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mac0004\Desktop\"/>
    </mc:Choice>
  </mc:AlternateContent>
  <xr:revisionPtr revIDLastSave="0" documentId="13_ncr:1_{2D9F7776-9441-47AE-B37F-4F5227CF3861}" xr6:coauthVersionLast="36" xr6:coauthVersionMax="36" xr10:uidLastSave="{00000000-0000-0000-0000-000000000000}"/>
  <bookViews>
    <workbookView xWindow="32760" yWindow="32760" windowWidth="19200" windowHeight="5745" tabRatio="938" xr2:uid="{00000000-000D-0000-FFFF-FFFF00000000}"/>
  </bookViews>
  <sheets>
    <sheet name="利用方法" sheetId="15" r:id="rId1"/>
    <sheet name="兵庫県h27" sheetId="32" r:id="rId2"/>
    <sheet name="兵庫県r2" sheetId="41" r:id="rId3"/>
    <sheet name="推計WS" sheetId="40" r:id="rId4"/>
    <sheet name="関連資料" sheetId="42" r:id="rId5"/>
    <sheet name="H27_2" sheetId="44" r:id="rId6"/>
    <sheet name="R2_2" sheetId="43" r:id="rId7"/>
    <sheet name="男女別出生数" sheetId="18" r:id="rId8"/>
    <sheet name="H22国調" sheetId="34" r:id="rId9"/>
    <sheet name="H27国調不詳按分" sheetId="38" r:id="rId10"/>
    <sheet name="西脇市h27" sheetId="31" r:id="rId11"/>
    <sheet name="加東市h27" sheetId="28" r:id="rId12"/>
    <sheet name="小野市h27" sheetId="27" r:id="rId13"/>
    <sheet name="加西市h27" sheetId="8" r:id="rId14"/>
    <sheet name="北条地区h22" sheetId="22" r:id="rId15"/>
    <sheet name="H27国調" sheetId="33" r:id="rId16"/>
    <sheet name="H17国調小地域" sheetId="20" r:id="rId17"/>
    <sheet name="H17国調小地域2" sheetId="21" r:id="rId18"/>
    <sheet name="H22国調小地域" sheetId="19" r:id="rId19"/>
    <sheet name="H27国調小地域" sheetId="39" r:id="rId20"/>
  </sheets>
  <calcPr calcId="191029"/>
</workbook>
</file>

<file path=xl/calcChain.xml><?xml version="1.0" encoding="utf-8"?>
<calcChain xmlns="http://schemas.openxmlformats.org/spreadsheetml/2006/main">
  <c r="E8" i="18" l="1"/>
  <c r="F8" i="18"/>
  <c r="E9" i="18"/>
  <c r="F9" i="18"/>
  <c r="E10" i="18"/>
  <c r="F10" i="18"/>
  <c r="E11" i="18"/>
  <c r="F11" i="18"/>
  <c r="E12" i="18"/>
  <c r="F12" i="18"/>
  <c r="E13" i="18"/>
  <c r="F13" i="18"/>
  <c r="E14" i="18"/>
  <c r="F14" i="18"/>
  <c r="E15" i="18"/>
  <c r="F15" i="18"/>
  <c r="E16" i="18"/>
  <c r="F16" i="18"/>
  <c r="E17" i="18"/>
  <c r="F17" i="18"/>
  <c r="E18" i="18"/>
  <c r="F18" i="18"/>
  <c r="E19" i="18"/>
  <c r="F19" i="18"/>
  <c r="E20" i="18"/>
  <c r="F20" i="18"/>
  <c r="E21" i="18"/>
  <c r="F21" i="18"/>
  <c r="E22" i="18"/>
  <c r="F22" i="18"/>
  <c r="E23" i="18"/>
  <c r="F23" i="18"/>
  <c r="E24" i="18"/>
  <c r="F24" i="18"/>
  <c r="E25" i="18"/>
  <c r="F25" i="18"/>
  <c r="E26" i="18"/>
  <c r="F26" i="18"/>
  <c r="E27" i="18"/>
  <c r="F27" i="18"/>
  <c r="E28" i="18"/>
  <c r="F28" i="18"/>
  <c r="E29" i="18"/>
  <c r="F29" i="18"/>
  <c r="E30" i="18"/>
  <c r="F30" i="18"/>
  <c r="E31" i="18"/>
  <c r="F31" i="18"/>
  <c r="E32" i="18"/>
  <c r="F32" i="18"/>
  <c r="E33" i="18"/>
  <c r="F33" i="18"/>
  <c r="E34" i="18"/>
  <c r="F34" i="18"/>
  <c r="E35" i="18"/>
  <c r="F35" i="18"/>
  <c r="E36" i="18"/>
  <c r="F36" i="18"/>
  <c r="E37" i="18"/>
  <c r="F37" i="18"/>
  <c r="E38" i="18"/>
  <c r="F38" i="18"/>
  <c r="E39" i="18"/>
  <c r="F39" i="18"/>
  <c r="E40" i="18"/>
  <c r="F40" i="18"/>
  <c r="E41" i="18"/>
  <c r="F41" i="18"/>
  <c r="E42" i="18"/>
  <c r="F42" i="18"/>
  <c r="E43" i="18"/>
  <c r="F43" i="18"/>
  <c r="E44" i="18"/>
  <c r="F44" i="18"/>
  <c r="E45" i="18"/>
  <c r="F45" i="18"/>
  <c r="E46" i="18"/>
  <c r="F46" i="18"/>
  <c r="E47" i="18"/>
  <c r="F47" i="18"/>
  <c r="E48" i="18"/>
  <c r="F48" i="18"/>
  <c r="E49" i="18"/>
  <c r="F49" i="18"/>
  <c r="E50" i="18"/>
  <c r="F50" i="18"/>
  <c r="E51" i="18"/>
  <c r="F51" i="18"/>
  <c r="E52" i="18"/>
  <c r="F52" i="18"/>
  <c r="E53" i="18"/>
  <c r="F53" i="18"/>
  <c r="E54" i="18"/>
  <c r="F54" i="18"/>
  <c r="E55" i="18"/>
  <c r="F55" i="18"/>
  <c r="E56" i="18"/>
  <c r="F56" i="18"/>
  <c r="E57" i="18"/>
  <c r="F57" i="18"/>
  <c r="E58" i="18"/>
  <c r="F58" i="18"/>
  <c r="E59" i="18"/>
  <c r="F59" i="18"/>
  <c r="E60" i="18"/>
  <c r="F60" i="18"/>
  <c r="E61" i="18"/>
  <c r="F61" i="18"/>
  <c r="E62" i="18"/>
  <c r="F62" i="18"/>
  <c r="E63" i="18"/>
  <c r="F63" i="18"/>
  <c r="E64" i="18"/>
  <c r="F64" i="18"/>
  <c r="E65" i="18"/>
  <c r="F65" i="18"/>
  <c r="E66" i="18"/>
  <c r="F66" i="18"/>
  <c r="E67" i="18"/>
  <c r="F67" i="18"/>
  <c r="E68" i="18"/>
  <c r="F68" i="18"/>
  <c r="F7" i="18"/>
  <c r="E7" i="18"/>
  <c r="AG199" i="43" l="1"/>
  <c r="AF199" i="43"/>
  <c r="AE199" i="43"/>
  <c r="AD199" i="43"/>
  <c r="AJ199" i="43"/>
  <c r="AC199" i="43"/>
  <c r="AI199" i="43"/>
  <c r="AB199" i="43"/>
  <c r="AH199" i="43"/>
  <c r="AA199" i="43"/>
  <c r="Z199" i="43"/>
  <c r="Y199" i="43"/>
  <c r="X199" i="43"/>
  <c r="W199" i="43"/>
  <c r="V199" i="43"/>
  <c r="U199" i="43"/>
  <c r="T199" i="43"/>
  <c r="S199" i="43"/>
  <c r="R199" i="43"/>
  <c r="Q199" i="43"/>
  <c r="P199" i="43"/>
  <c r="O199" i="43"/>
  <c r="N199" i="43"/>
  <c r="M199" i="43"/>
  <c r="L199" i="43"/>
  <c r="K199" i="43"/>
  <c r="J199" i="43"/>
  <c r="I199" i="43"/>
  <c r="H199" i="43"/>
  <c r="G199" i="43"/>
  <c r="F199" i="43"/>
  <c r="AJ198" i="43"/>
  <c r="AG198" i="43"/>
  <c r="AF198" i="43"/>
  <c r="AE198" i="43"/>
  <c r="AD198" i="43"/>
  <c r="AC198" i="43"/>
  <c r="AI198" i="43"/>
  <c r="AB198" i="43"/>
  <c r="AH198" i="43"/>
  <c r="AA198" i="43"/>
  <c r="Z198" i="43"/>
  <c r="Y198" i="43"/>
  <c r="X198" i="43"/>
  <c r="W198" i="43"/>
  <c r="V198" i="43"/>
  <c r="U198" i="43"/>
  <c r="T198" i="43"/>
  <c r="S198" i="43"/>
  <c r="R198" i="43"/>
  <c r="Q198" i="43"/>
  <c r="P198" i="43"/>
  <c r="O198" i="43"/>
  <c r="N198" i="43"/>
  <c r="M198" i="43"/>
  <c r="L198" i="43"/>
  <c r="K198" i="43"/>
  <c r="J198" i="43"/>
  <c r="I198" i="43"/>
  <c r="H198" i="43"/>
  <c r="G198" i="43"/>
  <c r="F198" i="43"/>
  <c r="AI197" i="43"/>
  <c r="AG197" i="43"/>
  <c r="AF197" i="43"/>
  <c r="AE197" i="43"/>
  <c r="AD197" i="43"/>
  <c r="AJ197" i="43"/>
  <c r="AC197" i="43"/>
  <c r="AB197" i="43"/>
  <c r="AH197" i="43"/>
  <c r="AA197" i="43"/>
  <c r="Z197" i="43"/>
  <c r="Y197" i="43"/>
  <c r="X197" i="43"/>
  <c r="W197" i="43"/>
  <c r="V197" i="43"/>
  <c r="U197" i="43"/>
  <c r="T197" i="43"/>
  <c r="S197" i="43"/>
  <c r="R197" i="43"/>
  <c r="Q197" i="43"/>
  <c r="P197" i="43"/>
  <c r="O197" i="43"/>
  <c r="N197" i="43"/>
  <c r="M197" i="43"/>
  <c r="L197" i="43"/>
  <c r="K197" i="43"/>
  <c r="J197" i="43"/>
  <c r="I197" i="43"/>
  <c r="H197" i="43"/>
  <c r="G197" i="43"/>
  <c r="F197" i="43"/>
  <c r="AH196" i="43"/>
  <c r="AG196" i="43"/>
  <c r="AF196" i="43"/>
  <c r="AE196" i="43"/>
  <c r="AD196" i="43"/>
  <c r="AJ196" i="43"/>
  <c r="AC196" i="43"/>
  <c r="AI196" i="43"/>
  <c r="AB196" i="43"/>
  <c r="AA196" i="43"/>
  <c r="Z196" i="43"/>
  <c r="Y196" i="43"/>
  <c r="X196" i="43"/>
  <c r="W196" i="43"/>
  <c r="V196" i="43"/>
  <c r="U196" i="43"/>
  <c r="T196" i="43"/>
  <c r="S196" i="43"/>
  <c r="R196" i="43"/>
  <c r="Q196" i="43"/>
  <c r="P196" i="43"/>
  <c r="O196" i="43"/>
  <c r="N196" i="43"/>
  <c r="M196" i="43"/>
  <c r="L196" i="43"/>
  <c r="K196" i="43"/>
  <c r="J196" i="43"/>
  <c r="I196" i="43"/>
  <c r="H196" i="43"/>
  <c r="G196" i="43"/>
  <c r="F196" i="43"/>
  <c r="AG195" i="43"/>
  <c r="AF195" i="43"/>
  <c r="AE195" i="43"/>
  <c r="AD195" i="43"/>
  <c r="AJ195" i="43"/>
  <c r="AC195" i="43"/>
  <c r="AI195" i="43"/>
  <c r="AB195" i="43"/>
  <c r="AH195" i="43"/>
  <c r="AA195" i="43"/>
  <c r="Z195" i="43"/>
  <c r="Y195" i="43"/>
  <c r="X195" i="43"/>
  <c r="W195" i="43"/>
  <c r="V195" i="43"/>
  <c r="U195" i="43"/>
  <c r="T195" i="43"/>
  <c r="S195" i="43"/>
  <c r="R195" i="43"/>
  <c r="Q195" i="43"/>
  <c r="P195" i="43"/>
  <c r="O195" i="43"/>
  <c r="N195" i="43"/>
  <c r="M195" i="43"/>
  <c r="L195" i="43"/>
  <c r="K195" i="43"/>
  <c r="J195" i="43"/>
  <c r="I195" i="43"/>
  <c r="H195" i="43"/>
  <c r="G195" i="43"/>
  <c r="F195" i="43"/>
  <c r="AG194" i="43"/>
  <c r="AF194" i="43"/>
  <c r="AE194" i="43"/>
  <c r="AD194" i="43"/>
  <c r="AJ194" i="43"/>
  <c r="AC194" i="43"/>
  <c r="AI194" i="43"/>
  <c r="AB194" i="43"/>
  <c r="AH194" i="43"/>
  <c r="AA194" i="43"/>
  <c r="Z194" i="43"/>
  <c r="Y194" i="43"/>
  <c r="X194" i="43"/>
  <c r="W194" i="43"/>
  <c r="V194" i="43"/>
  <c r="U194" i="43"/>
  <c r="T194" i="43"/>
  <c r="S194" i="43"/>
  <c r="R194" i="43"/>
  <c r="Q194" i="43"/>
  <c r="P194" i="43"/>
  <c r="O194" i="43"/>
  <c r="N194" i="43"/>
  <c r="M194" i="43"/>
  <c r="L194" i="43"/>
  <c r="K194" i="43"/>
  <c r="J194" i="43"/>
  <c r="I194" i="43"/>
  <c r="H194" i="43"/>
  <c r="G194" i="43"/>
  <c r="F194" i="43"/>
  <c r="AG193" i="43"/>
  <c r="AF193" i="43"/>
  <c r="AE193" i="43"/>
  <c r="AD193" i="43"/>
  <c r="AJ193" i="43"/>
  <c r="AC193" i="43"/>
  <c r="AI193" i="43"/>
  <c r="AB193" i="43"/>
  <c r="AH193" i="43"/>
  <c r="AA193" i="43"/>
  <c r="Z193" i="43"/>
  <c r="Y193" i="43"/>
  <c r="X193" i="43"/>
  <c r="W193" i="43"/>
  <c r="V193" i="43"/>
  <c r="U193" i="43"/>
  <c r="T193" i="43"/>
  <c r="S193" i="43"/>
  <c r="R193" i="43"/>
  <c r="Q193" i="43"/>
  <c r="P193" i="43"/>
  <c r="O193" i="43"/>
  <c r="N193" i="43"/>
  <c r="M193" i="43"/>
  <c r="L193" i="43"/>
  <c r="K193" i="43"/>
  <c r="J193" i="43"/>
  <c r="I193" i="43"/>
  <c r="H193" i="43"/>
  <c r="G193" i="43"/>
  <c r="F193" i="43"/>
  <c r="AG192" i="43"/>
  <c r="AF192" i="43"/>
  <c r="AE192" i="43"/>
  <c r="AD192" i="43"/>
  <c r="AJ192" i="43"/>
  <c r="AC192" i="43"/>
  <c r="AI192" i="43"/>
  <c r="AB192" i="43"/>
  <c r="AH192" i="43"/>
  <c r="AA192" i="43"/>
  <c r="Z192" i="43"/>
  <c r="Y192" i="43"/>
  <c r="X192" i="43"/>
  <c r="W192" i="43"/>
  <c r="V192" i="43"/>
  <c r="U192" i="43"/>
  <c r="T192" i="43"/>
  <c r="S192" i="43"/>
  <c r="R192" i="43"/>
  <c r="Q192" i="43"/>
  <c r="P192" i="43"/>
  <c r="O192" i="43"/>
  <c r="N192" i="43"/>
  <c r="M192" i="43"/>
  <c r="L192" i="43"/>
  <c r="K192" i="43"/>
  <c r="J192" i="43"/>
  <c r="I192" i="43"/>
  <c r="H192" i="43"/>
  <c r="G192" i="43"/>
  <c r="F192" i="43"/>
  <c r="AG191" i="43"/>
  <c r="AF191" i="43"/>
  <c r="AE191" i="43"/>
  <c r="AD191" i="43"/>
  <c r="AJ191" i="43"/>
  <c r="AC191" i="43"/>
  <c r="AI191" i="43"/>
  <c r="AB191" i="43"/>
  <c r="AH191" i="43"/>
  <c r="AA191" i="43"/>
  <c r="Z191" i="43"/>
  <c r="Y191" i="43"/>
  <c r="X191" i="43"/>
  <c r="W191" i="43"/>
  <c r="V191" i="43"/>
  <c r="U191" i="43"/>
  <c r="T191" i="43"/>
  <c r="S191" i="43"/>
  <c r="R191" i="43"/>
  <c r="Q191" i="43"/>
  <c r="P191" i="43"/>
  <c r="O191" i="43"/>
  <c r="N191" i="43"/>
  <c r="M191" i="43"/>
  <c r="L191" i="43"/>
  <c r="K191" i="43"/>
  <c r="J191" i="43"/>
  <c r="I191" i="43"/>
  <c r="H191" i="43"/>
  <c r="G191" i="43"/>
  <c r="F191" i="43"/>
  <c r="AJ190" i="43"/>
  <c r="AG190" i="43"/>
  <c r="AF190" i="43"/>
  <c r="AE190" i="43"/>
  <c r="AD190" i="43"/>
  <c r="AC190" i="43"/>
  <c r="AI190" i="43"/>
  <c r="AB190" i="43"/>
  <c r="AH190" i="43"/>
  <c r="AA190" i="43"/>
  <c r="Z190" i="43"/>
  <c r="Y190" i="43"/>
  <c r="X190" i="43"/>
  <c r="W190" i="43"/>
  <c r="V190" i="43"/>
  <c r="U190" i="43"/>
  <c r="T190" i="43"/>
  <c r="T169" i="43"/>
  <c r="S190" i="43"/>
  <c r="R190" i="43"/>
  <c r="Q190" i="43"/>
  <c r="P190" i="43"/>
  <c r="O190" i="43"/>
  <c r="N190" i="43"/>
  <c r="M190" i="43"/>
  <c r="L190" i="43"/>
  <c r="L169" i="43"/>
  <c r="K190" i="43"/>
  <c r="J190" i="43"/>
  <c r="I190" i="43"/>
  <c r="H190" i="43"/>
  <c r="G190" i="43"/>
  <c r="F190" i="43"/>
  <c r="AI189" i="43"/>
  <c r="AG189" i="43"/>
  <c r="AF189" i="43"/>
  <c r="AE189" i="43"/>
  <c r="AD189" i="43"/>
  <c r="AJ189" i="43"/>
  <c r="AC189" i="43"/>
  <c r="AB189" i="43"/>
  <c r="AH189" i="43"/>
  <c r="AA189" i="43"/>
  <c r="AA168" i="43"/>
  <c r="Z189" i="43"/>
  <c r="Y189" i="43"/>
  <c r="X189" i="43"/>
  <c r="W189" i="43"/>
  <c r="V189" i="43"/>
  <c r="U189" i="43"/>
  <c r="T189" i="43"/>
  <c r="S189" i="43"/>
  <c r="S168" i="43"/>
  <c r="R189" i="43"/>
  <c r="Q189" i="43"/>
  <c r="P189" i="43"/>
  <c r="O189" i="43"/>
  <c r="N189" i="43"/>
  <c r="M189" i="43"/>
  <c r="L189" i="43"/>
  <c r="K189" i="43"/>
  <c r="K168" i="43"/>
  <c r="J189" i="43"/>
  <c r="I189" i="43"/>
  <c r="H189" i="43"/>
  <c r="G189" i="43"/>
  <c r="F189" i="43"/>
  <c r="AH188" i="43"/>
  <c r="AG188" i="43"/>
  <c r="AF188" i="43"/>
  <c r="AE188" i="43"/>
  <c r="AD188" i="43"/>
  <c r="AJ188" i="43"/>
  <c r="AC188" i="43"/>
  <c r="AI188" i="43"/>
  <c r="AB188" i="43"/>
  <c r="AA188" i="43"/>
  <c r="Z188" i="43"/>
  <c r="Z167" i="43"/>
  <c r="Y188" i="43"/>
  <c r="X188" i="43"/>
  <c r="W188" i="43"/>
  <c r="V188" i="43"/>
  <c r="U188" i="43"/>
  <c r="T188" i="43"/>
  <c r="S188" i="43"/>
  <c r="R188" i="43"/>
  <c r="R167" i="43"/>
  <c r="Q188" i="43"/>
  <c r="P188" i="43"/>
  <c r="O188" i="43"/>
  <c r="N188" i="43"/>
  <c r="M188" i="43"/>
  <c r="L188" i="43"/>
  <c r="K188" i="43"/>
  <c r="J188" i="43"/>
  <c r="J167" i="43"/>
  <c r="I188" i="43"/>
  <c r="H188" i="43"/>
  <c r="G188" i="43"/>
  <c r="F188" i="43"/>
  <c r="AG187" i="43"/>
  <c r="AG169" i="43"/>
  <c r="AF187" i="43"/>
  <c r="AE187" i="43"/>
  <c r="AD187" i="43"/>
  <c r="AJ187" i="43"/>
  <c r="AC187" i="43"/>
  <c r="AI187" i="43"/>
  <c r="AB187" i="43"/>
  <c r="AH187" i="43"/>
  <c r="AA187" i="43"/>
  <c r="Z187" i="43"/>
  <c r="Y187" i="43"/>
  <c r="Y169" i="43"/>
  <c r="X187" i="43"/>
  <c r="W187" i="43"/>
  <c r="V187" i="43"/>
  <c r="U187" i="43"/>
  <c r="T187" i="43"/>
  <c r="S187" i="43"/>
  <c r="R187" i="43"/>
  <c r="Q187" i="43"/>
  <c r="Q169" i="43"/>
  <c r="P187" i="43"/>
  <c r="O187" i="43"/>
  <c r="N187" i="43"/>
  <c r="M187" i="43"/>
  <c r="L187" i="43"/>
  <c r="K187" i="43"/>
  <c r="J187" i="43"/>
  <c r="I187" i="43"/>
  <c r="I169" i="43"/>
  <c r="H187" i="43"/>
  <c r="G187" i="43"/>
  <c r="F187" i="43"/>
  <c r="AG186" i="43"/>
  <c r="AF186" i="43"/>
  <c r="AF168" i="43"/>
  <c r="AE186" i="43"/>
  <c r="AD186" i="43"/>
  <c r="AJ186" i="43"/>
  <c r="AC186" i="43"/>
  <c r="AI186" i="43"/>
  <c r="AB186" i="43"/>
  <c r="AH186" i="43"/>
  <c r="AA186" i="43"/>
  <c r="Z186" i="43"/>
  <c r="Y186" i="43"/>
  <c r="X186" i="43"/>
  <c r="X168" i="43"/>
  <c r="W186" i="43"/>
  <c r="V186" i="43"/>
  <c r="U186" i="43"/>
  <c r="T186" i="43"/>
  <c r="S186" i="43"/>
  <c r="R186" i="43"/>
  <c r="Q186" i="43"/>
  <c r="P186" i="43"/>
  <c r="P168" i="43"/>
  <c r="O186" i="43"/>
  <c r="N186" i="43"/>
  <c r="M186" i="43"/>
  <c r="L186" i="43"/>
  <c r="K186" i="43"/>
  <c r="J186" i="43"/>
  <c r="I186" i="43"/>
  <c r="H186" i="43"/>
  <c r="H168" i="43"/>
  <c r="G186" i="43"/>
  <c r="F186" i="43"/>
  <c r="AG185" i="43"/>
  <c r="AF185" i="43"/>
  <c r="AE185" i="43"/>
  <c r="AE167" i="43"/>
  <c r="AD185" i="43"/>
  <c r="AJ185" i="43"/>
  <c r="AC185" i="43"/>
  <c r="AI185" i="43"/>
  <c r="AB185" i="43"/>
  <c r="AH185" i="43"/>
  <c r="AA185" i="43"/>
  <c r="Z185" i="43"/>
  <c r="Y185" i="43"/>
  <c r="X185" i="43"/>
  <c r="W185" i="43"/>
  <c r="W167" i="43"/>
  <c r="V185" i="43"/>
  <c r="U185" i="43"/>
  <c r="T185" i="43"/>
  <c r="S185" i="43"/>
  <c r="R185" i="43"/>
  <c r="Q185" i="43"/>
  <c r="P185" i="43"/>
  <c r="O185" i="43"/>
  <c r="O167" i="43"/>
  <c r="N185" i="43"/>
  <c r="M185" i="43"/>
  <c r="L185" i="43"/>
  <c r="K185" i="43"/>
  <c r="J185" i="43"/>
  <c r="I185" i="43"/>
  <c r="H185" i="43"/>
  <c r="G185" i="43"/>
  <c r="G167" i="43"/>
  <c r="F185" i="43"/>
  <c r="AG184" i="43"/>
  <c r="AF184" i="43"/>
  <c r="AE184" i="43"/>
  <c r="AD184" i="43"/>
  <c r="AD169" i="43"/>
  <c r="AC184" i="43"/>
  <c r="AI184" i="43"/>
  <c r="AB184" i="43"/>
  <c r="AH184" i="43"/>
  <c r="AA184" i="43"/>
  <c r="Z184" i="43"/>
  <c r="Y184" i="43"/>
  <c r="X184" i="43"/>
  <c r="W184" i="43"/>
  <c r="V184" i="43"/>
  <c r="V169" i="43"/>
  <c r="U184" i="43"/>
  <c r="T184" i="43"/>
  <c r="S184" i="43"/>
  <c r="R184" i="43"/>
  <c r="Q184" i="43"/>
  <c r="P184" i="43"/>
  <c r="O184" i="43"/>
  <c r="N184" i="43"/>
  <c r="N169" i="43"/>
  <c r="M184" i="43"/>
  <c r="L184" i="43"/>
  <c r="K184" i="43"/>
  <c r="J184" i="43"/>
  <c r="I184" i="43"/>
  <c r="H184" i="43"/>
  <c r="G184" i="43"/>
  <c r="F184" i="43"/>
  <c r="F169" i="43"/>
  <c r="AG183" i="43"/>
  <c r="AF183" i="43"/>
  <c r="AE183" i="43"/>
  <c r="AD183" i="43"/>
  <c r="AJ183" i="43"/>
  <c r="AC183" i="43"/>
  <c r="AC168" i="43"/>
  <c r="AI168" i="43"/>
  <c r="AB183" i="43"/>
  <c r="AH183" i="43"/>
  <c r="AA183" i="43"/>
  <c r="Z183" i="43"/>
  <c r="Y183" i="43"/>
  <c r="X183" i="43"/>
  <c r="W183" i="43"/>
  <c r="V183" i="43"/>
  <c r="U183" i="43"/>
  <c r="U168" i="43"/>
  <c r="T183" i="43"/>
  <c r="S183" i="43"/>
  <c r="R183" i="43"/>
  <c r="Q183" i="43"/>
  <c r="P183" i="43"/>
  <c r="O183" i="43"/>
  <c r="N183" i="43"/>
  <c r="M183" i="43"/>
  <c r="M168" i="43"/>
  <c r="L183" i="43"/>
  <c r="K183" i="43"/>
  <c r="J183" i="43"/>
  <c r="I183" i="43"/>
  <c r="H183" i="43"/>
  <c r="G183" i="43"/>
  <c r="F183" i="43"/>
  <c r="AJ182" i="43"/>
  <c r="AG182" i="43"/>
  <c r="AF182" i="43"/>
  <c r="AE182" i="43"/>
  <c r="AD182" i="43"/>
  <c r="AC182" i="43"/>
  <c r="AI182" i="43"/>
  <c r="AB182" i="43"/>
  <c r="AB167" i="43"/>
  <c r="AA182" i="43"/>
  <c r="Z182" i="43"/>
  <c r="Y182" i="43"/>
  <c r="X182" i="43"/>
  <c r="W182" i="43"/>
  <c r="V182" i="43"/>
  <c r="U182" i="43"/>
  <c r="T182" i="43"/>
  <c r="T167" i="43"/>
  <c r="S182" i="43"/>
  <c r="R182" i="43"/>
  <c r="Q182" i="43"/>
  <c r="P182" i="43"/>
  <c r="O182" i="43"/>
  <c r="N182" i="43"/>
  <c r="M182" i="43"/>
  <c r="L182" i="43"/>
  <c r="L167" i="43"/>
  <c r="K182" i="43"/>
  <c r="J182" i="43"/>
  <c r="I182" i="43"/>
  <c r="H182" i="43"/>
  <c r="G182" i="43"/>
  <c r="F182" i="43"/>
  <c r="AI181" i="43"/>
  <c r="AG181" i="43"/>
  <c r="AF181" i="43"/>
  <c r="AE181" i="43"/>
  <c r="AD181" i="43"/>
  <c r="AJ181" i="43"/>
  <c r="AC181" i="43"/>
  <c r="AB181" i="43"/>
  <c r="AH181" i="43"/>
  <c r="AA181" i="43"/>
  <c r="AA169" i="43"/>
  <c r="Z181" i="43"/>
  <c r="Y181" i="43"/>
  <c r="X181" i="43"/>
  <c r="W181" i="43"/>
  <c r="V181" i="43"/>
  <c r="U181" i="43"/>
  <c r="T181" i="43"/>
  <c r="S181" i="43"/>
  <c r="S169" i="43"/>
  <c r="R181" i="43"/>
  <c r="Q181" i="43"/>
  <c r="P181" i="43"/>
  <c r="O181" i="43"/>
  <c r="N181" i="43"/>
  <c r="M181" i="43"/>
  <c r="L181" i="43"/>
  <c r="K181" i="43"/>
  <c r="K169" i="43"/>
  <c r="J181" i="43"/>
  <c r="I181" i="43"/>
  <c r="H181" i="43"/>
  <c r="G181" i="43"/>
  <c r="F181" i="43"/>
  <c r="AH180" i="43"/>
  <c r="AG180" i="43"/>
  <c r="AF180" i="43"/>
  <c r="AE180" i="43"/>
  <c r="AD180" i="43"/>
  <c r="AJ180" i="43"/>
  <c r="AC180" i="43"/>
  <c r="AI180" i="43"/>
  <c r="AB180" i="43"/>
  <c r="AA180" i="43"/>
  <c r="Z180" i="43"/>
  <c r="Z168" i="43"/>
  <c r="Y180" i="43"/>
  <c r="X180" i="43"/>
  <c r="W180" i="43"/>
  <c r="V180" i="43"/>
  <c r="U180" i="43"/>
  <c r="T180" i="43"/>
  <c r="S180" i="43"/>
  <c r="R180" i="43"/>
  <c r="R168" i="43"/>
  <c r="Q180" i="43"/>
  <c r="P180" i="43"/>
  <c r="O180" i="43"/>
  <c r="N180" i="43"/>
  <c r="M180" i="43"/>
  <c r="L180" i="43"/>
  <c r="K180" i="43"/>
  <c r="J180" i="43"/>
  <c r="J168" i="43"/>
  <c r="I180" i="43"/>
  <c r="H180" i="43"/>
  <c r="G180" i="43"/>
  <c r="F180" i="43"/>
  <c r="AG179" i="43"/>
  <c r="AG167" i="43"/>
  <c r="AF179" i="43"/>
  <c r="AE179" i="43"/>
  <c r="AD179" i="43"/>
  <c r="AJ179" i="43"/>
  <c r="AC179" i="43"/>
  <c r="AI179" i="43"/>
  <c r="AB179" i="43"/>
  <c r="AH179" i="43"/>
  <c r="AA179" i="43"/>
  <c r="Z179" i="43"/>
  <c r="Y179" i="43"/>
  <c r="Y167" i="43"/>
  <c r="X179" i="43"/>
  <c r="W179" i="43"/>
  <c r="V179" i="43"/>
  <c r="U179" i="43"/>
  <c r="T179" i="43"/>
  <c r="S179" i="43"/>
  <c r="R179" i="43"/>
  <c r="Q179" i="43"/>
  <c r="Q167" i="43"/>
  <c r="P179" i="43"/>
  <c r="O179" i="43"/>
  <c r="N179" i="43"/>
  <c r="M179" i="43"/>
  <c r="L179" i="43"/>
  <c r="K179" i="43"/>
  <c r="J179" i="43"/>
  <c r="I179" i="43"/>
  <c r="I167" i="43"/>
  <c r="H179" i="43"/>
  <c r="G179" i="43"/>
  <c r="F179" i="43"/>
  <c r="AG178" i="43"/>
  <c r="AF178" i="43"/>
  <c r="AF169" i="43"/>
  <c r="AE178" i="43"/>
  <c r="AD178" i="43"/>
  <c r="AJ178" i="43"/>
  <c r="AC178" i="43"/>
  <c r="AI178" i="43"/>
  <c r="AB178" i="43"/>
  <c r="AH178" i="43"/>
  <c r="AA178" i="43"/>
  <c r="Z178" i="43"/>
  <c r="Y178" i="43"/>
  <c r="X178" i="43"/>
  <c r="X169" i="43"/>
  <c r="W178" i="43"/>
  <c r="V178" i="43"/>
  <c r="U178" i="43"/>
  <c r="T178" i="43"/>
  <c r="S178" i="43"/>
  <c r="R178" i="43"/>
  <c r="Q178" i="43"/>
  <c r="P178" i="43"/>
  <c r="P169" i="43"/>
  <c r="O178" i="43"/>
  <c r="N178" i="43"/>
  <c r="M178" i="43"/>
  <c r="L178" i="43"/>
  <c r="K178" i="43"/>
  <c r="J178" i="43"/>
  <c r="I178" i="43"/>
  <c r="H178" i="43"/>
  <c r="H169" i="43"/>
  <c r="G178" i="43"/>
  <c r="F178" i="43"/>
  <c r="AG177" i="43"/>
  <c r="AF177" i="43"/>
  <c r="AE177" i="43"/>
  <c r="AE168" i="43"/>
  <c r="AD177" i="43"/>
  <c r="AJ177" i="43"/>
  <c r="AC177" i="43"/>
  <c r="AI177" i="43"/>
  <c r="AB177" i="43"/>
  <c r="AH177" i="43"/>
  <c r="AA177" i="43"/>
  <c r="Z177" i="43"/>
  <c r="Y177" i="43"/>
  <c r="X177" i="43"/>
  <c r="W177" i="43"/>
  <c r="W168" i="43"/>
  <c r="V177" i="43"/>
  <c r="U177" i="43"/>
  <c r="T177" i="43"/>
  <c r="S177" i="43"/>
  <c r="R177" i="43"/>
  <c r="Q177" i="43"/>
  <c r="P177" i="43"/>
  <c r="O177" i="43"/>
  <c r="O168" i="43"/>
  <c r="N177" i="43"/>
  <c r="M177" i="43"/>
  <c r="L177" i="43"/>
  <c r="K177" i="43"/>
  <c r="J177" i="43"/>
  <c r="I177" i="43"/>
  <c r="H177" i="43"/>
  <c r="G177" i="43"/>
  <c r="G168" i="43"/>
  <c r="F177" i="43"/>
  <c r="AG176" i="43"/>
  <c r="AF176" i="43"/>
  <c r="AE176" i="43"/>
  <c r="AD176" i="43"/>
  <c r="AJ176" i="43"/>
  <c r="AC176" i="43"/>
  <c r="AI176" i="43"/>
  <c r="AB176" i="43"/>
  <c r="AH176" i="43"/>
  <c r="AA176" i="43"/>
  <c r="Z176" i="43"/>
  <c r="Y176" i="43"/>
  <c r="X176" i="43"/>
  <c r="W176" i="43"/>
  <c r="V176" i="43"/>
  <c r="V167" i="43"/>
  <c r="U176" i="43"/>
  <c r="T176" i="43"/>
  <c r="S176" i="43"/>
  <c r="R176" i="43"/>
  <c r="Q176" i="43"/>
  <c r="P176" i="43"/>
  <c r="O176" i="43"/>
  <c r="N176" i="43"/>
  <c r="N167" i="43"/>
  <c r="M176" i="43"/>
  <c r="L176" i="43"/>
  <c r="K176" i="43"/>
  <c r="J176" i="43"/>
  <c r="I176" i="43"/>
  <c r="H176" i="43"/>
  <c r="G176" i="43"/>
  <c r="F176" i="43"/>
  <c r="F167" i="43"/>
  <c r="AG175" i="43"/>
  <c r="AF175" i="43"/>
  <c r="AE175" i="43"/>
  <c r="AD175" i="43"/>
  <c r="AJ175" i="43"/>
  <c r="AC175" i="43"/>
  <c r="AI175" i="43"/>
  <c r="AB175" i="43"/>
  <c r="AH175" i="43"/>
  <c r="AA175" i="43"/>
  <c r="Z175" i="43"/>
  <c r="Y175" i="43"/>
  <c r="X175" i="43"/>
  <c r="W175" i="43"/>
  <c r="V175" i="43"/>
  <c r="U175" i="43"/>
  <c r="U169" i="43"/>
  <c r="T175" i="43"/>
  <c r="S175" i="43"/>
  <c r="R175" i="43"/>
  <c r="Q175" i="43"/>
  <c r="P175" i="43"/>
  <c r="O175" i="43"/>
  <c r="N175" i="43"/>
  <c r="M175" i="43"/>
  <c r="M169" i="43"/>
  <c r="L175" i="43"/>
  <c r="K175" i="43"/>
  <c r="J175" i="43"/>
  <c r="I175" i="43"/>
  <c r="H175" i="43"/>
  <c r="G175" i="43"/>
  <c r="F175" i="43"/>
  <c r="AJ174" i="43"/>
  <c r="AG174" i="43"/>
  <c r="AF174" i="43"/>
  <c r="AE174" i="43"/>
  <c r="AD174" i="43"/>
  <c r="AC174" i="43"/>
  <c r="AI174" i="43"/>
  <c r="AB174" i="43"/>
  <c r="AH174" i="43"/>
  <c r="AA174" i="43"/>
  <c r="Z174" i="43"/>
  <c r="Y174" i="43"/>
  <c r="X174" i="43"/>
  <c r="W174" i="43"/>
  <c r="V174" i="43"/>
  <c r="U174" i="43"/>
  <c r="T174" i="43"/>
  <c r="T168" i="43"/>
  <c r="S174" i="43"/>
  <c r="R174" i="43"/>
  <c r="Q174" i="43"/>
  <c r="P174" i="43"/>
  <c r="O174" i="43"/>
  <c r="N174" i="43"/>
  <c r="M174" i="43"/>
  <c r="L174" i="43"/>
  <c r="L168" i="43"/>
  <c r="K174" i="43"/>
  <c r="J174" i="43"/>
  <c r="I174" i="43"/>
  <c r="H174" i="43"/>
  <c r="G174" i="43"/>
  <c r="F174" i="43"/>
  <c r="AI173" i="43"/>
  <c r="AG173" i="43"/>
  <c r="AF173" i="43"/>
  <c r="AE173" i="43"/>
  <c r="AD173" i="43"/>
  <c r="AJ173" i="43"/>
  <c r="AC173" i="43"/>
  <c r="AB173" i="43"/>
  <c r="AH173" i="43"/>
  <c r="AA173" i="43"/>
  <c r="AA167" i="43"/>
  <c r="Z173" i="43"/>
  <c r="Y173" i="43"/>
  <c r="X173" i="43"/>
  <c r="W173" i="43"/>
  <c r="V173" i="43"/>
  <c r="U173" i="43"/>
  <c r="T173" i="43"/>
  <c r="S173" i="43"/>
  <c r="S167" i="43"/>
  <c r="R173" i="43"/>
  <c r="Q173" i="43"/>
  <c r="P173" i="43"/>
  <c r="O173" i="43"/>
  <c r="N173" i="43"/>
  <c r="M173" i="43"/>
  <c r="L173" i="43"/>
  <c r="K173" i="43"/>
  <c r="K167" i="43"/>
  <c r="J173" i="43"/>
  <c r="I173" i="43"/>
  <c r="H173" i="43"/>
  <c r="G173" i="43"/>
  <c r="F173" i="43"/>
  <c r="AH172" i="43"/>
  <c r="AG172" i="43"/>
  <c r="AF172" i="43"/>
  <c r="AE172" i="43"/>
  <c r="AD172" i="43"/>
  <c r="AJ172" i="43"/>
  <c r="AC172" i="43"/>
  <c r="AI172" i="43"/>
  <c r="AB172" i="43"/>
  <c r="AA172" i="43"/>
  <c r="Z172" i="43"/>
  <c r="Z169" i="43"/>
  <c r="Y172" i="43"/>
  <c r="X172" i="43"/>
  <c r="W172" i="43"/>
  <c r="V172" i="43"/>
  <c r="U172" i="43"/>
  <c r="T172" i="43"/>
  <c r="S172" i="43"/>
  <c r="R172" i="43"/>
  <c r="R169" i="43"/>
  <c r="Q172" i="43"/>
  <c r="P172" i="43"/>
  <c r="O172" i="43"/>
  <c r="N172" i="43"/>
  <c r="M172" i="43"/>
  <c r="L172" i="43"/>
  <c r="K172" i="43"/>
  <c r="J172" i="43"/>
  <c r="J169" i="43"/>
  <c r="I172" i="43"/>
  <c r="H172" i="43"/>
  <c r="G172" i="43"/>
  <c r="F172" i="43"/>
  <c r="AG171" i="43"/>
  <c r="AG168" i="43"/>
  <c r="AF171" i="43"/>
  <c r="AE171" i="43"/>
  <c r="AD171" i="43"/>
  <c r="AJ171" i="43"/>
  <c r="AC171" i="43"/>
  <c r="AI171" i="43"/>
  <c r="AB171" i="43"/>
  <c r="AH171" i="43"/>
  <c r="AA171" i="43"/>
  <c r="Z171" i="43"/>
  <c r="Y171" i="43"/>
  <c r="Y168" i="43"/>
  <c r="X171" i="43"/>
  <c r="W171" i="43"/>
  <c r="V171" i="43"/>
  <c r="U171" i="43"/>
  <c r="T171" i="43"/>
  <c r="S171" i="43"/>
  <c r="R171" i="43"/>
  <c r="Q171" i="43"/>
  <c r="Q168" i="43"/>
  <c r="P171" i="43"/>
  <c r="O171" i="43"/>
  <c r="N171" i="43"/>
  <c r="M171" i="43"/>
  <c r="L171" i="43"/>
  <c r="K171" i="43"/>
  <c r="J171" i="43"/>
  <c r="I171" i="43"/>
  <c r="I168" i="43"/>
  <c r="H171" i="43"/>
  <c r="G171" i="43"/>
  <c r="F171" i="43"/>
  <c r="AG170" i="43"/>
  <c r="AF170" i="43"/>
  <c r="AF167" i="43"/>
  <c r="AE170" i="43"/>
  <c r="AD170" i="43"/>
  <c r="AJ170" i="43"/>
  <c r="AC170" i="43"/>
  <c r="AI170" i="43"/>
  <c r="AB170" i="43"/>
  <c r="AH170" i="43"/>
  <c r="AA170" i="43"/>
  <c r="Z170" i="43"/>
  <c r="Y170" i="43"/>
  <c r="X170" i="43"/>
  <c r="X167" i="43"/>
  <c r="W170" i="43"/>
  <c r="V170" i="43"/>
  <c r="U170" i="43"/>
  <c r="T170" i="43"/>
  <c r="S170" i="43"/>
  <c r="R170" i="43"/>
  <c r="Q170" i="43"/>
  <c r="P170" i="43"/>
  <c r="P167" i="43"/>
  <c r="O170" i="43"/>
  <c r="N170" i="43"/>
  <c r="M170" i="43"/>
  <c r="L170" i="43"/>
  <c r="K170" i="43"/>
  <c r="J170" i="43"/>
  <c r="I170" i="43"/>
  <c r="H170" i="43"/>
  <c r="H167" i="43"/>
  <c r="G170" i="43"/>
  <c r="F170" i="43"/>
  <c r="AE169" i="43"/>
  <c r="W169" i="43"/>
  <c r="O169" i="43"/>
  <c r="G169" i="43"/>
  <c r="AD168" i="43"/>
  <c r="AJ168" i="43"/>
  <c r="V168" i="43"/>
  <c r="N168" i="43"/>
  <c r="F168" i="43"/>
  <c r="AC167" i="43"/>
  <c r="U167" i="43"/>
  <c r="M167" i="43"/>
  <c r="AA199" i="44"/>
  <c r="Z199" i="44"/>
  <c r="Y199" i="44"/>
  <c r="X199" i="44"/>
  <c r="AF199" i="44"/>
  <c r="W199" i="44"/>
  <c r="V199" i="44"/>
  <c r="AE199" i="44"/>
  <c r="U199" i="44"/>
  <c r="AD199" i="44"/>
  <c r="AJ199" i="44"/>
  <c r="T199" i="44"/>
  <c r="S199" i="44"/>
  <c r="R199" i="44"/>
  <c r="Q199" i="44"/>
  <c r="P199" i="44"/>
  <c r="O199" i="44"/>
  <c r="N199" i="44"/>
  <c r="M199" i="44"/>
  <c r="AC199" i="44"/>
  <c r="AI199" i="44"/>
  <c r="L199" i="44"/>
  <c r="K199" i="44"/>
  <c r="AG199" i="44"/>
  <c r="J199" i="44"/>
  <c r="I199" i="44"/>
  <c r="H199" i="44"/>
  <c r="G199" i="44"/>
  <c r="AB199" i="44"/>
  <c r="AH199" i="44"/>
  <c r="F199" i="44"/>
  <c r="AB198" i="44"/>
  <c r="AH198" i="44"/>
  <c r="AA198" i="44"/>
  <c r="Z198" i="44"/>
  <c r="Y198" i="44"/>
  <c r="X198" i="44"/>
  <c r="AF198" i="44"/>
  <c r="W198" i="44"/>
  <c r="V198" i="44"/>
  <c r="AE198" i="44"/>
  <c r="U198" i="44"/>
  <c r="T198" i="44"/>
  <c r="AD198" i="44"/>
  <c r="AJ198" i="44"/>
  <c r="S198" i="44"/>
  <c r="R198" i="44"/>
  <c r="Q198" i="44"/>
  <c r="P198" i="44"/>
  <c r="O198" i="44"/>
  <c r="N198" i="44"/>
  <c r="M198" i="44"/>
  <c r="L198" i="44"/>
  <c r="AG198" i="44"/>
  <c r="K198" i="44"/>
  <c r="J198" i="44"/>
  <c r="AC198" i="44"/>
  <c r="AI198" i="44"/>
  <c r="I198" i="44"/>
  <c r="H198" i="44"/>
  <c r="G198" i="44"/>
  <c r="F198" i="44"/>
  <c r="AA197" i="44"/>
  <c r="Z197" i="44"/>
  <c r="Y197" i="44"/>
  <c r="X197" i="44"/>
  <c r="AF197" i="44"/>
  <c r="W197" i="44"/>
  <c r="V197" i="44"/>
  <c r="AE197" i="44"/>
  <c r="U197" i="44"/>
  <c r="T197" i="44"/>
  <c r="AD197" i="44"/>
  <c r="AJ197" i="44"/>
  <c r="S197" i="44"/>
  <c r="R197" i="44"/>
  <c r="Q197" i="44"/>
  <c r="P197" i="44"/>
  <c r="O197" i="44"/>
  <c r="N197" i="44"/>
  <c r="M197" i="44"/>
  <c r="L197" i="44"/>
  <c r="K197" i="44"/>
  <c r="AG197" i="44"/>
  <c r="J197" i="44"/>
  <c r="I197" i="44"/>
  <c r="H197" i="44"/>
  <c r="G197" i="44"/>
  <c r="AB197" i="44"/>
  <c r="AH197" i="44"/>
  <c r="F197" i="44"/>
  <c r="AA196" i="44"/>
  <c r="Z196" i="44"/>
  <c r="Y196" i="44"/>
  <c r="X196" i="44"/>
  <c r="AF196" i="44"/>
  <c r="W196" i="44"/>
  <c r="AE196" i="44"/>
  <c r="V196" i="44"/>
  <c r="U196" i="44"/>
  <c r="T196" i="44"/>
  <c r="AD196" i="44"/>
  <c r="AJ196" i="44"/>
  <c r="S196" i="44"/>
  <c r="R196" i="44"/>
  <c r="Q196" i="44"/>
  <c r="P196" i="44"/>
  <c r="O196" i="44"/>
  <c r="N196" i="44"/>
  <c r="M196" i="44"/>
  <c r="L196" i="44"/>
  <c r="K196" i="44"/>
  <c r="AG196" i="44"/>
  <c r="J196" i="44"/>
  <c r="AC196" i="44"/>
  <c r="AI196" i="44"/>
  <c r="I196" i="44"/>
  <c r="H196" i="44"/>
  <c r="G196" i="44"/>
  <c r="AB196" i="44"/>
  <c r="AH196" i="44"/>
  <c r="F196" i="44"/>
  <c r="AG195" i="44"/>
  <c r="AA195" i="44"/>
  <c r="Z195" i="44"/>
  <c r="Y195" i="44"/>
  <c r="X195" i="44"/>
  <c r="AF195" i="44"/>
  <c r="W195" i="44"/>
  <c r="V195" i="44"/>
  <c r="AE195" i="44"/>
  <c r="U195" i="44"/>
  <c r="T195" i="44"/>
  <c r="S195" i="44"/>
  <c r="R195" i="44"/>
  <c r="Q195" i="44"/>
  <c r="P195" i="44"/>
  <c r="O195" i="44"/>
  <c r="N195" i="44"/>
  <c r="M195" i="44"/>
  <c r="L195" i="44"/>
  <c r="K195" i="44"/>
  <c r="J195" i="44"/>
  <c r="AC195" i="44"/>
  <c r="AI195" i="44"/>
  <c r="I195" i="44"/>
  <c r="H195" i="44"/>
  <c r="G195" i="44"/>
  <c r="AB195" i="44"/>
  <c r="AH195" i="44"/>
  <c r="F195" i="44"/>
  <c r="AA194" i="44"/>
  <c r="Z194" i="44"/>
  <c r="Y194" i="44"/>
  <c r="X194" i="44"/>
  <c r="AF194" i="44"/>
  <c r="W194" i="44"/>
  <c r="V194" i="44"/>
  <c r="AE194" i="44"/>
  <c r="U194" i="44"/>
  <c r="AD194" i="44"/>
  <c r="AJ194" i="44"/>
  <c r="T194" i="44"/>
  <c r="S194" i="44"/>
  <c r="R194" i="44"/>
  <c r="Q194" i="44"/>
  <c r="P194" i="44"/>
  <c r="O194" i="44"/>
  <c r="N194" i="44"/>
  <c r="M194" i="44"/>
  <c r="AC194" i="44"/>
  <c r="AI194" i="44"/>
  <c r="L194" i="44"/>
  <c r="AG194" i="44"/>
  <c r="K194" i="44"/>
  <c r="J194" i="44"/>
  <c r="I194" i="44"/>
  <c r="H194" i="44"/>
  <c r="AB194" i="44"/>
  <c r="AH194" i="44"/>
  <c r="G194" i="44"/>
  <c r="F194" i="44"/>
  <c r="AA193" i="44"/>
  <c r="Z193" i="44"/>
  <c r="Y193" i="44"/>
  <c r="X193" i="44"/>
  <c r="AF193" i="44"/>
  <c r="W193" i="44"/>
  <c r="AE193" i="44"/>
  <c r="V193" i="44"/>
  <c r="U193" i="44"/>
  <c r="T193" i="44"/>
  <c r="AD193" i="44"/>
  <c r="AJ193" i="44"/>
  <c r="S193" i="44"/>
  <c r="R193" i="44"/>
  <c r="Q193" i="44"/>
  <c r="P193" i="44"/>
  <c r="O193" i="44"/>
  <c r="N193" i="44"/>
  <c r="M193" i="44"/>
  <c r="L193" i="44"/>
  <c r="AC193" i="44"/>
  <c r="AI193" i="44"/>
  <c r="K193" i="44"/>
  <c r="J193" i="44"/>
  <c r="I193" i="44"/>
  <c r="H193" i="44"/>
  <c r="G193" i="44"/>
  <c r="AB193" i="44"/>
  <c r="AH193" i="44"/>
  <c r="F193" i="44"/>
  <c r="AB192" i="44"/>
  <c r="AH192" i="44"/>
  <c r="AA192" i="44"/>
  <c r="Z192" i="44"/>
  <c r="Y192" i="44"/>
  <c r="X192" i="44"/>
  <c r="AF192" i="44"/>
  <c r="W192" i="44"/>
  <c r="V192" i="44"/>
  <c r="AE192" i="44"/>
  <c r="U192" i="44"/>
  <c r="T192" i="44"/>
  <c r="S192" i="44"/>
  <c r="R192" i="44"/>
  <c r="Q192" i="44"/>
  <c r="P192" i="44"/>
  <c r="O192" i="44"/>
  <c r="N192" i="44"/>
  <c r="M192" i="44"/>
  <c r="L192" i="44"/>
  <c r="K192" i="44"/>
  <c r="AG192" i="44"/>
  <c r="J192" i="44"/>
  <c r="AC192" i="44"/>
  <c r="AI192" i="44"/>
  <c r="I192" i="44"/>
  <c r="H192" i="44"/>
  <c r="G192" i="44"/>
  <c r="F192" i="44"/>
  <c r="AA191" i="44"/>
  <c r="Z191" i="44"/>
  <c r="Y191" i="44"/>
  <c r="X191" i="44"/>
  <c r="AF191" i="44"/>
  <c r="W191" i="44"/>
  <c r="AE191" i="44"/>
  <c r="V191" i="44"/>
  <c r="U191" i="44"/>
  <c r="T191" i="44"/>
  <c r="AD191" i="44"/>
  <c r="AJ191" i="44"/>
  <c r="S191" i="44"/>
  <c r="R191" i="44"/>
  <c r="Q191" i="44"/>
  <c r="P191" i="44"/>
  <c r="O191" i="44"/>
  <c r="N191" i="44"/>
  <c r="M191" i="44"/>
  <c r="AC191" i="44"/>
  <c r="AI191" i="44"/>
  <c r="L191" i="44"/>
  <c r="K191" i="44"/>
  <c r="AG191" i="44"/>
  <c r="J191" i="44"/>
  <c r="I191" i="44"/>
  <c r="H191" i="44"/>
  <c r="G191" i="44"/>
  <c r="AB191" i="44"/>
  <c r="AH191" i="44"/>
  <c r="F191" i="44"/>
  <c r="AB190" i="44"/>
  <c r="AH190" i="44"/>
  <c r="AA190" i="44"/>
  <c r="Z190" i="44"/>
  <c r="Y190" i="44"/>
  <c r="X190" i="44"/>
  <c r="AF190" i="44"/>
  <c r="W190" i="44"/>
  <c r="V190" i="44"/>
  <c r="AE190" i="44"/>
  <c r="U190" i="44"/>
  <c r="T190" i="44"/>
  <c r="T169" i="44"/>
  <c r="S190" i="44"/>
  <c r="R190" i="44"/>
  <c r="Q190" i="44"/>
  <c r="P190" i="44"/>
  <c r="O190" i="44"/>
  <c r="N190" i="44"/>
  <c r="M190" i="44"/>
  <c r="L190" i="44"/>
  <c r="AG190" i="44"/>
  <c r="K190" i="44"/>
  <c r="J190" i="44"/>
  <c r="AC190" i="44"/>
  <c r="AI190" i="44"/>
  <c r="I190" i="44"/>
  <c r="H190" i="44"/>
  <c r="G190" i="44"/>
  <c r="F190" i="44"/>
  <c r="AA189" i="44"/>
  <c r="AA168" i="44"/>
  <c r="Z189" i="44"/>
  <c r="Y189" i="44"/>
  <c r="X189" i="44"/>
  <c r="AF189" i="44"/>
  <c r="W189" i="44"/>
  <c r="V189" i="44"/>
  <c r="AE189" i="44"/>
  <c r="U189" i="44"/>
  <c r="T189" i="44"/>
  <c r="AD189" i="44"/>
  <c r="AJ189" i="44"/>
  <c r="S189" i="44"/>
  <c r="S168" i="44"/>
  <c r="R189" i="44"/>
  <c r="Q189" i="44"/>
  <c r="P189" i="44"/>
  <c r="O189" i="44"/>
  <c r="N189" i="44"/>
  <c r="M189" i="44"/>
  <c r="L189" i="44"/>
  <c r="K189" i="44"/>
  <c r="AG189" i="44"/>
  <c r="J189" i="44"/>
  <c r="AC189" i="44"/>
  <c r="AI189" i="44"/>
  <c r="I189" i="44"/>
  <c r="H189" i="44"/>
  <c r="G189" i="44"/>
  <c r="AB189" i="44"/>
  <c r="AH189" i="44"/>
  <c r="F189" i="44"/>
  <c r="AA188" i="44"/>
  <c r="Z188" i="44"/>
  <c r="Z167" i="44"/>
  <c r="Y188" i="44"/>
  <c r="X188" i="44"/>
  <c r="AF188" i="44"/>
  <c r="W188" i="44"/>
  <c r="AE188" i="44"/>
  <c r="V188" i="44"/>
  <c r="U188" i="44"/>
  <c r="T188" i="44"/>
  <c r="AD188" i="44"/>
  <c r="AJ188" i="44"/>
  <c r="S188" i="44"/>
  <c r="R188" i="44"/>
  <c r="R167" i="44"/>
  <c r="Q188" i="44"/>
  <c r="P188" i="44"/>
  <c r="O188" i="44"/>
  <c r="N188" i="44"/>
  <c r="M188" i="44"/>
  <c r="L188" i="44"/>
  <c r="K188" i="44"/>
  <c r="AG188" i="44"/>
  <c r="J188" i="44"/>
  <c r="J167" i="44"/>
  <c r="I188" i="44"/>
  <c r="H188" i="44"/>
  <c r="G188" i="44"/>
  <c r="AB188" i="44"/>
  <c r="AH188" i="44"/>
  <c r="F188" i="44"/>
  <c r="AA187" i="44"/>
  <c r="Z187" i="44"/>
  <c r="Y187" i="44"/>
  <c r="Y169" i="44"/>
  <c r="X187" i="44"/>
  <c r="AF187" i="44"/>
  <c r="W187" i="44"/>
  <c r="V187" i="44"/>
  <c r="AE187" i="44"/>
  <c r="U187" i="44"/>
  <c r="T187" i="44"/>
  <c r="S187" i="44"/>
  <c r="R187" i="44"/>
  <c r="Q187" i="44"/>
  <c r="AG187" i="44"/>
  <c r="P187" i="44"/>
  <c r="O187" i="44"/>
  <c r="N187" i="44"/>
  <c r="M187" i="44"/>
  <c r="L187" i="44"/>
  <c r="K187" i="44"/>
  <c r="J187" i="44"/>
  <c r="AC187" i="44"/>
  <c r="AI187" i="44"/>
  <c r="I187" i="44"/>
  <c r="I169" i="44"/>
  <c r="H187" i="44"/>
  <c r="G187" i="44"/>
  <c r="AB187" i="44"/>
  <c r="AH187" i="44"/>
  <c r="F187" i="44"/>
  <c r="AA186" i="44"/>
  <c r="Z186" i="44"/>
  <c r="Y186" i="44"/>
  <c r="X186" i="44"/>
  <c r="X168" i="44"/>
  <c r="W186" i="44"/>
  <c r="V186" i="44"/>
  <c r="AE186" i="44"/>
  <c r="U186" i="44"/>
  <c r="AD186" i="44"/>
  <c r="AJ186" i="44"/>
  <c r="T186" i="44"/>
  <c r="S186" i="44"/>
  <c r="R186" i="44"/>
  <c r="Q186" i="44"/>
  <c r="P186" i="44"/>
  <c r="P168" i="44"/>
  <c r="O186" i="44"/>
  <c r="N186" i="44"/>
  <c r="M186" i="44"/>
  <c r="AC186" i="44"/>
  <c r="AI186" i="44"/>
  <c r="L186" i="44"/>
  <c r="K186" i="44"/>
  <c r="AG186" i="44"/>
  <c r="J186" i="44"/>
  <c r="I186" i="44"/>
  <c r="H186" i="44"/>
  <c r="H168" i="44"/>
  <c r="G186" i="44"/>
  <c r="AB186" i="44"/>
  <c r="AH186" i="44"/>
  <c r="F186" i="44"/>
  <c r="AA185" i="44"/>
  <c r="Z185" i="44"/>
  <c r="Y185" i="44"/>
  <c r="X185" i="44"/>
  <c r="AF185" i="44"/>
  <c r="W185" i="44"/>
  <c r="AE185" i="44"/>
  <c r="V185" i="44"/>
  <c r="U185" i="44"/>
  <c r="T185" i="44"/>
  <c r="AD185" i="44"/>
  <c r="AJ185" i="44"/>
  <c r="S185" i="44"/>
  <c r="R185" i="44"/>
  <c r="Q185" i="44"/>
  <c r="P185" i="44"/>
  <c r="O185" i="44"/>
  <c r="O167" i="44"/>
  <c r="N185" i="44"/>
  <c r="M185" i="44"/>
  <c r="L185" i="44"/>
  <c r="AC185" i="44"/>
  <c r="AI185" i="44"/>
  <c r="K185" i="44"/>
  <c r="AG185" i="44"/>
  <c r="J185" i="44"/>
  <c r="I185" i="44"/>
  <c r="H185" i="44"/>
  <c r="G185" i="44"/>
  <c r="AB185" i="44"/>
  <c r="AH185" i="44"/>
  <c r="F185" i="44"/>
  <c r="AB184" i="44"/>
  <c r="AH184" i="44"/>
  <c r="AA184" i="44"/>
  <c r="Z184" i="44"/>
  <c r="Y184" i="44"/>
  <c r="X184" i="44"/>
  <c r="AF184" i="44"/>
  <c r="W184" i="44"/>
  <c r="V184" i="44"/>
  <c r="V169" i="44"/>
  <c r="U184" i="44"/>
  <c r="T184" i="44"/>
  <c r="S184" i="44"/>
  <c r="R184" i="44"/>
  <c r="Q184" i="44"/>
  <c r="P184" i="44"/>
  <c r="O184" i="44"/>
  <c r="N184" i="44"/>
  <c r="N169" i="44"/>
  <c r="M184" i="44"/>
  <c r="L184" i="44"/>
  <c r="K184" i="44"/>
  <c r="AG184" i="44"/>
  <c r="J184" i="44"/>
  <c r="AC184" i="44"/>
  <c r="AI184" i="44"/>
  <c r="I184" i="44"/>
  <c r="H184" i="44"/>
  <c r="G184" i="44"/>
  <c r="F184" i="44"/>
  <c r="F169" i="44"/>
  <c r="AA183" i="44"/>
  <c r="Z183" i="44"/>
  <c r="Y183" i="44"/>
  <c r="X183" i="44"/>
  <c r="AF183" i="44"/>
  <c r="W183" i="44"/>
  <c r="V183" i="44"/>
  <c r="AE183" i="44"/>
  <c r="U183" i="44"/>
  <c r="U168" i="44"/>
  <c r="T183" i="44"/>
  <c r="AD183" i="44"/>
  <c r="AJ183" i="44"/>
  <c r="S183" i="44"/>
  <c r="R183" i="44"/>
  <c r="Q183" i="44"/>
  <c r="P183" i="44"/>
  <c r="O183" i="44"/>
  <c r="N183" i="44"/>
  <c r="M183" i="44"/>
  <c r="M168" i="44"/>
  <c r="L183" i="44"/>
  <c r="K183" i="44"/>
  <c r="AG183" i="44"/>
  <c r="J183" i="44"/>
  <c r="I183" i="44"/>
  <c r="H183" i="44"/>
  <c r="G183" i="44"/>
  <c r="AB183" i="44"/>
  <c r="AH183" i="44"/>
  <c r="F183" i="44"/>
  <c r="AB182" i="44"/>
  <c r="AH182" i="44"/>
  <c r="AA182" i="44"/>
  <c r="Z182" i="44"/>
  <c r="Y182" i="44"/>
  <c r="X182" i="44"/>
  <c r="AF182" i="44"/>
  <c r="W182" i="44"/>
  <c r="V182" i="44"/>
  <c r="AE182" i="44"/>
  <c r="U182" i="44"/>
  <c r="T182" i="44"/>
  <c r="T167" i="44"/>
  <c r="S182" i="44"/>
  <c r="R182" i="44"/>
  <c r="Q182" i="44"/>
  <c r="P182" i="44"/>
  <c r="O182" i="44"/>
  <c r="N182" i="44"/>
  <c r="M182" i="44"/>
  <c r="L182" i="44"/>
  <c r="L167" i="44"/>
  <c r="K182" i="44"/>
  <c r="J182" i="44"/>
  <c r="AC182" i="44"/>
  <c r="AI182" i="44"/>
  <c r="I182" i="44"/>
  <c r="H182" i="44"/>
  <c r="G182" i="44"/>
  <c r="F182" i="44"/>
  <c r="AA181" i="44"/>
  <c r="AA169" i="44"/>
  <c r="Z181" i="44"/>
  <c r="Y181" i="44"/>
  <c r="X181" i="44"/>
  <c r="AF181" i="44"/>
  <c r="W181" i="44"/>
  <c r="V181" i="44"/>
  <c r="AE181" i="44"/>
  <c r="U181" i="44"/>
  <c r="T181" i="44"/>
  <c r="AD181" i="44"/>
  <c r="AJ181" i="44"/>
  <c r="S181" i="44"/>
  <c r="S169" i="44"/>
  <c r="R181" i="44"/>
  <c r="Q181" i="44"/>
  <c r="P181" i="44"/>
  <c r="O181" i="44"/>
  <c r="N181" i="44"/>
  <c r="M181" i="44"/>
  <c r="L181" i="44"/>
  <c r="K181" i="44"/>
  <c r="AG181" i="44"/>
  <c r="J181" i="44"/>
  <c r="AC181" i="44"/>
  <c r="AI181" i="44"/>
  <c r="I181" i="44"/>
  <c r="H181" i="44"/>
  <c r="G181" i="44"/>
  <c r="AB181" i="44"/>
  <c r="AH181" i="44"/>
  <c r="F181" i="44"/>
  <c r="AA180" i="44"/>
  <c r="Z180" i="44"/>
  <c r="Z168" i="44"/>
  <c r="Y180" i="44"/>
  <c r="X180" i="44"/>
  <c r="AF180" i="44"/>
  <c r="W180" i="44"/>
  <c r="AE180" i="44"/>
  <c r="V180" i="44"/>
  <c r="U180" i="44"/>
  <c r="T180" i="44"/>
  <c r="AD180" i="44"/>
  <c r="AJ180" i="44"/>
  <c r="S180" i="44"/>
  <c r="R180" i="44"/>
  <c r="R168" i="44"/>
  <c r="Q180" i="44"/>
  <c r="P180" i="44"/>
  <c r="O180" i="44"/>
  <c r="N180" i="44"/>
  <c r="M180" i="44"/>
  <c r="L180" i="44"/>
  <c r="K180" i="44"/>
  <c r="AG180" i="44"/>
  <c r="J180" i="44"/>
  <c r="J168" i="44"/>
  <c r="I180" i="44"/>
  <c r="H180" i="44"/>
  <c r="G180" i="44"/>
  <c r="AB180" i="44"/>
  <c r="AH180" i="44"/>
  <c r="F180" i="44"/>
  <c r="AG179" i="44"/>
  <c r="AA179" i="44"/>
  <c r="Z179" i="44"/>
  <c r="Y179" i="44"/>
  <c r="Y167" i="44"/>
  <c r="X179" i="44"/>
  <c r="AF179" i="44"/>
  <c r="W179" i="44"/>
  <c r="V179" i="44"/>
  <c r="AE179" i="44"/>
  <c r="U179" i="44"/>
  <c r="T179" i="44"/>
  <c r="S179" i="44"/>
  <c r="R179" i="44"/>
  <c r="Q179" i="44"/>
  <c r="Q167" i="44"/>
  <c r="P179" i="44"/>
  <c r="O179" i="44"/>
  <c r="N179" i="44"/>
  <c r="M179" i="44"/>
  <c r="L179" i="44"/>
  <c r="K179" i="44"/>
  <c r="J179" i="44"/>
  <c r="AC179" i="44"/>
  <c r="AI179" i="44"/>
  <c r="I179" i="44"/>
  <c r="I167" i="44"/>
  <c r="H179" i="44"/>
  <c r="G179" i="44"/>
  <c r="AB179" i="44"/>
  <c r="AH179" i="44"/>
  <c r="F179" i="44"/>
  <c r="AA178" i="44"/>
  <c r="Z178" i="44"/>
  <c r="Y178" i="44"/>
  <c r="X178" i="44"/>
  <c r="AF178" i="44"/>
  <c r="W178" i="44"/>
  <c r="V178" i="44"/>
  <c r="AE178" i="44"/>
  <c r="U178" i="44"/>
  <c r="AD178" i="44"/>
  <c r="AJ178" i="44"/>
  <c r="T178" i="44"/>
  <c r="S178" i="44"/>
  <c r="R178" i="44"/>
  <c r="Q178" i="44"/>
  <c r="P178" i="44"/>
  <c r="O178" i="44"/>
  <c r="N178" i="44"/>
  <c r="M178" i="44"/>
  <c r="AC178" i="44"/>
  <c r="AI178" i="44"/>
  <c r="L178" i="44"/>
  <c r="K178" i="44"/>
  <c r="AG178" i="44"/>
  <c r="J178" i="44"/>
  <c r="I178" i="44"/>
  <c r="H178" i="44"/>
  <c r="G178" i="44"/>
  <c r="AB178" i="44"/>
  <c r="AH178" i="44"/>
  <c r="F178" i="44"/>
  <c r="AA177" i="44"/>
  <c r="Z177" i="44"/>
  <c r="Y177" i="44"/>
  <c r="X177" i="44"/>
  <c r="AF177" i="44"/>
  <c r="W177" i="44"/>
  <c r="AE177" i="44"/>
  <c r="V177" i="44"/>
  <c r="U177" i="44"/>
  <c r="T177" i="44"/>
  <c r="AD177" i="44"/>
  <c r="AJ177" i="44"/>
  <c r="S177" i="44"/>
  <c r="R177" i="44"/>
  <c r="Q177" i="44"/>
  <c r="P177" i="44"/>
  <c r="O177" i="44"/>
  <c r="N177" i="44"/>
  <c r="M177" i="44"/>
  <c r="L177" i="44"/>
  <c r="AC177" i="44"/>
  <c r="AI177" i="44"/>
  <c r="K177" i="44"/>
  <c r="AG177" i="44"/>
  <c r="J177" i="44"/>
  <c r="I177" i="44"/>
  <c r="H177" i="44"/>
  <c r="G177" i="44"/>
  <c r="AB177" i="44"/>
  <c r="AH177" i="44"/>
  <c r="F177" i="44"/>
  <c r="AB176" i="44"/>
  <c r="AH176" i="44"/>
  <c r="AA176" i="44"/>
  <c r="Z176" i="44"/>
  <c r="Y176" i="44"/>
  <c r="X176" i="44"/>
  <c r="AF176" i="44"/>
  <c r="W176" i="44"/>
  <c r="V176" i="44"/>
  <c r="AD176" i="44"/>
  <c r="AJ176" i="44"/>
  <c r="U176" i="44"/>
  <c r="T176" i="44"/>
  <c r="S176" i="44"/>
  <c r="R176" i="44"/>
  <c r="Q176" i="44"/>
  <c r="P176" i="44"/>
  <c r="O176" i="44"/>
  <c r="N176" i="44"/>
  <c r="M176" i="44"/>
  <c r="L176" i="44"/>
  <c r="K176" i="44"/>
  <c r="AG176" i="44"/>
  <c r="J176" i="44"/>
  <c r="AC176" i="44"/>
  <c r="AI176" i="44"/>
  <c r="I176" i="44"/>
  <c r="H176" i="44"/>
  <c r="G176" i="44"/>
  <c r="F176" i="44"/>
  <c r="AA175" i="44"/>
  <c r="Z175" i="44"/>
  <c r="Y175" i="44"/>
  <c r="X175" i="44"/>
  <c r="AF175" i="44"/>
  <c r="W175" i="44"/>
  <c r="V175" i="44"/>
  <c r="AE175" i="44"/>
  <c r="U175" i="44"/>
  <c r="U169" i="44"/>
  <c r="T175" i="44"/>
  <c r="AD175" i="44"/>
  <c r="AJ175" i="44"/>
  <c r="S175" i="44"/>
  <c r="R175" i="44"/>
  <c r="Q175" i="44"/>
  <c r="P175" i="44"/>
  <c r="O175" i="44"/>
  <c r="N175" i="44"/>
  <c r="M175" i="44"/>
  <c r="M169" i="44"/>
  <c r="L175" i="44"/>
  <c r="K175" i="44"/>
  <c r="AG175" i="44"/>
  <c r="J175" i="44"/>
  <c r="I175" i="44"/>
  <c r="H175" i="44"/>
  <c r="G175" i="44"/>
  <c r="AB175" i="44"/>
  <c r="AH175" i="44"/>
  <c r="F175" i="44"/>
  <c r="AB174" i="44"/>
  <c r="AH174" i="44"/>
  <c r="AA174" i="44"/>
  <c r="Z174" i="44"/>
  <c r="Y174" i="44"/>
  <c r="X174" i="44"/>
  <c r="AF174" i="44"/>
  <c r="W174" i="44"/>
  <c r="V174" i="44"/>
  <c r="AE174" i="44"/>
  <c r="U174" i="44"/>
  <c r="T174" i="44"/>
  <c r="T168" i="44"/>
  <c r="S174" i="44"/>
  <c r="R174" i="44"/>
  <c r="Q174" i="44"/>
  <c r="P174" i="44"/>
  <c r="O174" i="44"/>
  <c r="N174" i="44"/>
  <c r="M174" i="44"/>
  <c r="L174" i="44"/>
  <c r="L168" i="44"/>
  <c r="K174" i="44"/>
  <c r="J174" i="44"/>
  <c r="AC174" i="44"/>
  <c r="AI174" i="44"/>
  <c r="I174" i="44"/>
  <c r="H174" i="44"/>
  <c r="G174" i="44"/>
  <c r="F174" i="44"/>
  <c r="AA173" i="44"/>
  <c r="AA167" i="44"/>
  <c r="Z173" i="44"/>
  <c r="Y173" i="44"/>
  <c r="X173" i="44"/>
  <c r="AF173" i="44"/>
  <c r="W173" i="44"/>
  <c r="V173" i="44"/>
  <c r="AE173" i="44"/>
  <c r="U173" i="44"/>
  <c r="T173" i="44"/>
  <c r="AD173" i="44"/>
  <c r="AJ173" i="44"/>
  <c r="S173" i="44"/>
  <c r="S167" i="44"/>
  <c r="R173" i="44"/>
  <c r="Q173" i="44"/>
  <c r="P173" i="44"/>
  <c r="O173" i="44"/>
  <c r="N173" i="44"/>
  <c r="M173" i="44"/>
  <c r="L173" i="44"/>
  <c r="K173" i="44"/>
  <c r="AG173" i="44"/>
  <c r="J173" i="44"/>
  <c r="AC173" i="44"/>
  <c r="AI173" i="44"/>
  <c r="I173" i="44"/>
  <c r="H173" i="44"/>
  <c r="G173" i="44"/>
  <c r="AB173" i="44"/>
  <c r="AH173" i="44"/>
  <c r="F173" i="44"/>
  <c r="AA172" i="44"/>
  <c r="Z172" i="44"/>
  <c r="Z169" i="44"/>
  <c r="Y172" i="44"/>
  <c r="X172" i="44"/>
  <c r="AF172" i="44"/>
  <c r="W172" i="44"/>
  <c r="AE172" i="44"/>
  <c r="V172" i="44"/>
  <c r="U172" i="44"/>
  <c r="T172" i="44"/>
  <c r="AD172" i="44"/>
  <c r="AJ172" i="44"/>
  <c r="S172" i="44"/>
  <c r="R172" i="44"/>
  <c r="R169" i="44"/>
  <c r="Q172" i="44"/>
  <c r="P172" i="44"/>
  <c r="P169" i="44"/>
  <c r="O172" i="44"/>
  <c r="N172" i="44"/>
  <c r="M172" i="44"/>
  <c r="L172" i="44"/>
  <c r="K172" i="44"/>
  <c r="AG172" i="44"/>
  <c r="J172" i="44"/>
  <c r="AC172" i="44"/>
  <c r="AI172" i="44"/>
  <c r="I172" i="44"/>
  <c r="H172" i="44"/>
  <c r="H169" i="44"/>
  <c r="G172" i="44"/>
  <c r="AB172" i="44"/>
  <c r="AH172" i="44"/>
  <c r="F172" i="44"/>
  <c r="AG171" i="44"/>
  <c r="AA171" i="44"/>
  <c r="Z171" i="44"/>
  <c r="Y171" i="44"/>
  <c r="Y168" i="44"/>
  <c r="X171" i="44"/>
  <c r="AF171" i="44"/>
  <c r="W171" i="44"/>
  <c r="W168" i="44"/>
  <c r="V171" i="44"/>
  <c r="AE171" i="44"/>
  <c r="U171" i="44"/>
  <c r="T171" i="44"/>
  <c r="S171" i="44"/>
  <c r="R171" i="44"/>
  <c r="Q171" i="44"/>
  <c r="Q168" i="44"/>
  <c r="P171" i="44"/>
  <c r="O171" i="44"/>
  <c r="O168" i="44"/>
  <c r="N171" i="44"/>
  <c r="M171" i="44"/>
  <c r="L171" i="44"/>
  <c r="K171" i="44"/>
  <c r="J171" i="44"/>
  <c r="AC171" i="44"/>
  <c r="AI171" i="44"/>
  <c r="I171" i="44"/>
  <c r="I168" i="44"/>
  <c r="H171" i="44"/>
  <c r="G171" i="44"/>
  <c r="AB171" i="44"/>
  <c r="AH171" i="44"/>
  <c r="F171" i="44"/>
  <c r="AA170" i="44"/>
  <c r="Z170" i="44"/>
  <c r="Y170" i="44"/>
  <c r="X170" i="44"/>
  <c r="AF170" i="44"/>
  <c r="W170" i="44"/>
  <c r="V170" i="44"/>
  <c r="AE170" i="44"/>
  <c r="U170" i="44"/>
  <c r="AD170" i="44"/>
  <c r="AJ170" i="44"/>
  <c r="T170" i="44"/>
  <c r="S170" i="44"/>
  <c r="R170" i="44"/>
  <c r="Q170" i="44"/>
  <c r="P170" i="44"/>
  <c r="P167" i="44"/>
  <c r="O170" i="44"/>
  <c r="N170" i="44"/>
  <c r="N167" i="44"/>
  <c r="M170" i="44"/>
  <c r="AC170" i="44"/>
  <c r="AI170" i="44"/>
  <c r="L170" i="44"/>
  <c r="K170" i="44"/>
  <c r="AG170" i="44"/>
  <c r="J170" i="44"/>
  <c r="I170" i="44"/>
  <c r="H170" i="44"/>
  <c r="H167" i="44"/>
  <c r="G170" i="44"/>
  <c r="AB170" i="44"/>
  <c r="AH170" i="44"/>
  <c r="F170" i="44"/>
  <c r="F167" i="44"/>
  <c r="W169" i="44"/>
  <c r="O169" i="44"/>
  <c r="G169" i="44"/>
  <c r="AB169" i="44"/>
  <c r="AH169" i="44"/>
  <c r="V168" i="44"/>
  <c r="N168" i="44"/>
  <c r="F168" i="44"/>
  <c r="U167" i="44"/>
  <c r="M167" i="44"/>
  <c r="J4" i="42"/>
  <c r="K4" i="42"/>
  <c r="L4" i="42"/>
  <c r="M4" i="42"/>
  <c r="O4" i="42"/>
  <c r="J5" i="42"/>
  <c r="K5" i="42"/>
  <c r="L5" i="42"/>
  <c r="Q5" i="42"/>
  <c r="M5" i="42"/>
  <c r="P5" i="42"/>
  <c r="J6" i="42"/>
  <c r="K6" i="42"/>
  <c r="P6" i="42"/>
  <c r="L6" i="42"/>
  <c r="M6" i="42"/>
  <c r="Q6" i="42"/>
  <c r="J7" i="42"/>
  <c r="O7" i="42"/>
  <c r="K7" i="42"/>
  <c r="L7" i="42"/>
  <c r="M7" i="42"/>
  <c r="N7" i="42"/>
  <c r="J8" i="42"/>
  <c r="K8" i="42"/>
  <c r="L8" i="42"/>
  <c r="M8" i="42"/>
  <c r="O8" i="42"/>
  <c r="J9" i="42"/>
  <c r="K9" i="42"/>
  <c r="P9" i="42"/>
  <c r="L9" i="42"/>
  <c r="M9" i="42"/>
  <c r="J10" i="42"/>
  <c r="K10" i="42"/>
  <c r="P10" i="42"/>
  <c r="L10" i="42"/>
  <c r="M10" i="42"/>
  <c r="Q10" i="42"/>
  <c r="M3" i="42"/>
  <c r="L3" i="42"/>
  <c r="K3" i="42"/>
  <c r="J3" i="42"/>
  <c r="Q34" i="42"/>
  <c r="P34" i="42"/>
  <c r="O34" i="42"/>
  <c r="N34" i="42"/>
  <c r="Q33" i="42"/>
  <c r="P33" i="42"/>
  <c r="O33" i="42"/>
  <c r="N33" i="42"/>
  <c r="Q32" i="42"/>
  <c r="P32" i="42"/>
  <c r="O32" i="42"/>
  <c r="N32" i="42"/>
  <c r="Q31" i="42"/>
  <c r="P31" i="42"/>
  <c r="O31" i="42"/>
  <c r="N31" i="42"/>
  <c r="Q30" i="42"/>
  <c r="P30" i="42"/>
  <c r="O30" i="42"/>
  <c r="N30" i="42"/>
  <c r="Q29" i="42"/>
  <c r="P29" i="42"/>
  <c r="O29" i="42"/>
  <c r="N29" i="42"/>
  <c r="Q28" i="42"/>
  <c r="P28" i="42"/>
  <c r="O28" i="42"/>
  <c r="N28" i="42"/>
  <c r="Q27" i="42"/>
  <c r="P27" i="42"/>
  <c r="O27" i="42"/>
  <c r="N27" i="42"/>
  <c r="Q22" i="42"/>
  <c r="P22" i="42"/>
  <c r="O22" i="42"/>
  <c r="N22" i="42"/>
  <c r="Q21" i="42"/>
  <c r="P21" i="42"/>
  <c r="O21" i="42"/>
  <c r="N21" i="42"/>
  <c r="Q20" i="42"/>
  <c r="P20" i="42"/>
  <c r="O20" i="42"/>
  <c r="N20" i="42"/>
  <c r="Q19" i="42"/>
  <c r="P19" i="42"/>
  <c r="O19" i="42"/>
  <c r="N19" i="42"/>
  <c r="Q18" i="42"/>
  <c r="P18" i="42"/>
  <c r="O18" i="42"/>
  <c r="N18" i="42"/>
  <c r="Q17" i="42"/>
  <c r="P17" i="42"/>
  <c r="O17" i="42"/>
  <c r="N17" i="42"/>
  <c r="Q16" i="42"/>
  <c r="P16" i="42"/>
  <c r="O16" i="42"/>
  <c r="N16" i="42"/>
  <c r="Q15" i="42"/>
  <c r="P15" i="42"/>
  <c r="O15" i="42"/>
  <c r="N15" i="42"/>
  <c r="Q7" i="42"/>
  <c r="O9" i="42"/>
  <c r="N10" i="42"/>
  <c r="N3" i="42"/>
  <c r="F15" i="42"/>
  <c r="F7" i="42"/>
  <c r="B32" i="40"/>
  <c r="B27" i="40"/>
  <c r="X25" i="40"/>
  <c r="W25" i="40"/>
  <c r="G25" i="40"/>
  <c r="D25" i="40"/>
  <c r="X24" i="40"/>
  <c r="I25" i="40"/>
  <c r="W24" i="40"/>
  <c r="H25" i="40"/>
  <c r="J25" i="40"/>
  <c r="G24" i="40"/>
  <c r="D24" i="40"/>
  <c r="X23" i="40"/>
  <c r="I24" i="40"/>
  <c r="L25" i="40"/>
  <c r="W23" i="40"/>
  <c r="H24" i="40"/>
  <c r="L23" i="40"/>
  <c r="O24" i="40"/>
  <c r="R25" i="40"/>
  <c r="G23" i="40"/>
  <c r="D23" i="40"/>
  <c r="X22" i="40"/>
  <c r="I23" i="40"/>
  <c r="L24" i="40"/>
  <c r="O25" i="40"/>
  <c r="W22" i="40"/>
  <c r="H23" i="40"/>
  <c r="G22" i="40"/>
  <c r="D22" i="40"/>
  <c r="X21" i="40"/>
  <c r="I22" i="40"/>
  <c r="W21" i="40"/>
  <c r="H22" i="40"/>
  <c r="G21" i="40"/>
  <c r="D21" i="40"/>
  <c r="X20" i="40"/>
  <c r="I21" i="40"/>
  <c r="L22" i="40"/>
  <c r="O23" i="40"/>
  <c r="R24" i="40"/>
  <c r="U25" i="40"/>
  <c r="W20" i="40"/>
  <c r="H21" i="40"/>
  <c r="K22" i="40"/>
  <c r="I20" i="40"/>
  <c r="L21" i="40"/>
  <c r="O22" i="40"/>
  <c r="R23" i="40"/>
  <c r="U24" i="40"/>
  <c r="G20" i="40"/>
  <c r="D20" i="40"/>
  <c r="X19" i="40"/>
  <c r="W19" i="40"/>
  <c r="H20" i="40"/>
  <c r="G19" i="40"/>
  <c r="D19" i="40"/>
  <c r="X18" i="40"/>
  <c r="I19" i="40"/>
  <c r="L20" i="40"/>
  <c r="O21" i="40"/>
  <c r="R22" i="40"/>
  <c r="U23" i="40"/>
  <c r="W18" i="40"/>
  <c r="H19" i="40"/>
  <c r="G18" i="40"/>
  <c r="D18" i="40"/>
  <c r="X17" i="40"/>
  <c r="I18" i="40"/>
  <c r="L19" i="40"/>
  <c r="O20" i="40"/>
  <c r="R21" i="40"/>
  <c r="U22" i="40"/>
  <c r="W17" i="40"/>
  <c r="H18" i="40"/>
  <c r="G17" i="40"/>
  <c r="D17" i="40"/>
  <c r="X16" i="40"/>
  <c r="I17" i="40"/>
  <c r="L18" i="40"/>
  <c r="O19" i="40"/>
  <c r="R20" i="40"/>
  <c r="U21" i="40"/>
  <c r="W16" i="40"/>
  <c r="H17" i="40"/>
  <c r="K18" i="40"/>
  <c r="G16" i="40"/>
  <c r="D16" i="40"/>
  <c r="X15" i="40"/>
  <c r="I16" i="40"/>
  <c r="L17" i="40"/>
  <c r="O18" i="40"/>
  <c r="R19" i="40"/>
  <c r="U20" i="40"/>
  <c r="W15" i="40"/>
  <c r="H16" i="40"/>
  <c r="L15" i="40"/>
  <c r="O16" i="40"/>
  <c r="R17" i="40"/>
  <c r="U18" i="40"/>
  <c r="G15" i="40"/>
  <c r="D15" i="40"/>
  <c r="X14" i="40"/>
  <c r="I15" i="40"/>
  <c r="L16" i="40"/>
  <c r="O17" i="40"/>
  <c r="R18" i="40"/>
  <c r="U19" i="40"/>
  <c r="W14" i="40"/>
  <c r="H15" i="40"/>
  <c r="G14" i="40"/>
  <c r="D14" i="40"/>
  <c r="X13" i="40"/>
  <c r="I14" i="40"/>
  <c r="W13" i="40"/>
  <c r="H14" i="40"/>
  <c r="G13" i="40"/>
  <c r="D13" i="40"/>
  <c r="X12" i="40"/>
  <c r="I13" i="40"/>
  <c r="L14" i="40"/>
  <c r="O15" i="40"/>
  <c r="W12" i="40"/>
  <c r="H13" i="40"/>
  <c r="G12" i="40"/>
  <c r="D12" i="40"/>
  <c r="X11" i="40"/>
  <c r="I12" i="40"/>
  <c r="L13" i="40"/>
  <c r="O14" i="40"/>
  <c r="R15" i="40"/>
  <c r="U16" i="40"/>
  <c r="W11" i="40"/>
  <c r="H12" i="40"/>
  <c r="G11" i="40"/>
  <c r="D11" i="40"/>
  <c r="X10" i="40"/>
  <c r="I11" i="40"/>
  <c r="L12" i="40"/>
  <c r="O13" i="40"/>
  <c r="R14" i="40"/>
  <c r="U15" i="40"/>
  <c r="W10" i="40"/>
  <c r="H11" i="40"/>
  <c r="I10" i="40"/>
  <c r="L11" i="40"/>
  <c r="O12" i="40"/>
  <c r="R13" i="40"/>
  <c r="U14" i="40"/>
  <c r="G10" i="40"/>
  <c r="D10" i="40"/>
  <c r="X9" i="40"/>
  <c r="W9" i="40"/>
  <c r="H10" i="40"/>
  <c r="G9" i="40"/>
  <c r="D9" i="40"/>
  <c r="X8" i="40"/>
  <c r="I9" i="40"/>
  <c r="L10" i="40"/>
  <c r="O11" i="40"/>
  <c r="R12" i="40"/>
  <c r="U13" i="40"/>
  <c r="W8" i="40"/>
  <c r="H9" i="40"/>
  <c r="H8" i="40"/>
  <c r="G8" i="40"/>
  <c r="D8" i="40"/>
  <c r="Z7" i="40"/>
  <c r="Z8" i="40" s="1"/>
  <c r="L5" i="40" s="1"/>
  <c r="AA7" i="40"/>
  <c r="X7" i="40"/>
  <c r="I8" i="40"/>
  <c r="L9" i="40"/>
  <c r="O10" i="40"/>
  <c r="R11" i="40"/>
  <c r="U12" i="40"/>
  <c r="W7" i="40"/>
  <c r="I7" i="40"/>
  <c r="L8" i="40"/>
  <c r="O9" i="40"/>
  <c r="R10" i="40"/>
  <c r="U11" i="40"/>
  <c r="H7" i="40"/>
  <c r="K8" i="40"/>
  <c r="G7" i="40"/>
  <c r="D7" i="40"/>
  <c r="Z6" i="40"/>
  <c r="X6" i="40"/>
  <c r="W6" i="40"/>
  <c r="G6" i="40"/>
  <c r="D6" i="40"/>
  <c r="D4" i="40"/>
  <c r="X5" i="40"/>
  <c r="I6" i="40"/>
  <c r="L7" i="40"/>
  <c r="O8" i="40"/>
  <c r="R9" i="40"/>
  <c r="U10" i="40"/>
  <c r="W5" i="40"/>
  <c r="H6" i="40"/>
  <c r="G5" i="40"/>
  <c r="D5" i="40"/>
  <c r="Y4" i="40"/>
  <c r="G4" i="40"/>
  <c r="G26" i="40"/>
  <c r="C35" i="40"/>
  <c r="F4" i="40"/>
  <c r="F27" i="40"/>
  <c r="E4" i="40"/>
  <c r="C4" i="40"/>
  <c r="B4" i="40"/>
  <c r="B32" i="41"/>
  <c r="X25" i="41"/>
  <c r="W25" i="41"/>
  <c r="G25" i="41"/>
  <c r="D25" i="41"/>
  <c r="X24" i="41"/>
  <c r="I25" i="41"/>
  <c r="W24" i="41"/>
  <c r="H25" i="41"/>
  <c r="G24" i="41"/>
  <c r="D24" i="41"/>
  <c r="X23" i="41"/>
  <c r="I24" i="41"/>
  <c r="L25" i="41"/>
  <c r="M25" i="41"/>
  <c r="W23" i="41"/>
  <c r="H24" i="41"/>
  <c r="G23" i="41"/>
  <c r="D23" i="41"/>
  <c r="X22" i="41"/>
  <c r="I23" i="41"/>
  <c r="L24" i="41"/>
  <c r="O25" i="41"/>
  <c r="W22" i="41"/>
  <c r="H23" i="41"/>
  <c r="G22" i="41"/>
  <c r="D22" i="41"/>
  <c r="X21" i="41"/>
  <c r="I22" i="41"/>
  <c r="L23" i="41"/>
  <c r="O24" i="41"/>
  <c r="R25" i="41"/>
  <c r="W21" i="41"/>
  <c r="H22" i="41"/>
  <c r="G21" i="41"/>
  <c r="D21" i="41"/>
  <c r="X20" i="41"/>
  <c r="I21" i="41"/>
  <c r="W20" i="41"/>
  <c r="H21" i="41"/>
  <c r="K22" i="41"/>
  <c r="N23" i="41"/>
  <c r="Q24" i="41"/>
  <c r="T25" i="41"/>
  <c r="G20" i="41"/>
  <c r="D20" i="41"/>
  <c r="X19" i="41"/>
  <c r="I20" i="41"/>
  <c r="L21" i="41"/>
  <c r="O22" i="41"/>
  <c r="R23" i="41"/>
  <c r="U24" i="41"/>
  <c r="W19" i="41"/>
  <c r="H20" i="41"/>
  <c r="G19" i="41"/>
  <c r="D19" i="41"/>
  <c r="X18" i="41"/>
  <c r="I19" i="41"/>
  <c r="L20" i="41"/>
  <c r="O21" i="41"/>
  <c r="R22" i="41"/>
  <c r="U23" i="41"/>
  <c r="W18" i="41"/>
  <c r="H19" i="41"/>
  <c r="G18" i="41"/>
  <c r="D18" i="41"/>
  <c r="X17" i="41"/>
  <c r="I18" i="41"/>
  <c r="L19" i="41"/>
  <c r="O20" i="41"/>
  <c r="R21" i="41"/>
  <c r="U22" i="41"/>
  <c r="W17" i="41"/>
  <c r="H18" i="41"/>
  <c r="G17" i="41"/>
  <c r="D17" i="41"/>
  <c r="X16" i="41"/>
  <c r="I17" i="41"/>
  <c r="L18" i="41"/>
  <c r="O19" i="41"/>
  <c r="R20" i="41"/>
  <c r="U21" i="41"/>
  <c r="W16" i="41"/>
  <c r="H17" i="41"/>
  <c r="K18" i="41"/>
  <c r="N19" i="41"/>
  <c r="Q20" i="41"/>
  <c r="G16" i="41"/>
  <c r="D16" i="41"/>
  <c r="X15" i="41"/>
  <c r="I16" i="41"/>
  <c r="L17" i="41"/>
  <c r="O18" i="41"/>
  <c r="R19" i="41"/>
  <c r="U20" i="41"/>
  <c r="W15" i="41"/>
  <c r="G15" i="41"/>
  <c r="D15" i="41"/>
  <c r="X14" i="41"/>
  <c r="I15" i="41"/>
  <c r="L16" i="41"/>
  <c r="O17" i="41"/>
  <c r="R18" i="41"/>
  <c r="U19" i="41"/>
  <c r="W14" i="41"/>
  <c r="H15" i="41"/>
  <c r="G14" i="41"/>
  <c r="D14" i="41"/>
  <c r="X13" i="41"/>
  <c r="I14" i="41"/>
  <c r="L15" i="41"/>
  <c r="O16" i="41"/>
  <c r="R17" i="41"/>
  <c r="U18" i="41"/>
  <c r="W13" i="41"/>
  <c r="H14" i="41"/>
  <c r="G13" i="41"/>
  <c r="D13" i="41"/>
  <c r="X12" i="41"/>
  <c r="I13" i="41"/>
  <c r="W12" i="41"/>
  <c r="H13" i="41"/>
  <c r="G12" i="41"/>
  <c r="D12" i="41"/>
  <c r="X11" i="41"/>
  <c r="I12" i="41"/>
  <c r="L13" i="41"/>
  <c r="O14" i="41"/>
  <c r="W11" i="41"/>
  <c r="H12" i="41"/>
  <c r="K13" i="41"/>
  <c r="G11" i="41"/>
  <c r="D11" i="41"/>
  <c r="X10" i="41"/>
  <c r="I11" i="41"/>
  <c r="L12" i="41"/>
  <c r="O13" i="41"/>
  <c r="R14" i="41"/>
  <c r="U15" i="41"/>
  <c r="W10" i="41"/>
  <c r="H11" i="41"/>
  <c r="K12" i="41"/>
  <c r="N13" i="41"/>
  <c r="Q14" i="41"/>
  <c r="T15" i="41"/>
  <c r="G10" i="41"/>
  <c r="D10" i="41"/>
  <c r="X9" i="41"/>
  <c r="I10" i="41"/>
  <c r="L11" i="41"/>
  <c r="O12" i="41"/>
  <c r="R13" i="41"/>
  <c r="U14" i="41"/>
  <c r="W9" i="41"/>
  <c r="H10" i="41"/>
  <c r="G9" i="41"/>
  <c r="D9" i="41"/>
  <c r="X8" i="41"/>
  <c r="I9" i="41"/>
  <c r="L10" i="41"/>
  <c r="W8" i="41"/>
  <c r="H9" i="41"/>
  <c r="K10" i="41"/>
  <c r="N11" i="41"/>
  <c r="Q12" i="41"/>
  <c r="T13" i="41"/>
  <c r="H8" i="41"/>
  <c r="G8" i="41"/>
  <c r="D8" i="41"/>
  <c r="Z7" i="41"/>
  <c r="AA7" i="41" s="1"/>
  <c r="X7" i="41"/>
  <c r="I8" i="41"/>
  <c r="W7" i="41"/>
  <c r="H7" i="41"/>
  <c r="G7" i="41"/>
  <c r="D7" i="41"/>
  <c r="Z6" i="41"/>
  <c r="X6" i="41"/>
  <c r="I7" i="41"/>
  <c r="L8" i="41"/>
  <c r="W6" i="41"/>
  <c r="G6" i="41"/>
  <c r="D6" i="41"/>
  <c r="X5" i="41"/>
  <c r="I6" i="41"/>
  <c r="W5" i="41"/>
  <c r="H6" i="41"/>
  <c r="G5" i="41"/>
  <c r="D5" i="41"/>
  <c r="Y4" i="41"/>
  <c r="F4" i="41"/>
  <c r="F27" i="41"/>
  <c r="E4" i="41"/>
  <c r="C4" i="41"/>
  <c r="C28" i="41"/>
  <c r="B4" i="41"/>
  <c r="B26" i="41"/>
  <c r="X25" i="22"/>
  <c r="W25" i="22"/>
  <c r="X25" i="8"/>
  <c r="W25" i="8"/>
  <c r="X25" i="27"/>
  <c r="W25" i="27"/>
  <c r="X25" i="28"/>
  <c r="W25" i="28"/>
  <c r="X25" i="31"/>
  <c r="W25" i="31"/>
  <c r="X25" i="32"/>
  <c r="W25" i="32"/>
  <c r="Y4" i="22"/>
  <c r="Y4" i="8"/>
  <c r="Y4" i="27"/>
  <c r="Y4" i="28"/>
  <c r="Y4" i="31"/>
  <c r="Y4" i="32"/>
  <c r="D20" i="22"/>
  <c r="D21" i="22"/>
  <c r="D22" i="22"/>
  <c r="D23" i="22"/>
  <c r="D24" i="22"/>
  <c r="D25" i="22"/>
  <c r="BX175" i="39"/>
  <c r="AS175" i="39"/>
  <c r="O165" i="39"/>
  <c r="P165" i="39"/>
  <c r="Q165" i="39"/>
  <c r="R165" i="39"/>
  <c r="S165" i="39"/>
  <c r="T165" i="39"/>
  <c r="U165" i="39"/>
  <c r="V165" i="39"/>
  <c r="W165" i="39"/>
  <c r="X165" i="39"/>
  <c r="Y165" i="39"/>
  <c r="Z165" i="39"/>
  <c r="AA165" i="39"/>
  <c r="AB165" i="39"/>
  <c r="AC165" i="39"/>
  <c r="AD165" i="39"/>
  <c r="AE165" i="39"/>
  <c r="AF165" i="39"/>
  <c r="AG165" i="39"/>
  <c r="AH165" i="39"/>
  <c r="AI165" i="39"/>
  <c r="AJ165" i="39"/>
  <c r="AK165" i="39"/>
  <c r="AL165" i="39"/>
  <c r="AS165" i="39"/>
  <c r="AT165" i="39"/>
  <c r="AU165" i="39"/>
  <c r="AV165" i="39"/>
  <c r="AW165" i="39"/>
  <c r="AX165" i="39"/>
  <c r="AY165" i="39"/>
  <c r="AZ165" i="39"/>
  <c r="BA165" i="39"/>
  <c r="BB165" i="39"/>
  <c r="BC165" i="39"/>
  <c r="BD165" i="39"/>
  <c r="BE165" i="39"/>
  <c r="BF165" i="39"/>
  <c r="BG165" i="39"/>
  <c r="BH165" i="39"/>
  <c r="BI165" i="39"/>
  <c r="BJ165" i="39"/>
  <c r="BK165" i="39"/>
  <c r="BL165" i="39"/>
  <c r="BM165" i="39"/>
  <c r="BN165" i="39"/>
  <c r="BO165" i="39"/>
  <c r="BF176" i="39"/>
  <c r="BX165" i="39"/>
  <c r="BY165" i="39"/>
  <c r="BZ165" i="39"/>
  <c r="CA165" i="39"/>
  <c r="CB165" i="39"/>
  <c r="CC165" i="39"/>
  <c r="CD165" i="39"/>
  <c r="CE165" i="39"/>
  <c r="CF165" i="39"/>
  <c r="CG165" i="39"/>
  <c r="CH165" i="39"/>
  <c r="CI165" i="39"/>
  <c r="CJ165" i="39"/>
  <c r="CK165" i="39"/>
  <c r="CL165" i="39"/>
  <c r="CM165" i="39"/>
  <c r="CN165" i="39"/>
  <c r="CO165" i="39"/>
  <c r="CP165" i="39"/>
  <c r="CQ165" i="39"/>
  <c r="CR165" i="39"/>
  <c r="CS165" i="39"/>
  <c r="CT165" i="39"/>
  <c r="O166" i="39"/>
  <c r="P166" i="39"/>
  <c r="Q166" i="39"/>
  <c r="R166" i="39"/>
  <c r="S166" i="39"/>
  <c r="T166" i="39"/>
  <c r="U166" i="39"/>
  <c r="V166" i="39"/>
  <c r="W166" i="39"/>
  <c r="X166" i="39"/>
  <c r="Y166" i="39"/>
  <c r="Z166" i="39"/>
  <c r="AA166" i="39"/>
  <c r="AB166" i="39"/>
  <c r="AC166" i="39"/>
  <c r="AD166" i="39"/>
  <c r="AE166" i="39"/>
  <c r="AF166" i="39"/>
  <c r="AG166" i="39"/>
  <c r="AH166" i="39"/>
  <c r="AI166" i="39"/>
  <c r="AJ166" i="39"/>
  <c r="AK166" i="39"/>
  <c r="AL166" i="39"/>
  <c r="AS166" i="39"/>
  <c r="AT166" i="39"/>
  <c r="AT181" i="39"/>
  <c r="AU166" i="39"/>
  <c r="AU181" i="39"/>
  <c r="AV166" i="39"/>
  <c r="AW166" i="39"/>
  <c r="AW181" i="39"/>
  <c r="AX166" i="39"/>
  <c r="AX181" i="39"/>
  <c r="AY166" i="39"/>
  <c r="AY181" i="39"/>
  <c r="AZ166" i="39"/>
  <c r="AZ181" i="39"/>
  <c r="BA166" i="39"/>
  <c r="BA181" i="39"/>
  <c r="BB166" i="39"/>
  <c r="BB181" i="39"/>
  <c r="BC166" i="39"/>
  <c r="BC181" i="39"/>
  <c r="BD166" i="39"/>
  <c r="BE166" i="39"/>
  <c r="BE181" i="39"/>
  <c r="BF166" i="39"/>
  <c r="BF181" i="39"/>
  <c r="BG166" i="39"/>
  <c r="BG181" i="39"/>
  <c r="BH166" i="39"/>
  <c r="BH181" i="39"/>
  <c r="BI166" i="39"/>
  <c r="BI181" i="39"/>
  <c r="BJ166" i="39"/>
  <c r="BJ181" i="39"/>
  <c r="BK166" i="39"/>
  <c r="BK181" i="39"/>
  <c r="BL166" i="39"/>
  <c r="BM166" i="39"/>
  <c r="BM181" i="39"/>
  <c r="BN166" i="39"/>
  <c r="BN181" i="39"/>
  <c r="BO166" i="39"/>
  <c r="BX166" i="39"/>
  <c r="BY166" i="39"/>
  <c r="BZ166" i="39"/>
  <c r="BZ181" i="39"/>
  <c r="CA166" i="39"/>
  <c r="CA181" i="39"/>
  <c r="CB166" i="39"/>
  <c r="CB181" i="39"/>
  <c r="CC166" i="39"/>
  <c r="CD166" i="39"/>
  <c r="CD181" i="39"/>
  <c r="CE166" i="39"/>
  <c r="CE181" i="39"/>
  <c r="CF166" i="39"/>
  <c r="CF181" i="39"/>
  <c r="CG166" i="39"/>
  <c r="CH166" i="39"/>
  <c r="CH181" i="39"/>
  <c r="CI166" i="39"/>
  <c r="CI181" i="39"/>
  <c r="CJ166" i="39"/>
  <c r="CJ181" i="39"/>
  <c r="CK166" i="39"/>
  <c r="CL166" i="39"/>
  <c r="CL181" i="39"/>
  <c r="CM166" i="39"/>
  <c r="CM181" i="39"/>
  <c r="CN166" i="39"/>
  <c r="CN181" i="39"/>
  <c r="CO166" i="39"/>
  <c r="CP166" i="39"/>
  <c r="CP181" i="39"/>
  <c r="CQ166" i="39"/>
  <c r="CQ181" i="39"/>
  <c r="CR166" i="39"/>
  <c r="CR181" i="39"/>
  <c r="CS166" i="39"/>
  <c r="CT166" i="39"/>
  <c r="O167" i="39"/>
  <c r="P167" i="39"/>
  <c r="Q167" i="39"/>
  <c r="R167" i="39"/>
  <c r="S167" i="39"/>
  <c r="T167" i="39"/>
  <c r="U167" i="39"/>
  <c r="V167" i="39"/>
  <c r="W167" i="39"/>
  <c r="X167" i="39"/>
  <c r="Y167" i="39"/>
  <c r="Z167" i="39"/>
  <c r="AA167" i="39"/>
  <c r="AB167" i="39"/>
  <c r="AC167" i="39"/>
  <c r="AD167" i="39"/>
  <c r="AE167" i="39"/>
  <c r="AF167" i="39"/>
  <c r="AG167" i="39"/>
  <c r="AH167" i="39"/>
  <c r="AI167" i="39"/>
  <c r="AJ167" i="39"/>
  <c r="AK167" i="39"/>
  <c r="AL167" i="39"/>
  <c r="AS167" i="39"/>
  <c r="AT167" i="39"/>
  <c r="AT182" i="39"/>
  <c r="AU167" i="39"/>
  <c r="AU182" i="39"/>
  <c r="AV167" i="39"/>
  <c r="AV182" i="39"/>
  <c r="AW167" i="39"/>
  <c r="AX167" i="39"/>
  <c r="AX182" i="39"/>
  <c r="AY167" i="39"/>
  <c r="AY182" i="39"/>
  <c r="AZ167" i="39"/>
  <c r="AZ182" i="39"/>
  <c r="BA167" i="39"/>
  <c r="BB167" i="39"/>
  <c r="BB182" i="39"/>
  <c r="BC167" i="39"/>
  <c r="BC182" i="39"/>
  <c r="BD167" i="39"/>
  <c r="BD182" i="39"/>
  <c r="BE167" i="39"/>
  <c r="BE182" i="39"/>
  <c r="BF167" i="39"/>
  <c r="BF182" i="39"/>
  <c r="BG167" i="39"/>
  <c r="BG182" i="39"/>
  <c r="BH167" i="39"/>
  <c r="BH182" i="39"/>
  <c r="BI167" i="39"/>
  <c r="BJ167" i="39"/>
  <c r="BJ182" i="39"/>
  <c r="BK167" i="39"/>
  <c r="BK182" i="39"/>
  <c r="BL167" i="39"/>
  <c r="BL182" i="39"/>
  <c r="BM167" i="39"/>
  <c r="BM182" i="39"/>
  <c r="BN167" i="39"/>
  <c r="BN182" i="39"/>
  <c r="BO167" i="39"/>
  <c r="BX167" i="39"/>
  <c r="BY167" i="39"/>
  <c r="BY182" i="39"/>
  <c r="BZ167" i="39"/>
  <c r="BZ182" i="39"/>
  <c r="CA167" i="39"/>
  <c r="CA182" i="39"/>
  <c r="CB167" i="39"/>
  <c r="CB182" i="39"/>
  <c r="CC167" i="39"/>
  <c r="CC182" i="39"/>
  <c r="CD167" i="39"/>
  <c r="CD182" i="39"/>
  <c r="CE167" i="39"/>
  <c r="CE182" i="39"/>
  <c r="CF167" i="39"/>
  <c r="CF182" i="39"/>
  <c r="CG167" i="39"/>
  <c r="CG182" i="39"/>
  <c r="CH167" i="39"/>
  <c r="CH182" i="39"/>
  <c r="CI167" i="39"/>
  <c r="CI182" i="39"/>
  <c r="CJ167" i="39"/>
  <c r="CJ182" i="39"/>
  <c r="CK167" i="39"/>
  <c r="CK182" i="39"/>
  <c r="CL167" i="39"/>
  <c r="CL182" i="39"/>
  <c r="CM167" i="39"/>
  <c r="CM182" i="39"/>
  <c r="CN167" i="39"/>
  <c r="CN182" i="39"/>
  <c r="CO167" i="39"/>
  <c r="CO182" i="39"/>
  <c r="CP167" i="39"/>
  <c r="CP182" i="39"/>
  <c r="CQ167" i="39"/>
  <c r="CQ182" i="39"/>
  <c r="CR167" i="39"/>
  <c r="CR182" i="39"/>
  <c r="CS167" i="39"/>
  <c r="CS182" i="39"/>
  <c r="CT167" i="39"/>
  <c r="O168" i="39"/>
  <c r="P168" i="39"/>
  <c r="Q168" i="39"/>
  <c r="R168" i="39"/>
  <c r="S168" i="39"/>
  <c r="T168" i="39"/>
  <c r="U168" i="39"/>
  <c r="V168" i="39"/>
  <c r="W168" i="39"/>
  <c r="X168" i="39"/>
  <c r="Y168" i="39"/>
  <c r="Z168" i="39"/>
  <c r="AA168" i="39"/>
  <c r="AB168" i="39"/>
  <c r="AC168" i="39"/>
  <c r="AD168" i="39"/>
  <c r="AE168" i="39"/>
  <c r="AF168" i="39"/>
  <c r="AG168" i="39"/>
  <c r="AH168" i="39"/>
  <c r="AI168" i="39"/>
  <c r="AJ168" i="39"/>
  <c r="AK168" i="39"/>
  <c r="AL168" i="39"/>
  <c r="AS168" i="39"/>
  <c r="AT168" i="39"/>
  <c r="AT183" i="39"/>
  <c r="AU168" i="39"/>
  <c r="AU183" i="39"/>
  <c r="AV168" i="39"/>
  <c r="AV183" i="39"/>
  <c r="AW168" i="39"/>
  <c r="AW183" i="39"/>
  <c r="AX168" i="39"/>
  <c r="AX183" i="39"/>
  <c r="AY168" i="39"/>
  <c r="AY183" i="39"/>
  <c r="AZ168" i="39"/>
  <c r="AZ183" i="39"/>
  <c r="BA168" i="39"/>
  <c r="BA183" i="39"/>
  <c r="BB168" i="39"/>
  <c r="BB183" i="39"/>
  <c r="BC168" i="39"/>
  <c r="BC183" i="39"/>
  <c r="BD168" i="39"/>
  <c r="BD183" i="39"/>
  <c r="BE168" i="39"/>
  <c r="BE183" i="39"/>
  <c r="BF168" i="39"/>
  <c r="BF183" i="39"/>
  <c r="BG168" i="39"/>
  <c r="BG183" i="39"/>
  <c r="BH168" i="39"/>
  <c r="BH183" i="39"/>
  <c r="BI168" i="39"/>
  <c r="BI183" i="39"/>
  <c r="BJ168" i="39"/>
  <c r="BJ183" i="39"/>
  <c r="BK168" i="39"/>
  <c r="BK183" i="39"/>
  <c r="BL168" i="39"/>
  <c r="BL183" i="39"/>
  <c r="BM168" i="39"/>
  <c r="BM183" i="39"/>
  <c r="BN168" i="39"/>
  <c r="BN183" i="39"/>
  <c r="BO168" i="39"/>
  <c r="BX168" i="39"/>
  <c r="BY168" i="39"/>
  <c r="BY183" i="39"/>
  <c r="BZ168" i="39"/>
  <c r="BZ183" i="39"/>
  <c r="CA168" i="39"/>
  <c r="CA183" i="39"/>
  <c r="CB168" i="39"/>
  <c r="CB183" i="39"/>
  <c r="CC168" i="39"/>
  <c r="CC183" i="39"/>
  <c r="CD168" i="39"/>
  <c r="CD183" i="39"/>
  <c r="CE168" i="39"/>
  <c r="CE183" i="39"/>
  <c r="CF168" i="39"/>
  <c r="CF183" i="39"/>
  <c r="CG168" i="39"/>
  <c r="CG183" i="39"/>
  <c r="CH168" i="39"/>
  <c r="CH183" i="39"/>
  <c r="CI168" i="39"/>
  <c r="CI183" i="39"/>
  <c r="CJ168" i="39"/>
  <c r="CJ183" i="39"/>
  <c r="CK168" i="39"/>
  <c r="CK183" i="39"/>
  <c r="CL168" i="39"/>
  <c r="CL183" i="39"/>
  <c r="CM168" i="39"/>
  <c r="CM183" i="39"/>
  <c r="CN168" i="39"/>
  <c r="CN183" i="39"/>
  <c r="CO168" i="39"/>
  <c r="CO183" i="39"/>
  <c r="CP168" i="39"/>
  <c r="CP183" i="39"/>
  <c r="CQ168" i="39"/>
  <c r="CQ183" i="39"/>
  <c r="CR168" i="39"/>
  <c r="CR183" i="39"/>
  <c r="CS168" i="39"/>
  <c r="CS183" i="39"/>
  <c r="CT168" i="39"/>
  <c r="O169" i="39"/>
  <c r="P169" i="39"/>
  <c r="Q169" i="39"/>
  <c r="R169" i="39"/>
  <c r="S169" i="39"/>
  <c r="T169" i="39"/>
  <c r="U169" i="39"/>
  <c r="V169" i="39"/>
  <c r="W169" i="39"/>
  <c r="X169" i="39"/>
  <c r="Y169" i="39"/>
  <c r="Z169" i="39"/>
  <c r="AA169" i="39"/>
  <c r="AB169" i="39"/>
  <c r="AC169" i="39"/>
  <c r="AD169" i="39"/>
  <c r="AE169" i="39"/>
  <c r="AF169" i="39"/>
  <c r="AG169" i="39"/>
  <c r="AH169" i="39"/>
  <c r="AI169" i="39"/>
  <c r="AJ169" i="39"/>
  <c r="AK169" i="39"/>
  <c r="AL169" i="39"/>
  <c r="AS169" i="39"/>
  <c r="AT169" i="39"/>
  <c r="AT184" i="39"/>
  <c r="AU169" i="39"/>
  <c r="AU184" i="39"/>
  <c r="AV169" i="39"/>
  <c r="AV184" i="39"/>
  <c r="AW169" i="39"/>
  <c r="AW184" i="39"/>
  <c r="AX169" i="39"/>
  <c r="AX184" i="39"/>
  <c r="AY169" i="39"/>
  <c r="AY184" i="39"/>
  <c r="AZ169" i="39"/>
  <c r="AZ184" i="39"/>
  <c r="BA169" i="39"/>
  <c r="BA184" i="39"/>
  <c r="BB169" i="39"/>
  <c r="BB184" i="39"/>
  <c r="BC169" i="39"/>
  <c r="BC184" i="39"/>
  <c r="BD169" i="39"/>
  <c r="BD184" i="39"/>
  <c r="BE169" i="39"/>
  <c r="BE184" i="39"/>
  <c r="BF169" i="39"/>
  <c r="BF184" i="39"/>
  <c r="BG169" i="39"/>
  <c r="BG184" i="39"/>
  <c r="BH169" i="39"/>
  <c r="BH184" i="39"/>
  <c r="BI169" i="39"/>
  <c r="BI184" i="39"/>
  <c r="BJ169" i="39"/>
  <c r="BJ184" i="39"/>
  <c r="BK169" i="39"/>
  <c r="BK184" i="39"/>
  <c r="BL169" i="39"/>
  <c r="BL184" i="39"/>
  <c r="BM169" i="39"/>
  <c r="BM184" i="39"/>
  <c r="BN169" i="39"/>
  <c r="BN184" i="39"/>
  <c r="BO169" i="39"/>
  <c r="BX169" i="39"/>
  <c r="BY169" i="39"/>
  <c r="BY184" i="39"/>
  <c r="BZ169" i="39"/>
  <c r="BZ184" i="39"/>
  <c r="CA169" i="39"/>
  <c r="CA184" i="39"/>
  <c r="CB169" i="39"/>
  <c r="CB184" i="39"/>
  <c r="CC169" i="39"/>
  <c r="CC184" i="39"/>
  <c r="CD169" i="39"/>
  <c r="CD184" i="39"/>
  <c r="CE169" i="39"/>
  <c r="CE184" i="39"/>
  <c r="CF169" i="39"/>
  <c r="CF184" i="39"/>
  <c r="CG169" i="39"/>
  <c r="CG184" i="39"/>
  <c r="CH169" i="39"/>
  <c r="CH184" i="39"/>
  <c r="CI169" i="39"/>
  <c r="CI184" i="39"/>
  <c r="CJ169" i="39"/>
  <c r="CJ184" i="39"/>
  <c r="CK169" i="39"/>
  <c r="CK184" i="39"/>
  <c r="CL169" i="39"/>
  <c r="CL184" i="39"/>
  <c r="CM169" i="39"/>
  <c r="CM184" i="39"/>
  <c r="CN169" i="39"/>
  <c r="CN184" i="39"/>
  <c r="CO169" i="39"/>
  <c r="CO184" i="39"/>
  <c r="CP169" i="39"/>
  <c r="CP184" i="39"/>
  <c r="CQ169" i="39"/>
  <c r="CQ184" i="39"/>
  <c r="CR169" i="39"/>
  <c r="CR184" i="39"/>
  <c r="CS169" i="39"/>
  <c r="CS184" i="39"/>
  <c r="CT169" i="39"/>
  <c r="O170" i="39"/>
  <c r="P170" i="39"/>
  <c r="Q170" i="39"/>
  <c r="R170" i="39"/>
  <c r="S170" i="39"/>
  <c r="T170" i="39"/>
  <c r="U170" i="39"/>
  <c r="V170" i="39"/>
  <c r="W170" i="39"/>
  <c r="X170" i="39"/>
  <c r="Y170" i="39"/>
  <c r="Z170" i="39"/>
  <c r="AA170" i="39"/>
  <c r="AB170" i="39"/>
  <c r="AC170" i="39"/>
  <c r="AD170" i="39"/>
  <c r="AE170" i="39"/>
  <c r="AF170" i="39"/>
  <c r="AG170" i="39"/>
  <c r="AH170" i="39"/>
  <c r="AI170" i="39"/>
  <c r="AJ170" i="39"/>
  <c r="AK170" i="39"/>
  <c r="AL170" i="39"/>
  <c r="AS170" i="39"/>
  <c r="AT170" i="39"/>
  <c r="AT185" i="39"/>
  <c r="AU170" i="39"/>
  <c r="AU185" i="39"/>
  <c r="AV170" i="39"/>
  <c r="AV185" i="39"/>
  <c r="AW170" i="39"/>
  <c r="AW185" i="39"/>
  <c r="AX170" i="39"/>
  <c r="AX185" i="39"/>
  <c r="AY170" i="39"/>
  <c r="AY185" i="39"/>
  <c r="AZ170" i="39"/>
  <c r="AZ185" i="39"/>
  <c r="BA170" i="39"/>
  <c r="BA185" i="39"/>
  <c r="BB170" i="39"/>
  <c r="BC170" i="39"/>
  <c r="BC185" i="39"/>
  <c r="BD170" i="39"/>
  <c r="BD185" i="39"/>
  <c r="BE170" i="39"/>
  <c r="BE185" i="39"/>
  <c r="BF170" i="39"/>
  <c r="BF185" i="39"/>
  <c r="BG170" i="39"/>
  <c r="BG185" i="39"/>
  <c r="BH170" i="39"/>
  <c r="BH185" i="39"/>
  <c r="BI170" i="39"/>
  <c r="BI185" i="39"/>
  <c r="BJ170" i="39"/>
  <c r="BK170" i="39"/>
  <c r="BK185" i="39"/>
  <c r="BL170" i="39"/>
  <c r="BL185" i="39"/>
  <c r="BM170" i="39"/>
  <c r="BM185" i="39"/>
  <c r="BN170" i="39"/>
  <c r="BN185" i="39"/>
  <c r="BO170" i="39"/>
  <c r="BX170" i="39"/>
  <c r="BY170" i="39"/>
  <c r="BY185" i="39"/>
  <c r="BZ170" i="39"/>
  <c r="BZ185" i="39"/>
  <c r="CA170" i="39"/>
  <c r="CA185" i="39"/>
  <c r="CB170" i="39"/>
  <c r="CB185" i="39"/>
  <c r="CC170" i="39"/>
  <c r="CC185" i="39"/>
  <c r="CD170" i="39"/>
  <c r="CD185" i="39"/>
  <c r="CE170" i="39"/>
  <c r="CE185" i="39"/>
  <c r="CF170" i="39"/>
  <c r="CF185" i="39"/>
  <c r="CG170" i="39"/>
  <c r="CG185" i="39"/>
  <c r="CH170" i="39"/>
  <c r="CH185" i="39"/>
  <c r="CI170" i="39"/>
  <c r="CI185" i="39"/>
  <c r="CJ170" i="39"/>
  <c r="CJ185" i="39"/>
  <c r="CK170" i="39"/>
  <c r="CK185" i="39"/>
  <c r="CL170" i="39"/>
  <c r="CL185" i="39"/>
  <c r="CM170" i="39"/>
  <c r="CM185" i="39"/>
  <c r="CN170" i="39"/>
  <c r="CN185" i="39"/>
  <c r="CO170" i="39"/>
  <c r="CO185" i="39"/>
  <c r="CP170" i="39"/>
  <c r="CP185" i="39"/>
  <c r="CQ170" i="39"/>
  <c r="CQ185" i="39"/>
  <c r="CR170" i="39"/>
  <c r="CR185" i="39"/>
  <c r="CS170" i="39"/>
  <c r="CS185" i="39"/>
  <c r="CT170" i="39"/>
  <c r="O171" i="39"/>
  <c r="P171" i="39"/>
  <c r="P174" i="39"/>
  <c r="Q171" i="39"/>
  <c r="R171" i="39"/>
  <c r="S171" i="39"/>
  <c r="T171" i="39"/>
  <c r="T174" i="39"/>
  <c r="U171" i="39"/>
  <c r="V171" i="39"/>
  <c r="W171" i="39"/>
  <c r="X171" i="39"/>
  <c r="X174" i="39"/>
  <c r="Y171" i="39"/>
  <c r="Z171" i="39"/>
  <c r="AA171" i="39"/>
  <c r="AB171" i="39"/>
  <c r="AB174" i="39"/>
  <c r="AC171" i="39"/>
  <c r="AD171" i="39"/>
  <c r="AE171" i="39"/>
  <c r="AF171" i="39"/>
  <c r="AF174" i="39"/>
  <c r="AG171" i="39"/>
  <c r="AH171" i="39"/>
  <c r="AI171" i="39"/>
  <c r="AJ171" i="39"/>
  <c r="AK171" i="39"/>
  <c r="AL171" i="39"/>
  <c r="AS171" i="39"/>
  <c r="AT171" i="39"/>
  <c r="AU171" i="39"/>
  <c r="AU186" i="39"/>
  <c r="AV171" i="39"/>
  <c r="AV186" i="39"/>
  <c r="AW171" i="39"/>
  <c r="AW186" i="39"/>
  <c r="AX171" i="39"/>
  <c r="AX186" i="39"/>
  <c r="AY171" i="39"/>
  <c r="AY186" i="39"/>
  <c r="AZ171" i="39"/>
  <c r="BA171" i="39"/>
  <c r="BA186" i="39"/>
  <c r="BB171" i="39"/>
  <c r="BB186" i="39"/>
  <c r="BC171" i="39"/>
  <c r="BC186" i="39"/>
  <c r="BD171" i="39"/>
  <c r="BD186" i="39"/>
  <c r="BE171" i="39"/>
  <c r="BE186" i="39"/>
  <c r="BF171" i="39"/>
  <c r="BF186" i="39"/>
  <c r="BG171" i="39"/>
  <c r="BG186" i="39"/>
  <c r="BH171" i="39"/>
  <c r="BI171" i="39"/>
  <c r="BI186" i="39"/>
  <c r="BJ171" i="39"/>
  <c r="BJ186" i="39"/>
  <c r="BK171" i="39"/>
  <c r="BK186" i="39"/>
  <c r="BL171" i="39"/>
  <c r="BL186" i="39"/>
  <c r="BM171" i="39"/>
  <c r="BM186" i="39"/>
  <c r="BN171" i="39"/>
  <c r="BN186" i="39"/>
  <c r="BO171" i="39"/>
  <c r="BX171" i="39"/>
  <c r="BY171" i="39"/>
  <c r="BY186" i="39"/>
  <c r="BZ171" i="39"/>
  <c r="BZ186" i="39"/>
  <c r="CA171" i="39"/>
  <c r="CA186" i="39"/>
  <c r="CB171" i="39"/>
  <c r="CB186" i="39"/>
  <c r="CC171" i="39"/>
  <c r="CC186" i="39"/>
  <c r="CD171" i="39"/>
  <c r="CD186" i="39"/>
  <c r="CE171" i="39"/>
  <c r="CE186" i="39"/>
  <c r="CF171" i="39"/>
  <c r="CF186" i="39"/>
  <c r="CG171" i="39"/>
  <c r="CG186" i="39"/>
  <c r="CH171" i="39"/>
  <c r="CH186" i="39"/>
  <c r="CI171" i="39"/>
  <c r="CI186" i="39"/>
  <c r="CJ171" i="39"/>
  <c r="CJ186" i="39"/>
  <c r="CK171" i="39"/>
  <c r="CK186" i="39"/>
  <c r="CL171" i="39"/>
  <c r="CL186" i="39"/>
  <c r="CM171" i="39"/>
  <c r="CM186" i="39"/>
  <c r="CN171" i="39"/>
  <c r="CN186" i="39"/>
  <c r="CO171" i="39"/>
  <c r="CO186" i="39"/>
  <c r="CP171" i="39"/>
  <c r="CP186" i="39"/>
  <c r="CQ171" i="39"/>
  <c r="CQ186" i="39"/>
  <c r="CR171" i="39"/>
  <c r="CR186" i="39"/>
  <c r="CS171" i="39"/>
  <c r="CS186" i="39"/>
  <c r="CT171" i="39"/>
  <c r="O172" i="39"/>
  <c r="P172" i="39"/>
  <c r="Q172" i="39"/>
  <c r="R172" i="39"/>
  <c r="S172" i="39"/>
  <c r="T172" i="39"/>
  <c r="U172" i="39"/>
  <c r="V172" i="39"/>
  <c r="W172" i="39"/>
  <c r="X172" i="39"/>
  <c r="Y172" i="39"/>
  <c r="Z172" i="39"/>
  <c r="AA172" i="39"/>
  <c r="AB172" i="39"/>
  <c r="AC172" i="39"/>
  <c r="AD172" i="39"/>
  <c r="AE172" i="39"/>
  <c r="AF172" i="39"/>
  <c r="AG172" i="39"/>
  <c r="AH172" i="39"/>
  <c r="AI172" i="39"/>
  <c r="AJ172" i="39"/>
  <c r="AK172" i="39"/>
  <c r="AL172" i="39"/>
  <c r="AS172" i="39"/>
  <c r="AT172" i="39"/>
  <c r="AT187" i="39"/>
  <c r="AU172" i="39"/>
  <c r="AU187" i="39"/>
  <c r="AV172" i="39"/>
  <c r="AV187" i="39"/>
  <c r="AW172" i="39"/>
  <c r="AW187" i="39"/>
  <c r="AX172" i="39"/>
  <c r="AX187" i="39"/>
  <c r="AY172" i="39"/>
  <c r="AY187" i="39"/>
  <c r="AZ172" i="39"/>
  <c r="AZ187" i="39"/>
  <c r="BA172" i="39"/>
  <c r="BA187" i="39"/>
  <c r="BB172" i="39"/>
  <c r="BB187" i="39"/>
  <c r="BC172" i="39"/>
  <c r="BC187" i="39"/>
  <c r="BD172" i="39"/>
  <c r="BD187" i="39"/>
  <c r="BE172" i="39"/>
  <c r="BE187" i="39"/>
  <c r="BF172" i="39"/>
  <c r="BG172" i="39"/>
  <c r="BG187" i="39"/>
  <c r="BH172" i="39"/>
  <c r="BH187" i="39"/>
  <c r="BI172" i="39"/>
  <c r="BI187" i="39"/>
  <c r="AD187" i="39"/>
  <c r="BJ172" i="39"/>
  <c r="BJ187" i="39"/>
  <c r="BK172" i="39"/>
  <c r="BK187" i="39"/>
  <c r="BL172" i="39"/>
  <c r="BL187" i="39"/>
  <c r="BM172" i="39"/>
  <c r="BM187" i="39"/>
  <c r="BN172" i="39"/>
  <c r="BO172" i="39"/>
  <c r="BX172" i="39"/>
  <c r="BY172" i="39"/>
  <c r="BY187" i="39"/>
  <c r="BZ172" i="39"/>
  <c r="CA172" i="39"/>
  <c r="CA187" i="39"/>
  <c r="CB172" i="39"/>
  <c r="CC172" i="39"/>
  <c r="CC187" i="39"/>
  <c r="CD172" i="39"/>
  <c r="CE172" i="39"/>
  <c r="CE187" i="39"/>
  <c r="CF172" i="39"/>
  <c r="CF187" i="39"/>
  <c r="CG172" i="39"/>
  <c r="CG187" i="39"/>
  <c r="CH172" i="39"/>
  <c r="CI172" i="39"/>
  <c r="CI187" i="39"/>
  <c r="CJ172" i="39"/>
  <c r="CJ187" i="39"/>
  <c r="CK172" i="39"/>
  <c r="CK187" i="39"/>
  <c r="CL172" i="39"/>
  <c r="CM172" i="39"/>
  <c r="CM187" i="39"/>
  <c r="CN172" i="39"/>
  <c r="CN187" i="39"/>
  <c r="CO172" i="39"/>
  <c r="CO187" i="39"/>
  <c r="CP172" i="39"/>
  <c r="CQ172" i="39"/>
  <c r="CQ187" i="39"/>
  <c r="CR172" i="39"/>
  <c r="CS172" i="39"/>
  <c r="CS187" i="39"/>
  <c r="CT172" i="39"/>
  <c r="CT174" i="39"/>
  <c r="O173" i="39"/>
  <c r="P173" i="39"/>
  <c r="Q173" i="39"/>
  <c r="R173" i="39"/>
  <c r="R174" i="39"/>
  <c r="S173" i="39"/>
  <c r="T173" i="39"/>
  <c r="U173" i="39"/>
  <c r="V173" i="39"/>
  <c r="V174" i="39"/>
  <c r="W173" i="39"/>
  <c r="X173" i="39"/>
  <c r="Y173" i="39"/>
  <c r="Z173" i="39"/>
  <c r="Z174" i="39"/>
  <c r="AA173" i="39"/>
  <c r="AB173" i="39"/>
  <c r="AC173" i="39"/>
  <c r="AD173" i="39"/>
  <c r="AD174" i="39"/>
  <c r="AE173" i="39"/>
  <c r="AF173" i="39"/>
  <c r="AG173" i="39"/>
  <c r="AH173" i="39"/>
  <c r="AH174" i="39"/>
  <c r="AI173" i="39"/>
  <c r="AJ173" i="39"/>
  <c r="AK173" i="39"/>
  <c r="AL173" i="39"/>
  <c r="AL174" i="39"/>
  <c r="AS173" i="39"/>
  <c r="AT173" i="39"/>
  <c r="AT188" i="39"/>
  <c r="AU173" i="39"/>
  <c r="AU188" i="39"/>
  <c r="AV173" i="39"/>
  <c r="AV188" i="39"/>
  <c r="AW173" i="39"/>
  <c r="AW188" i="39"/>
  <c r="R188" i="39"/>
  <c r="AX173" i="39"/>
  <c r="AX188" i="39"/>
  <c r="AY173" i="39"/>
  <c r="AY188" i="39"/>
  <c r="AZ173" i="39"/>
  <c r="AZ188" i="39"/>
  <c r="BA173" i="39"/>
  <c r="BA188" i="39"/>
  <c r="BB173" i="39"/>
  <c r="BB188" i="39"/>
  <c r="BC173" i="39"/>
  <c r="BC188" i="39"/>
  <c r="X188" i="39"/>
  <c r="BD173" i="39"/>
  <c r="BD188" i="39"/>
  <c r="BE173" i="39"/>
  <c r="BE188" i="39"/>
  <c r="BF173" i="39"/>
  <c r="BF188" i="39"/>
  <c r="BG173" i="39"/>
  <c r="BG188" i="39"/>
  <c r="AB188" i="39"/>
  <c r="BH173" i="39"/>
  <c r="BH188" i="39"/>
  <c r="BI173" i="39"/>
  <c r="BI188" i="39"/>
  <c r="BJ173" i="39"/>
  <c r="BJ188" i="39"/>
  <c r="BK173" i="39"/>
  <c r="BK188" i="39"/>
  <c r="BL173" i="39"/>
  <c r="BL188" i="39"/>
  <c r="BM173" i="39"/>
  <c r="BM188" i="39"/>
  <c r="AH188" i="39"/>
  <c r="BN173" i="39"/>
  <c r="BN188" i="39"/>
  <c r="BO173" i="39"/>
  <c r="BX173" i="39"/>
  <c r="BY173" i="39"/>
  <c r="BY188" i="39"/>
  <c r="BZ173" i="39"/>
  <c r="BZ188" i="39"/>
  <c r="CA173" i="39"/>
  <c r="CA188" i="39"/>
  <c r="CB173" i="39"/>
  <c r="CB188" i="39"/>
  <c r="CC173" i="39"/>
  <c r="CC188" i="39"/>
  <c r="CD173" i="39"/>
  <c r="CD188" i="39"/>
  <c r="CE173" i="39"/>
  <c r="CE188" i="39"/>
  <c r="CF173" i="39"/>
  <c r="CF188" i="39"/>
  <c r="CG173" i="39"/>
  <c r="CG188" i="39"/>
  <c r="CH173" i="39"/>
  <c r="CH188" i="39"/>
  <c r="CI173" i="39"/>
  <c r="CI188" i="39"/>
  <c r="CJ173" i="39"/>
  <c r="CJ188" i="39"/>
  <c r="CK173" i="39"/>
  <c r="CK188" i="39"/>
  <c r="CL173" i="39"/>
  <c r="CL188" i="39"/>
  <c r="CM173" i="39"/>
  <c r="CM188" i="39"/>
  <c r="CN173" i="39"/>
  <c r="CN188" i="39"/>
  <c r="CO173" i="39"/>
  <c r="CO188" i="39"/>
  <c r="CP173" i="39"/>
  <c r="CP188" i="39"/>
  <c r="CQ173" i="39"/>
  <c r="CQ188" i="39"/>
  <c r="CR173" i="39"/>
  <c r="CR188" i="39"/>
  <c r="CS173" i="39"/>
  <c r="CS188" i="39"/>
  <c r="CT173" i="39"/>
  <c r="AX174" i="39"/>
  <c r="BE174" i="39"/>
  <c r="BM174" i="39"/>
  <c r="CF174" i="39"/>
  <c r="CJ174" i="39"/>
  <c r="CN174" i="39"/>
  <c r="M165" i="39"/>
  <c r="M166" i="39"/>
  <c r="M181" i="39"/>
  <c r="M167" i="39"/>
  <c r="M168" i="39"/>
  <c r="M183" i="39"/>
  <c r="M169" i="39"/>
  <c r="M170" i="39"/>
  <c r="M185" i="39"/>
  <c r="M171" i="39"/>
  <c r="M172" i="39"/>
  <c r="M187" i="39"/>
  <c r="M173" i="39"/>
  <c r="M188" i="39"/>
  <c r="N173" i="39"/>
  <c r="N172" i="39"/>
  <c r="N171" i="39"/>
  <c r="N170" i="39"/>
  <c r="N169" i="39"/>
  <c r="N168" i="39"/>
  <c r="N167" i="39"/>
  <c r="N166" i="39"/>
  <c r="N165" i="39"/>
  <c r="N174" i="39"/>
  <c r="M186" i="39"/>
  <c r="M184" i="39"/>
  <c r="M182" i="39"/>
  <c r="M180" i="39"/>
  <c r="DW4" i="34"/>
  <c r="DW5" i="34"/>
  <c r="DW6" i="34"/>
  <c r="DW7" i="34"/>
  <c r="DW8" i="34"/>
  <c r="DW9" i="34"/>
  <c r="DW10" i="34"/>
  <c r="DW11" i="34"/>
  <c r="DW12" i="34"/>
  <c r="DW13" i="34"/>
  <c r="DW14" i="34"/>
  <c r="DW15" i="34"/>
  <c r="DW16" i="34"/>
  <c r="DW17" i="34"/>
  <c r="DW18" i="34"/>
  <c r="DW19" i="34"/>
  <c r="DW20" i="34"/>
  <c r="DW21" i="34"/>
  <c r="DW22" i="34"/>
  <c r="DW23" i="34"/>
  <c r="DW24" i="34"/>
  <c r="DW25" i="34"/>
  <c r="DW26" i="34"/>
  <c r="DW27" i="34"/>
  <c r="DW28" i="34"/>
  <c r="DW29" i="34"/>
  <c r="DW30" i="34"/>
  <c r="DW31" i="34"/>
  <c r="DW32" i="34"/>
  <c r="DW33" i="34"/>
  <c r="DW34" i="34"/>
  <c r="DW35" i="34"/>
  <c r="DW36" i="34"/>
  <c r="DW37" i="34"/>
  <c r="DW38" i="34"/>
  <c r="DW39" i="34"/>
  <c r="DW40" i="34"/>
  <c r="DW41" i="34"/>
  <c r="DW42" i="34"/>
  <c r="DW43" i="34"/>
  <c r="DW44" i="34"/>
  <c r="DW45" i="34"/>
  <c r="DW46" i="34"/>
  <c r="DW47" i="34"/>
  <c r="DW48" i="34"/>
  <c r="DW49" i="34"/>
  <c r="DW50" i="34"/>
  <c r="DW51" i="34"/>
  <c r="DW52" i="34"/>
  <c r="DW53" i="34"/>
  <c r="DW54" i="34"/>
  <c r="DW55" i="34"/>
  <c r="DW56" i="34"/>
  <c r="DW57" i="34"/>
  <c r="DW58" i="34"/>
  <c r="DW59" i="34"/>
  <c r="DW60" i="34"/>
  <c r="DW61" i="34"/>
  <c r="DW62" i="34"/>
  <c r="DW63" i="34"/>
  <c r="DW64" i="34"/>
  <c r="DW65" i="34"/>
  <c r="DW66" i="34"/>
  <c r="DW67" i="34"/>
  <c r="DW68" i="34"/>
  <c r="DW69" i="34"/>
  <c r="DW70" i="34"/>
  <c r="DW71" i="34"/>
  <c r="DW72" i="34"/>
  <c r="DW73" i="34"/>
  <c r="DW74" i="34"/>
  <c r="DW75" i="34"/>
  <c r="DW76" i="34"/>
  <c r="DW77" i="34"/>
  <c r="DW78" i="34"/>
  <c r="DW79" i="34"/>
  <c r="DW80" i="34"/>
  <c r="DW81" i="34"/>
  <c r="DW82" i="34"/>
  <c r="DW83" i="34"/>
  <c r="DW84" i="34"/>
  <c r="DW85" i="34"/>
  <c r="DW86" i="34"/>
  <c r="DW87" i="34"/>
  <c r="DW88" i="34"/>
  <c r="DW89" i="34"/>
  <c r="DW90" i="34"/>
  <c r="DW91" i="34"/>
  <c r="DW92" i="34"/>
  <c r="DW93" i="34"/>
  <c r="DW94" i="34"/>
  <c r="DW95" i="34"/>
  <c r="DW96" i="34"/>
  <c r="DW97" i="34"/>
  <c r="DW98" i="34"/>
  <c r="DW99" i="34"/>
  <c r="DW100" i="34"/>
  <c r="DW101" i="34"/>
  <c r="DW102" i="34"/>
  <c r="DW103" i="34"/>
  <c r="DW104" i="34"/>
  <c r="DW105" i="34"/>
  <c r="DW106" i="34"/>
  <c r="DW107" i="34"/>
  <c r="DW108" i="34"/>
  <c r="DW109" i="34"/>
  <c r="DW110" i="34"/>
  <c r="DW111" i="34"/>
  <c r="DW112" i="34"/>
  <c r="DW113" i="34"/>
  <c r="DW114" i="34"/>
  <c r="DW115" i="34"/>
  <c r="DW116" i="34"/>
  <c r="DW117" i="34"/>
  <c r="DY117" i="34"/>
  <c r="EV117" i="34"/>
  <c r="DW118" i="34"/>
  <c r="DW119" i="34"/>
  <c r="DX119" i="34"/>
  <c r="DW120" i="34"/>
  <c r="DW121" i="34"/>
  <c r="EA121" i="34"/>
  <c r="EX121" i="34"/>
  <c r="DW122" i="34"/>
  <c r="DW123" i="34"/>
  <c r="DY123" i="34"/>
  <c r="EV123" i="34"/>
  <c r="DW124" i="34"/>
  <c r="DW125" i="34"/>
  <c r="EJ125" i="34"/>
  <c r="FG125" i="34"/>
  <c r="DW126" i="34"/>
  <c r="EJ126" i="34"/>
  <c r="FG126" i="34"/>
  <c r="DW127" i="34"/>
  <c r="DY127" i="34"/>
  <c r="EV127" i="34"/>
  <c r="DW128" i="34"/>
  <c r="EJ128" i="34"/>
  <c r="FG128" i="34"/>
  <c r="DW129" i="34"/>
  <c r="DY129" i="34"/>
  <c r="EV129" i="34"/>
  <c r="DW130" i="34"/>
  <c r="EJ130" i="34"/>
  <c r="FG130" i="34"/>
  <c r="DW131" i="34"/>
  <c r="DY131" i="34"/>
  <c r="EV131" i="34"/>
  <c r="DW132" i="34"/>
  <c r="EJ132" i="34"/>
  <c r="FG132" i="34"/>
  <c r="DW133" i="34"/>
  <c r="DX133" i="34"/>
  <c r="DW134" i="34"/>
  <c r="EJ134" i="34"/>
  <c r="FG134" i="34"/>
  <c r="DW135" i="34"/>
  <c r="DX135" i="34"/>
  <c r="DW136" i="34"/>
  <c r="DZ136" i="34"/>
  <c r="EW136" i="34"/>
  <c r="DW137" i="34"/>
  <c r="DY137" i="34"/>
  <c r="EV137" i="34"/>
  <c r="DW138" i="34"/>
  <c r="DW139" i="34"/>
  <c r="DX139" i="34"/>
  <c r="DW140" i="34"/>
  <c r="DZ140" i="34"/>
  <c r="EW140" i="34"/>
  <c r="DW141" i="34"/>
  <c r="EJ141" i="34"/>
  <c r="FG141" i="34"/>
  <c r="DW142" i="34"/>
  <c r="DX142" i="34"/>
  <c r="DW143" i="34"/>
  <c r="DX143" i="34"/>
  <c r="DW144" i="34"/>
  <c r="DW145" i="34"/>
  <c r="DY145" i="34"/>
  <c r="EV145" i="34"/>
  <c r="DW146" i="34"/>
  <c r="DW147" i="34"/>
  <c r="DY147" i="34"/>
  <c r="EV147" i="34"/>
  <c r="DW148" i="34"/>
  <c r="DX148" i="34"/>
  <c r="DW149" i="34"/>
  <c r="EJ149" i="34"/>
  <c r="FG149" i="34"/>
  <c r="DW150" i="34"/>
  <c r="EJ150" i="34"/>
  <c r="FG150" i="34"/>
  <c r="DW151" i="34"/>
  <c r="DY151" i="34"/>
  <c r="EV151" i="34"/>
  <c r="DW152" i="34"/>
  <c r="DZ152" i="34"/>
  <c r="EW152" i="34"/>
  <c r="DW153" i="34"/>
  <c r="EJ153" i="34"/>
  <c r="FG153" i="34"/>
  <c r="DW154" i="34"/>
  <c r="DX154" i="34"/>
  <c r="DW155" i="34"/>
  <c r="DY155" i="34"/>
  <c r="EV155" i="34"/>
  <c r="DW3" i="34"/>
  <c r="X17" i="31"/>
  <c r="I18" i="31"/>
  <c r="X5" i="27"/>
  <c r="I6" i="27"/>
  <c r="L7" i="27"/>
  <c r="O8" i="27"/>
  <c r="W5" i="27"/>
  <c r="H6" i="27"/>
  <c r="X5" i="28"/>
  <c r="I6" i="28"/>
  <c r="W5" i="28"/>
  <c r="H6" i="28"/>
  <c r="X18" i="31"/>
  <c r="I19" i="31"/>
  <c r="C11" i="18"/>
  <c r="D11" i="18"/>
  <c r="D12" i="18"/>
  <c r="D14" i="18"/>
  <c r="D15" i="18"/>
  <c r="C15" i="18"/>
  <c r="D16" i="18"/>
  <c r="C16" i="18"/>
  <c r="D17" i="18"/>
  <c r="C17" i="18"/>
  <c r="D18" i="18"/>
  <c r="D19" i="18"/>
  <c r="C19" i="18"/>
  <c r="D20" i="18"/>
  <c r="C20" i="18"/>
  <c r="D21" i="18"/>
  <c r="C21" i="18"/>
  <c r="D23" i="18"/>
  <c r="D24" i="18"/>
  <c r="C24" i="18"/>
  <c r="D25" i="18"/>
  <c r="C25" i="18"/>
  <c r="D27" i="18"/>
  <c r="C27" i="18"/>
  <c r="D28" i="18"/>
  <c r="D29" i="18"/>
  <c r="C29" i="18"/>
  <c r="C31" i="18"/>
  <c r="C32" i="18"/>
  <c r="D32" i="18"/>
  <c r="C33" i="18"/>
  <c r="D33" i="18"/>
  <c r="C34" i="18"/>
  <c r="C36" i="18"/>
  <c r="C37" i="18"/>
  <c r="D37" i="18"/>
  <c r="C38" i="18"/>
  <c r="D38" i="18"/>
  <c r="C41" i="18"/>
  <c r="D41" i="18"/>
  <c r="C43" i="18"/>
  <c r="D43" i="18"/>
  <c r="C44" i="18"/>
  <c r="C45" i="18"/>
  <c r="C46" i="18"/>
  <c r="D46" i="18"/>
  <c r="C48" i="18"/>
  <c r="D48" i="18"/>
  <c r="C49" i="18"/>
  <c r="C50" i="18"/>
  <c r="C52" i="18"/>
  <c r="C53" i="18"/>
  <c r="D53" i="18"/>
  <c r="C54" i="18"/>
  <c r="D54" i="18"/>
  <c r="C56" i="18"/>
  <c r="D56" i="18"/>
  <c r="C57" i="18"/>
  <c r="C58" i="18"/>
  <c r="D58" i="18"/>
  <c r="C60" i="18"/>
  <c r="D60" i="18"/>
  <c r="C61" i="18"/>
  <c r="D61" i="18"/>
  <c r="C63" i="18"/>
  <c r="C64" i="18"/>
  <c r="D64" i="18"/>
  <c r="C66" i="18"/>
  <c r="D66" i="18"/>
  <c r="C67" i="18"/>
  <c r="D67" i="18"/>
  <c r="C68" i="18"/>
  <c r="F82" i="18"/>
  <c r="E82" i="18"/>
  <c r="F81" i="18"/>
  <c r="F80" i="18"/>
  <c r="D82" i="18"/>
  <c r="D81" i="18"/>
  <c r="E81" i="18"/>
  <c r="D80" i="18"/>
  <c r="E80" i="18"/>
  <c r="D83" i="18"/>
  <c r="F83" i="18"/>
  <c r="E83" i="18"/>
  <c r="C83" i="18"/>
  <c r="C80" i="18"/>
  <c r="C81" i="18"/>
  <c r="C82" i="18"/>
  <c r="B32" i="32"/>
  <c r="G25" i="32"/>
  <c r="D25" i="32"/>
  <c r="X24" i="32"/>
  <c r="I25" i="32"/>
  <c r="J25" i="32"/>
  <c r="W24" i="32"/>
  <c r="H25" i="32"/>
  <c r="D24" i="32"/>
  <c r="X23" i="32"/>
  <c r="I24" i="32"/>
  <c r="W23" i="32"/>
  <c r="H24" i="32"/>
  <c r="G23" i="32"/>
  <c r="D23" i="32"/>
  <c r="X22" i="32"/>
  <c r="I23" i="32"/>
  <c r="W22" i="32"/>
  <c r="H23" i="32"/>
  <c r="X20" i="32"/>
  <c r="I21" i="32"/>
  <c r="G21" i="32"/>
  <c r="W21" i="32"/>
  <c r="H22" i="32"/>
  <c r="K23" i="32"/>
  <c r="W20" i="32"/>
  <c r="H21" i="32"/>
  <c r="D20" i="32"/>
  <c r="X19" i="32"/>
  <c r="I20" i="32"/>
  <c r="D19" i="32"/>
  <c r="W18" i="32"/>
  <c r="H19" i="32"/>
  <c r="D18" i="32"/>
  <c r="X17" i="32"/>
  <c r="I18" i="32"/>
  <c r="D17" i="32"/>
  <c r="W16" i="32"/>
  <c r="H17" i="32"/>
  <c r="J17" i="32"/>
  <c r="D16" i="32"/>
  <c r="X15" i="32"/>
  <c r="I16" i="32"/>
  <c r="D15" i="32"/>
  <c r="W14" i="32"/>
  <c r="H15" i="32"/>
  <c r="D14" i="32"/>
  <c r="X13" i="32"/>
  <c r="D13" i="32"/>
  <c r="W12" i="32"/>
  <c r="H13" i="32"/>
  <c r="D12" i="32"/>
  <c r="X11" i="32"/>
  <c r="I12" i="32"/>
  <c r="D11" i="32"/>
  <c r="W10" i="32"/>
  <c r="H11" i="32"/>
  <c r="X9" i="32"/>
  <c r="I10" i="32"/>
  <c r="D9" i="32"/>
  <c r="W8" i="32"/>
  <c r="X7" i="32"/>
  <c r="I8" i="32"/>
  <c r="D7" i="32"/>
  <c r="W6" i="32"/>
  <c r="H7" i="32"/>
  <c r="K8" i="32"/>
  <c r="C4" i="32"/>
  <c r="C26" i="32"/>
  <c r="D6" i="32"/>
  <c r="X5" i="32"/>
  <c r="I6" i="32"/>
  <c r="D5" i="32"/>
  <c r="F4" i="32"/>
  <c r="B4" i="32"/>
  <c r="W22" i="8"/>
  <c r="X22" i="8"/>
  <c r="W18" i="8"/>
  <c r="H19" i="8"/>
  <c r="X18" i="8"/>
  <c r="Z7" i="22"/>
  <c r="Z7" i="8"/>
  <c r="AA7" i="8" s="1"/>
  <c r="Z7" i="27"/>
  <c r="Z6" i="27"/>
  <c r="Z7" i="28"/>
  <c r="Z7" i="31"/>
  <c r="M166" i="19"/>
  <c r="M167" i="19"/>
  <c r="M180" i="19"/>
  <c r="M168" i="19"/>
  <c r="M181" i="19"/>
  <c r="M169" i="19"/>
  <c r="M182" i="19"/>
  <c r="M170" i="19"/>
  <c r="M183" i="19"/>
  <c r="M171" i="19"/>
  <c r="M184" i="19"/>
  <c r="M172" i="19"/>
  <c r="M185" i="19"/>
  <c r="M173" i="19"/>
  <c r="M186" i="19"/>
  <c r="M174" i="19"/>
  <c r="M187" i="19"/>
  <c r="X15" i="31"/>
  <c r="I16" i="31"/>
  <c r="W5" i="31"/>
  <c r="H6" i="31"/>
  <c r="J6" i="31"/>
  <c r="X5" i="31"/>
  <c r="I6" i="31"/>
  <c r="W7" i="31"/>
  <c r="W10" i="31"/>
  <c r="H11" i="31"/>
  <c r="X10" i="31"/>
  <c r="I11" i="31"/>
  <c r="W11" i="31"/>
  <c r="H12" i="31"/>
  <c r="W13" i="31"/>
  <c r="H14" i="31"/>
  <c r="W14" i="31"/>
  <c r="W16" i="31"/>
  <c r="H17" i="31"/>
  <c r="X19" i="31"/>
  <c r="I20" i="31"/>
  <c r="L21" i="31"/>
  <c r="W20" i="31"/>
  <c r="H21" i="31"/>
  <c r="X21" i="31"/>
  <c r="I22" i="31"/>
  <c r="X22" i="31"/>
  <c r="I23" i="31"/>
  <c r="L24" i="31"/>
  <c r="X6" i="31"/>
  <c r="I7" i="31"/>
  <c r="X7" i="31"/>
  <c r="X8" i="31"/>
  <c r="I9" i="31"/>
  <c r="L10" i="31"/>
  <c r="X9" i="31"/>
  <c r="I10" i="31"/>
  <c r="X11" i="31"/>
  <c r="I12" i="31"/>
  <c r="L13" i="31"/>
  <c r="W6" i="31"/>
  <c r="W12" i="31"/>
  <c r="X12" i="31"/>
  <c r="X13" i="31"/>
  <c r="I14" i="31"/>
  <c r="X14" i="31"/>
  <c r="I15" i="31"/>
  <c r="L16" i="31"/>
  <c r="W15" i="31"/>
  <c r="H16" i="31"/>
  <c r="I13" i="31"/>
  <c r="W19" i="31"/>
  <c r="X20" i="31"/>
  <c r="I21" i="31"/>
  <c r="L22" i="31"/>
  <c r="O23" i="31"/>
  <c r="R24" i="31"/>
  <c r="U25" i="31"/>
  <c r="W21" i="31"/>
  <c r="H22" i="31"/>
  <c r="W22" i="31"/>
  <c r="H23" i="31"/>
  <c r="K24" i="31"/>
  <c r="H20" i="31"/>
  <c r="K21" i="31"/>
  <c r="N22" i="31"/>
  <c r="W23" i="31"/>
  <c r="H24" i="31"/>
  <c r="X23" i="31"/>
  <c r="W24" i="31"/>
  <c r="H25" i="31"/>
  <c r="X24" i="31"/>
  <c r="I25" i="31"/>
  <c r="G5" i="31"/>
  <c r="G6" i="31"/>
  <c r="G7" i="31"/>
  <c r="G8" i="31"/>
  <c r="G9" i="31"/>
  <c r="G10" i="31"/>
  <c r="G11" i="31"/>
  <c r="G12" i="31"/>
  <c r="G13" i="31"/>
  <c r="G14" i="31"/>
  <c r="G15" i="31"/>
  <c r="G16" i="31"/>
  <c r="G17" i="31"/>
  <c r="G18" i="31"/>
  <c r="G19" i="31"/>
  <c r="G20" i="31"/>
  <c r="G21" i="31"/>
  <c r="G22" i="31"/>
  <c r="G23" i="31"/>
  <c r="G24" i="31"/>
  <c r="G25" i="31"/>
  <c r="I24" i="31"/>
  <c r="L25" i="31"/>
  <c r="D5" i="31"/>
  <c r="D6" i="31"/>
  <c r="D7" i="31"/>
  <c r="D8" i="31"/>
  <c r="D9" i="31"/>
  <c r="D10" i="31"/>
  <c r="D11" i="31"/>
  <c r="D12" i="31"/>
  <c r="D13" i="31"/>
  <c r="D14" i="31"/>
  <c r="D15" i="31"/>
  <c r="D19" i="31"/>
  <c r="D20" i="31"/>
  <c r="D21" i="31"/>
  <c r="D22" i="31"/>
  <c r="D23" i="31"/>
  <c r="D24" i="31"/>
  <c r="D25" i="31"/>
  <c r="B32" i="31"/>
  <c r="F4" i="31"/>
  <c r="E4" i="31"/>
  <c r="E28" i="31"/>
  <c r="F27" i="31"/>
  <c r="X6" i="27"/>
  <c r="X7" i="27"/>
  <c r="I8" i="27"/>
  <c r="X8" i="27"/>
  <c r="I9" i="27"/>
  <c r="L10" i="27"/>
  <c r="X9" i="27"/>
  <c r="I10" i="27"/>
  <c r="I7" i="27"/>
  <c r="L8" i="27"/>
  <c r="O9" i="27"/>
  <c r="X10" i="27"/>
  <c r="I11" i="27"/>
  <c r="L12" i="27"/>
  <c r="X11" i="27"/>
  <c r="I12" i="27"/>
  <c r="L13" i="27"/>
  <c r="O14" i="27"/>
  <c r="W6" i="27"/>
  <c r="W7" i="27"/>
  <c r="H8" i="27"/>
  <c r="W8" i="27"/>
  <c r="H9" i="27"/>
  <c r="W9" i="27"/>
  <c r="H7" i="27"/>
  <c r="W10" i="27"/>
  <c r="H11" i="27"/>
  <c r="W11" i="27"/>
  <c r="W12" i="27"/>
  <c r="X12" i="27"/>
  <c r="H10" i="27"/>
  <c r="K11" i="27"/>
  <c r="W13" i="27"/>
  <c r="H14" i="27"/>
  <c r="X13" i="27"/>
  <c r="I14" i="27"/>
  <c r="W14" i="27"/>
  <c r="H15" i="27"/>
  <c r="X14" i="27"/>
  <c r="I15" i="27"/>
  <c r="W15" i="27"/>
  <c r="X15" i="27"/>
  <c r="I16" i="27"/>
  <c r="L17" i="27"/>
  <c r="H13" i="27"/>
  <c r="W16" i="27"/>
  <c r="H17" i="27"/>
  <c r="X16" i="27"/>
  <c r="I17" i="27"/>
  <c r="W18" i="27"/>
  <c r="X18" i="27"/>
  <c r="H16" i="27"/>
  <c r="W19" i="27"/>
  <c r="H20" i="27"/>
  <c r="X19" i="27"/>
  <c r="I20" i="27"/>
  <c r="W20" i="27"/>
  <c r="X20" i="27"/>
  <c r="I21" i="27"/>
  <c r="W21" i="27"/>
  <c r="H22" i="27"/>
  <c r="X21" i="27"/>
  <c r="H19" i="27"/>
  <c r="W22" i="27"/>
  <c r="H23" i="27"/>
  <c r="K24" i="27"/>
  <c r="N25" i="27"/>
  <c r="I19" i="27"/>
  <c r="X22" i="27"/>
  <c r="W23" i="27"/>
  <c r="X23" i="27"/>
  <c r="I24" i="27"/>
  <c r="L25" i="27"/>
  <c r="H21" i="27"/>
  <c r="K22" i="27"/>
  <c r="W24" i="27"/>
  <c r="X24" i="27"/>
  <c r="G5" i="27"/>
  <c r="G6" i="27"/>
  <c r="G7" i="27"/>
  <c r="G8" i="27"/>
  <c r="G9" i="27"/>
  <c r="G10" i="27"/>
  <c r="G11" i="27"/>
  <c r="G12" i="27"/>
  <c r="G13" i="27"/>
  <c r="G14" i="27"/>
  <c r="G15" i="27"/>
  <c r="G16" i="27"/>
  <c r="G17" i="27"/>
  <c r="G18" i="27"/>
  <c r="G19" i="27"/>
  <c r="G20" i="27"/>
  <c r="G21" i="27"/>
  <c r="G22" i="27"/>
  <c r="G23" i="27"/>
  <c r="G24" i="27"/>
  <c r="G25" i="27"/>
  <c r="I22" i="27"/>
  <c r="L23" i="27"/>
  <c r="I23" i="27"/>
  <c r="H24" i="27"/>
  <c r="K25" i="27"/>
  <c r="H25" i="27"/>
  <c r="I25" i="27"/>
  <c r="D6" i="27"/>
  <c r="D7" i="27"/>
  <c r="D8" i="27"/>
  <c r="D9" i="27"/>
  <c r="D10" i="27"/>
  <c r="D11" i="27"/>
  <c r="D12" i="27"/>
  <c r="D13" i="27"/>
  <c r="D14" i="27"/>
  <c r="D15" i="27"/>
  <c r="D16" i="27"/>
  <c r="D18" i="27"/>
  <c r="D19" i="27"/>
  <c r="D20" i="27"/>
  <c r="D21" i="27"/>
  <c r="D22" i="27"/>
  <c r="D23" i="27"/>
  <c r="D24" i="27"/>
  <c r="D25" i="27"/>
  <c r="B32" i="27"/>
  <c r="F4" i="27"/>
  <c r="E4" i="27"/>
  <c r="X6" i="28"/>
  <c r="I7" i="28"/>
  <c r="L8" i="28"/>
  <c r="O9" i="28"/>
  <c r="R10" i="28"/>
  <c r="X7" i="28"/>
  <c r="X8" i="28"/>
  <c r="I9" i="28"/>
  <c r="X9" i="28"/>
  <c r="I10" i="28"/>
  <c r="X10" i="28"/>
  <c r="I11" i="28"/>
  <c r="L12" i="28"/>
  <c r="I8" i="28"/>
  <c r="X11" i="28"/>
  <c r="L10" i="28"/>
  <c r="W6" i="28"/>
  <c r="H7" i="28"/>
  <c r="W7" i="28"/>
  <c r="H8" i="28"/>
  <c r="J8" i="28"/>
  <c r="I12" i="28"/>
  <c r="W8" i="28"/>
  <c r="W9" i="28"/>
  <c r="H10" i="28"/>
  <c r="K11" i="28"/>
  <c r="K8" i="28"/>
  <c r="W10" i="28"/>
  <c r="W11" i="28"/>
  <c r="H12" i="28"/>
  <c r="H9" i="28"/>
  <c r="W12" i="28"/>
  <c r="H13" i="28"/>
  <c r="X12" i="28"/>
  <c r="W13" i="28"/>
  <c r="H14" i="28"/>
  <c r="X13" i="28"/>
  <c r="I14" i="28"/>
  <c r="L15" i="28"/>
  <c r="O16" i="28"/>
  <c r="H11" i="28"/>
  <c r="W14" i="28"/>
  <c r="H15" i="28"/>
  <c r="X14" i="28"/>
  <c r="I15" i="28"/>
  <c r="J15" i="28"/>
  <c r="W15" i="28"/>
  <c r="H16" i="28"/>
  <c r="L13" i="28"/>
  <c r="O14" i="28"/>
  <c r="R15" i="28"/>
  <c r="X15" i="28"/>
  <c r="I16" i="28"/>
  <c r="K14" i="28"/>
  <c r="W16" i="28"/>
  <c r="H17" i="28"/>
  <c r="I13" i="28"/>
  <c r="L14" i="28"/>
  <c r="X16" i="28"/>
  <c r="I17" i="28"/>
  <c r="W17" i="28"/>
  <c r="X17" i="28"/>
  <c r="I18" i="28"/>
  <c r="W18" i="28"/>
  <c r="H19" i="28"/>
  <c r="X18" i="28"/>
  <c r="I19" i="28"/>
  <c r="W19" i="28"/>
  <c r="X19" i="28"/>
  <c r="I20" i="28"/>
  <c r="W20" i="28"/>
  <c r="H21" i="28"/>
  <c r="K22" i="28"/>
  <c r="X20" i="28"/>
  <c r="I21" i="28"/>
  <c r="H18" i="28"/>
  <c r="K19" i="28"/>
  <c r="W21" i="28"/>
  <c r="X21" i="28"/>
  <c r="I22" i="28"/>
  <c r="W22" i="28"/>
  <c r="X22" i="28"/>
  <c r="I23" i="28"/>
  <c r="L24" i="28"/>
  <c r="O25" i="28"/>
  <c r="H20" i="28"/>
  <c r="K21" i="28"/>
  <c r="W23" i="28"/>
  <c r="H24" i="28"/>
  <c r="X23" i="28"/>
  <c r="W24" i="28"/>
  <c r="H25" i="28"/>
  <c r="J25" i="28"/>
  <c r="X24" i="28"/>
  <c r="I25" i="28"/>
  <c r="G5" i="28"/>
  <c r="G6" i="28"/>
  <c r="G7" i="28"/>
  <c r="G8" i="28"/>
  <c r="G9" i="28"/>
  <c r="G10" i="28"/>
  <c r="G11" i="28"/>
  <c r="G12" i="28"/>
  <c r="G13" i="28"/>
  <c r="G14" i="28"/>
  <c r="G15" i="28"/>
  <c r="G16" i="28"/>
  <c r="G17" i="28"/>
  <c r="G18" i="28"/>
  <c r="G19" i="28"/>
  <c r="G20" i="28"/>
  <c r="G21" i="28"/>
  <c r="G22" i="28"/>
  <c r="G23" i="28"/>
  <c r="G24" i="28"/>
  <c r="G25" i="28"/>
  <c r="H22" i="28"/>
  <c r="I24" i="28"/>
  <c r="L25" i="28"/>
  <c r="D6" i="28"/>
  <c r="D7" i="28"/>
  <c r="D8" i="28"/>
  <c r="D9" i="28"/>
  <c r="D10" i="28"/>
  <c r="D11" i="28"/>
  <c r="D12" i="28"/>
  <c r="D13" i="28"/>
  <c r="D14" i="28"/>
  <c r="D15" i="28"/>
  <c r="D16" i="28"/>
  <c r="D17" i="28"/>
  <c r="D18" i="28"/>
  <c r="D19" i="28"/>
  <c r="D20" i="28"/>
  <c r="D21" i="28"/>
  <c r="D22" i="28"/>
  <c r="D23" i="28"/>
  <c r="D24" i="28"/>
  <c r="D25" i="28"/>
  <c r="B32" i="28"/>
  <c r="F4" i="28"/>
  <c r="F28" i="28"/>
  <c r="E4" i="28"/>
  <c r="E28" i="28"/>
  <c r="B4" i="28"/>
  <c r="B28" i="28"/>
  <c r="W6" i="8"/>
  <c r="H7" i="8"/>
  <c r="G8" i="8"/>
  <c r="D8" i="8"/>
  <c r="G10" i="8"/>
  <c r="G12" i="8"/>
  <c r="D12" i="8"/>
  <c r="X12" i="8"/>
  <c r="D14" i="8"/>
  <c r="D15" i="8"/>
  <c r="D16" i="8"/>
  <c r="G18" i="8"/>
  <c r="D18" i="8"/>
  <c r="G20" i="8"/>
  <c r="G22" i="8"/>
  <c r="G24" i="8"/>
  <c r="G25" i="8"/>
  <c r="G6" i="8"/>
  <c r="G7" i="8"/>
  <c r="G9" i="8"/>
  <c r="G11" i="8"/>
  <c r="G13" i="8"/>
  <c r="G14" i="8"/>
  <c r="G15" i="8"/>
  <c r="G16" i="8"/>
  <c r="G17" i="8"/>
  <c r="G19" i="8"/>
  <c r="G21" i="8"/>
  <c r="G23" i="8"/>
  <c r="G25" i="22"/>
  <c r="G24" i="22"/>
  <c r="X24" i="22"/>
  <c r="I25" i="22"/>
  <c r="G23" i="22"/>
  <c r="X23" i="22"/>
  <c r="G22" i="22"/>
  <c r="X22" i="22"/>
  <c r="I23" i="22"/>
  <c r="G21" i="22"/>
  <c r="X21" i="22"/>
  <c r="I22" i="22"/>
  <c r="L23" i="22"/>
  <c r="O24" i="22"/>
  <c r="R25" i="22"/>
  <c r="G20" i="22"/>
  <c r="D7" i="8"/>
  <c r="D9" i="8"/>
  <c r="D11" i="8"/>
  <c r="D13" i="8"/>
  <c r="D19" i="8"/>
  <c r="AW179" i="19"/>
  <c r="AY179" i="19"/>
  <c r="AZ179" i="19"/>
  <c r="BA179" i="19"/>
  <c r="BB179" i="19"/>
  <c r="BC179" i="19"/>
  <c r="BE179" i="19"/>
  <c r="BF179" i="19"/>
  <c r="BG179" i="19"/>
  <c r="BF183" i="19"/>
  <c r="CF179" i="19"/>
  <c r="E4" i="22"/>
  <c r="E26" i="22"/>
  <c r="F4" i="22"/>
  <c r="F26" i="22"/>
  <c r="H160" i="20"/>
  <c r="I160" i="20"/>
  <c r="J160" i="20"/>
  <c r="K160" i="20"/>
  <c r="L160" i="20"/>
  <c r="M160" i="20"/>
  <c r="N160" i="20"/>
  <c r="O160" i="20"/>
  <c r="P160" i="20"/>
  <c r="Q160" i="20"/>
  <c r="R160" i="20"/>
  <c r="S160" i="20"/>
  <c r="T160" i="20"/>
  <c r="U160" i="20"/>
  <c r="V160" i="20"/>
  <c r="W160" i="20"/>
  <c r="X160" i="20"/>
  <c r="Y160" i="20"/>
  <c r="Z160" i="20"/>
  <c r="AA160" i="20"/>
  <c r="AB160" i="20"/>
  <c r="AC160" i="20"/>
  <c r="AD160" i="20"/>
  <c r="AE160" i="20"/>
  <c r="AF160" i="20"/>
  <c r="AG160" i="20"/>
  <c r="AH160" i="20"/>
  <c r="AI160" i="20"/>
  <c r="AJ160" i="20"/>
  <c r="AK160" i="20"/>
  <c r="AL160" i="20"/>
  <c r="AM160" i="20"/>
  <c r="AN160" i="20"/>
  <c r="AO160" i="20"/>
  <c r="AP160" i="20"/>
  <c r="AQ160" i="20"/>
  <c r="AR160" i="20"/>
  <c r="AS160" i="20"/>
  <c r="AT160" i="20"/>
  <c r="AU160" i="20"/>
  <c r="AV160" i="20"/>
  <c r="AW160" i="20"/>
  <c r="AX160" i="20"/>
  <c r="AY160" i="20"/>
  <c r="AZ160" i="20"/>
  <c r="BA160" i="20"/>
  <c r="BB160" i="20"/>
  <c r="BC160" i="20"/>
  <c r="BD160" i="20"/>
  <c r="BE160" i="20"/>
  <c r="BF160" i="20"/>
  <c r="BG160" i="20"/>
  <c r="BH160" i="20"/>
  <c r="BI160" i="20"/>
  <c r="BJ160" i="20"/>
  <c r="BK160" i="20"/>
  <c r="BL160" i="20"/>
  <c r="BM160" i="20"/>
  <c r="BN160" i="20"/>
  <c r="BO160" i="20"/>
  <c r="BP160" i="20"/>
  <c r="BQ160" i="20"/>
  <c r="BR160" i="20"/>
  <c r="BS160" i="20"/>
  <c r="BT160" i="20"/>
  <c r="H161" i="20"/>
  <c r="I161" i="20"/>
  <c r="J161" i="20"/>
  <c r="K161" i="20"/>
  <c r="L161" i="20"/>
  <c r="M161" i="20"/>
  <c r="N161" i="20"/>
  <c r="O161" i="20"/>
  <c r="P161" i="20"/>
  <c r="Q161" i="20"/>
  <c r="R161" i="20"/>
  <c r="S161" i="20"/>
  <c r="T161" i="20"/>
  <c r="U161" i="20"/>
  <c r="V161" i="20"/>
  <c r="W161" i="20"/>
  <c r="X161" i="20"/>
  <c r="Y161" i="20"/>
  <c r="Z161" i="20"/>
  <c r="AA161" i="20"/>
  <c r="AB161" i="20"/>
  <c r="AC161" i="20"/>
  <c r="AD161" i="20"/>
  <c r="AE161" i="20"/>
  <c r="AF161" i="20"/>
  <c r="AG161" i="20"/>
  <c r="AH161" i="20"/>
  <c r="AI161" i="20"/>
  <c r="AJ161" i="20"/>
  <c r="AK161" i="20"/>
  <c r="AL161" i="20"/>
  <c r="AM161" i="20"/>
  <c r="AN161" i="20"/>
  <c r="AO161" i="20"/>
  <c r="AP161" i="20"/>
  <c r="AQ161" i="20"/>
  <c r="AR161" i="20"/>
  <c r="AS161" i="20"/>
  <c r="AT161" i="20"/>
  <c r="AU161" i="20"/>
  <c r="AV161" i="20"/>
  <c r="AW161" i="20"/>
  <c r="AX161" i="20"/>
  <c r="AY161" i="20"/>
  <c r="AZ161" i="20"/>
  <c r="BA161" i="20"/>
  <c r="BB161" i="20"/>
  <c r="BC161" i="20"/>
  <c r="BD161" i="20"/>
  <c r="BE161" i="20"/>
  <c r="BF161" i="20"/>
  <c r="BG161" i="20"/>
  <c r="BH161" i="20"/>
  <c r="BI161" i="20"/>
  <c r="BJ161" i="20"/>
  <c r="BK161" i="20"/>
  <c r="BL161" i="20"/>
  <c r="BM161" i="20"/>
  <c r="BN161" i="20"/>
  <c r="BO161" i="20"/>
  <c r="BP161" i="20"/>
  <c r="BQ161" i="20"/>
  <c r="BR161" i="20"/>
  <c r="BS161" i="20"/>
  <c r="BT161" i="20"/>
  <c r="H162" i="20"/>
  <c r="I162" i="20"/>
  <c r="J162" i="20"/>
  <c r="K162" i="20"/>
  <c r="L162" i="20"/>
  <c r="M162" i="20"/>
  <c r="N162" i="20"/>
  <c r="O162" i="20"/>
  <c r="P162" i="20"/>
  <c r="Q162" i="20"/>
  <c r="R162" i="20"/>
  <c r="S162" i="20"/>
  <c r="T162" i="20"/>
  <c r="U162" i="20"/>
  <c r="V162" i="20"/>
  <c r="W162" i="20"/>
  <c r="X162" i="20"/>
  <c r="Y162" i="20"/>
  <c r="Z162" i="20"/>
  <c r="AA162" i="20"/>
  <c r="AB162" i="20"/>
  <c r="AC162" i="20"/>
  <c r="AD162" i="20"/>
  <c r="AE162" i="20"/>
  <c r="AF162" i="20"/>
  <c r="AG162" i="20"/>
  <c r="AH162" i="20"/>
  <c r="AI162" i="20"/>
  <c r="AJ162" i="20"/>
  <c r="AK162" i="20"/>
  <c r="AL162" i="20"/>
  <c r="AM162" i="20"/>
  <c r="AN162" i="20"/>
  <c r="AO162" i="20"/>
  <c r="AP162" i="20"/>
  <c r="AQ162" i="20"/>
  <c r="AR162" i="20"/>
  <c r="AS162" i="20"/>
  <c r="AT162" i="20"/>
  <c r="AU162" i="20"/>
  <c r="AV162" i="20"/>
  <c r="AW162" i="20"/>
  <c r="AX162" i="20"/>
  <c r="AY162" i="20"/>
  <c r="AZ162" i="20"/>
  <c r="BA162" i="20"/>
  <c r="BB162" i="20"/>
  <c r="BC162" i="20"/>
  <c r="BD162" i="20"/>
  <c r="BE162" i="20"/>
  <c r="BF162" i="20"/>
  <c r="BG162" i="20"/>
  <c r="BH162" i="20"/>
  <c r="BI162" i="20"/>
  <c r="BJ162" i="20"/>
  <c r="BK162" i="20"/>
  <c r="BL162" i="20"/>
  <c r="BM162" i="20"/>
  <c r="BN162" i="20"/>
  <c r="BO162" i="20"/>
  <c r="BP162" i="20"/>
  <c r="BQ162" i="20"/>
  <c r="BR162" i="20"/>
  <c r="BS162" i="20"/>
  <c r="BT162" i="20"/>
  <c r="H163" i="20"/>
  <c r="I163" i="20"/>
  <c r="J163" i="20"/>
  <c r="K163" i="20"/>
  <c r="L163" i="20"/>
  <c r="M163" i="20"/>
  <c r="N163" i="20"/>
  <c r="O163" i="20"/>
  <c r="P163" i="20"/>
  <c r="Q163" i="20"/>
  <c r="R163" i="20"/>
  <c r="S163" i="20"/>
  <c r="T163" i="20"/>
  <c r="U163" i="20"/>
  <c r="V163" i="20"/>
  <c r="W163" i="20"/>
  <c r="X163" i="20"/>
  <c r="Y163" i="20"/>
  <c r="Z163" i="20"/>
  <c r="AA163" i="20"/>
  <c r="AB163" i="20"/>
  <c r="AC163" i="20"/>
  <c r="AD163" i="20"/>
  <c r="AE163" i="20"/>
  <c r="AF163" i="20"/>
  <c r="AG163" i="20"/>
  <c r="AH163" i="20"/>
  <c r="AI163" i="20"/>
  <c r="AJ163" i="20"/>
  <c r="AK163" i="20"/>
  <c r="AL163" i="20"/>
  <c r="AM163" i="20"/>
  <c r="AN163" i="20"/>
  <c r="AO163" i="20"/>
  <c r="AP163" i="20"/>
  <c r="AQ163" i="20"/>
  <c r="AR163" i="20"/>
  <c r="AS163" i="20"/>
  <c r="AT163" i="20"/>
  <c r="AU163" i="20"/>
  <c r="AV163" i="20"/>
  <c r="AW163" i="20"/>
  <c r="AX163" i="20"/>
  <c r="AY163" i="20"/>
  <c r="AZ163" i="20"/>
  <c r="BA163" i="20"/>
  <c r="BB163" i="20"/>
  <c r="BC163" i="20"/>
  <c r="BD163" i="20"/>
  <c r="BE163" i="20"/>
  <c r="BF163" i="20"/>
  <c r="BG163" i="20"/>
  <c r="BH163" i="20"/>
  <c r="BI163" i="20"/>
  <c r="BJ163" i="20"/>
  <c r="BK163" i="20"/>
  <c r="BL163" i="20"/>
  <c r="BM163" i="20"/>
  <c r="BN163" i="20"/>
  <c r="BO163" i="20"/>
  <c r="BP163" i="20"/>
  <c r="BQ163" i="20"/>
  <c r="BR163" i="20"/>
  <c r="BS163" i="20"/>
  <c r="BT163" i="20"/>
  <c r="H164" i="20"/>
  <c r="I164" i="20"/>
  <c r="J164" i="20"/>
  <c r="K164" i="20"/>
  <c r="L164" i="20"/>
  <c r="M164" i="20"/>
  <c r="N164" i="20"/>
  <c r="O164" i="20"/>
  <c r="P164" i="20"/>
  <c r="Q164" i="20"/>
  <c r="R164" i="20"/>
  <c r="S164" i="20"/>
  <c r="T164" i="20"/>
  <c r="U164" i="20"/>
  <c r="V164" i="20"/>
  <c r="W164" i="20"/>
  <c r="X164" i="20"/>
  <c r="Y164" i="20"/>
  <c r="Z164" i="20"/>
  <c r="AA164" i="20"/>
  <c r="AB164" i="20"/>
  <c r="AC164" i="20"/>
  <c r="AD164" i="20"/>
  <c r="AE164" i="20"/>
  <c r="AF164" i="20"/>
  <c r="AG164" i="20"/>
  <c r="AH164" i="20"/>
  <c r="AI164" i="20"/>
  <c r="AJ164" i="20"/>
  <c r="AK164" i="20"/>
  <c r="AL164" i="20"/>
  <c r="AM164" i="20"/>
  <c r="AN164" i="20"/>
  <c r="AO164" i="20"/>
  <c r="AP164" i="20"/>
  <c r="AQ164" i="20"/>
  <c r="AR164" i="20"/>
  <c r="AS164" i="20"/>
  <c r="AT164" i="20"/>
  <c r="AU164" i="20"/>
  <c r="AV164" i="20"/>
  <c r="AV169" i="20"/>
  <c r="AW164" i="20"/>
  <c r="AX164" i="20"/>
  <c r="AY164" i="20"/>
  <c r="AZ164" i="20"/>
  <c r="BA164" i="20"/>
  <c r="BB164" i="20"/>
  <c r="BC164" i="20"/>
  <c r="BD164" i="20"/>
  <c r="BE164" i="20"/>
  <c r="BF164" i="20"/>
  <c r="BG164" i="20"/>
  <c r="BH164" i="20"/>
  <c r="BI164" i="20"/>
  <c r="BJ164" i="20"/>
  <c r="BK164" i="20"/>
  <c r="BL164" i="20"/>
  <c r="BM164" i="20"/>
  <c r="BN164" i="20"/>
  <c r="BO164" i="20"/>
  <c r="BP164" i="20"/>
  <c r="BQ164" i="20"/>
  <c r="BR164" i="20"/>
  <c r="BS164" i="20"/>
  <c r="BT164" i="20"/>
  <c r="H165" i="20"/>
  <c r="I165" i="20"/>
  <c r="J165" i="20"/>
  <c r="K165" i="20"/>
  <c r="L165" i="20"/>
  <c r="M165" i="20"/>
  <c r="N165" i="20"/>
  <c r="O165" i="20"/>
  <c r="P165" i="20"/>
  <c r="Q165" i="20"/>
  <c r="R165" i="20"/>
  <c r="S165" i="20"/>
  <c r="T165" i="20"/>
  <c r="U165" i="20"/>
  <c r="V165" i="20"/>
  <c r="W165" i="20"/>
  <c r="X165" i="20"/>
  <c r="Y165" i="20"/>
  <c r="Z165" i="20"/>
  <c r="AA165" i="20"/>
  <c r="AB165" i="20"/>
  <c r="AC165" i="20"/>
  <c r="AD165" i="20"/>
  <c r="AE165" i="20"/>
  <c r="AF165" i="20"/>
  <c r="AG165" i="20"/>
  <c r="AH165" i="20"/>
  <c r="AI165" i="20"/>
  <c r="AJ165" i="20"/>
  <c r="AK165" i="20"/>
  <c r="AL165" i="20"/>
  <c r="AM165" i="20"/>
  <c r="AN165" i="20"/>
  <c r="AO165" i="20"/>
  <c r="AP165" i="20"/>
  <c r="AQ165" i="20"/>
  <c r="AR165" i="20"/>
  <c r="AS165" i="20"/>
  <c r="AT165" i="20"/>
  <c r="AU165" i="20"/>
  <c r="AV165" i="20"/>
  <c r="AW165" i="20"/>
  <c r="AX165" i="20"/>
  <c r="AY165" i="20"/>
  <c r="AZ165" i="20"/>
  <c r="BA165" i="20"/>
  <c r="BB165" i="20"/>
  <c r="BC165" i="20"/>
  <c r="BD165" i="20"/>
  <c r="BE165" i="20"/>
  <c r="BF165" i="20"/>
  <c r="BG165" i="20"/>
  <c r="BH165" i="20"/>
  <c r="BI165" i="20"/>
  <c r="BJ165" i="20"/>
  <c r="BK165" i="20"/>
  <c r="BL165" i="20"/>
  <c r="BL169" i="20"/>
  <c r="BM165" i="20"/>
  <c r="BN165" i="20"/>
  <c r="BO165" i="20"/>
  <c r="BP165" i="20"/>
  <c r="BP169" i="20"/>
  <c r="BQ165" i="20"/>
  <c r="BR165" i="20"/>
  <c r="BS165" i="20"/>
  <c r="BT165" i="20"/>
  <c r="BT169" i="20"/>
  <c r="H166" i="20"/>
  <c r="I166" i="20"/>
  <c r="J166" i="20"/>
  <c r="K166" i="20"/>
  <c r="L166" i="20"/>
  <c r="M166" i="20"/>
  <c r="N166" i="20"/>
  <c r="O166" i="20"/>
  <c r="P166" i="20"/>
  <c r="Q166" i="20"/>
  <c r="R166" i="20"/>
  <c r="S166" i="20"/>
  <c r="T166" i="20"/>
  <c r="U166" i="20"/>
  <c r="V166" i="20"/>
  <c r="W166" i="20"/>
  <c r="X166" i="20"/>
  <c r="Y166" i="20"/>
  <c r="Z166" i="20"/>
  <c r="AA166" i="20"/>
  <c r="AB166" i="20"/>
  <c r="AC166" i="20"/>
  <c r="AD166" i="20"/>
  <c r="AE166" i="20"/>
  <c r="AF166" i="20"/>
  <c r="AG166" i="20"/>
  <c r="AH166" i="20"/>
  <c r="AI166" i="20"/>
  <c r="AJ166" i="20"/>
  <c r="AK166" i="20"/>
  <c r="AL166" i="20"/>
  <c r="AM166" i="20"/>
  <c r="AN166" i="20"/>
  <c r="AO166" i="20"/>
  <c r="AP166" i="20"/>
  <c r="AQ166" i="20"/>
  <c r="AR166" i="20"/>
  <c r="AS166" i="20"/>
  <c r="AT166" i="20"/>
  <c r="AU166" i="20"/>
  <c r="AV166" i="20"/>
  <c r="AW166" i="20"/>
  <c r="AX166" i="20"/>
  <c r="AY166" i="20"/>
  <c r="AZ166" i="20"/>
  <c r="BA166" i="20"/>
  <c r="BB166" i="20"/>
  <c r="BC166" i="20"/>
  <c r="BD166" i="20"/>
  <c r="BE166" i="20"/>
  <c r="BF166" i="20"/>
  <c r="BG166" i="20"/>
  <c r="BH166" i="20"/>
  <c r="BI166" i="20"/>
  <c r="BJ166" i="20"/>
  <c r="BK166" i="20"/>
  <c r="BL166" i="20"/>
  <c r="BM166" i="20"/>
  <c r="BN166" i="20"/>
  <c r="BO166" i="20"/>
  <c r="BP166" i="20"/>
  <c r="BQ166" i="20"/>
  <c r="BR166" i="20"/>
  <c r="BS166" i="20"/>
  <c r="BT166" i="20"/>
  <c r="H167" i="20"/>
  <c r="I167" i="20"/>
  <c r="J167" i="20"/>
  <c r="K167" i="20"/>
  <c r="L167" i="20"/>
  <c r="M167" i="20"/>
  <c r="N167" i="20"/>
  <c r="O167" i="20"/>
  <c r="P167" i="20"/>
  <c r="Q167" i="20"/>
  <c r="R167" i="20"/>
  <c r="S167" i="20"/>
  <c r="T167" i="20"/>
  <c r="U167" i="20"/>
  <c r="V167" i="20"/>
  <c r="W167" i="20"/>
  <c r="X167" i="20"/>
  <c r="Y167" i="20"/>
  <c r="Z167" i="20"/>
  <c r="AA167" i="20"/>
  <c r="AB167" i="20"/>
  <c r="AC167" i="20"/>
  <c r="AD167" i="20"/>
  <c r="AE167" i="20"/>
  <c r="AF167" i="20"/>
  <c r="AG167" i="20"/>
  <c r="AH167" i="20"/>
  <c r="AI167" i="20"/>
  <c r="AJ167" i="20"/>
  <c r="AK167" i="20"/>
  <c r="AL167" i="20"/>
  <c r="AM167" i="20"/>
  <c r="AN167" i="20"/>
  <c r="AO167" i="20"/>
  <c r="AP167" i="20"/>
  <c r="AQ167" i="20"/>
  <c r="AR167" i="20"/>
  <c r="AS167" i="20"/>
  <c r="AT167" i="20"/>
  <c r="AU167" i="20"/>
  <c r="AV167" i="20"/>
  <c r="AW167" i="20"/>
  <c r="AX167" i="20"/>
  <c r="AY167" i="20"/>
  <c r="AZ167" i="20"/>
  <c r="BA167" i="20"/>
  <c r="BB167" i="20"/>
  <c r="BC167" i="20"/>
  <c r="BD167" i="20"/>
  <c r="BE167" i="20"/>
  <c r="BF167" i="20"/>
  <c r="BG167" i="20"/>
  <c r="BH167" i="20"/>
  <c r="BI167" i="20"/>
  <c r="BJ167" i="20"/>
  <c r="BK167" i="20"/>
  <c r="BL167" i="20"/>
  <c r="BM167" i="20"/>
  <c r="BN167" i="20"/>
  <c r="BO167" i="20"/>
  <c r="BP167" i="20"/>
  <c r="BQ167" i="20"/>
  <c r="BR167" i="20"/>
  <c r="BS167" i="20"/>
  <c r="BT167" i="20"/>
  <c r="H168" i="20"/>
  <c r="I168" i="20"/>
  <c r="J168" i="20"/>
  <c r="K168" i="20"/>
  <c r="L168" i="20"/>
  <c r="M168" i="20"/>
  <c r="N168" i="20"/>
  <c r="O168" i="20"/>
  <c r="P168" i="20"/>
  <c r="Q168" i="20"/>
  <c r="R168" i="20"/>
  <c r="S168" i="20"/>
  <c r="T168" i="20"/>
  <c r="U168" i="20"/>
  <c r="V168" i="20"/>
  <c r="W168" i="20"/>
  <c r="X168" i="20"/>
  <c r="X169" i="20"/>
  <c r="Y168" i="20"/>
  <c r="Z168" i="20"/>
  <c r="AA168" i="20"/>
  <c r="AB168" i="20"/>
  <c r="AB169" i="20"/>
  <c r="AC168" i="20"/>
  <c r="AD168" i="20"/>
  <c r="AE168" i="20"/>
  <c r="AF168" i="20"/>
  <c r="AG168" i="20"/>
  <c r="AH168" i="20"/>
  <c r="AI168" i="20"/>
  <c r="AJ168" i="20"/>
  <c r="AK168" i="20"/>
  <c r="AL168" i="20"/>
  <c r="AM168" i="20"/>
  <c r="AN168" i="20"/>
  <c r="AO168" i="20"/>
  <c r="AP168" i="20"/>
  <c r="AQ168" i="20"/>
  <c r="AR168" i="20"/>
  <c r="AS168" i="20"/>
  <c r="AT168" i="20"/>
  <c r="AU168" i="20"/>
  <c r="AV168" i="20"/>
  <c r="AW168" i="20"/>
  <c r="AX168" i="20"/>
  <c r="AY168" i="20"/>
  <c r="AZ168" i="20"/>
  <c r="BA168" i="20"/>
  <c r="BB168" i="20"/>
  <c r="BC168" i="20"/>
  <c r="BD168" i="20"/>
  <c r="BE168" i="20"/>
  <c r="BF168" i="20"/>
  <c r="BG168" i="20"/>
  <c r="BH168" i="20"/>
  <c r="BI168" i="20"/>
  <c r="BJ168" i="20"/>
  <c r="BK168" i="20"/>
  <c r="BL168" i="20"/>
  <c r="BM168" i="20"/>
  <c r="BN168" i="20"/>
  <c r="BO168" i="20"/>
  <c r="BP168" i="20"/>
  <c r="BQ168" i="20"/>
  <c r="BR168" i="20"/>
  <c r="BS168" i="20"/>
  <c r="BT168" i="20"/>
  <c r="H169" i="20"/>
  <c r="AR169" i="20"/>
  <c r="AZ169" i="20"/>
  <c r="G168" i="20"/>
  <c r="G167" i="20"/>
  <c r="G166" i="20"/>
  <c r="G165" i="20"/>
  <c r="G164" i="20"/>
  <c r="G163" i="20"/>
  <c r="G162" i="20"/>
  <c r="G161" i="20"/>
  <c r="G160" i="20"/>
  <c r="G169" i="20"/>
  <c r="G162" i="21"/>
  <c r="H162" i="21"/>
  <c r="I162" i="21"/>
  <c r="J162" i="21"/>
  <c r="K162" i="21"/>
  <c r="L162" i="21"/>
  <c r="M162" i="21"/>
  <c r="N162" i="21"/>
  <c r="O162" i="21"/>
  <c r="P162" i="21"/>
  <c r="Q162" i="21"/>
  <c r="R162" i="21"/>
  <c r="S162" i="21"/>
  <c r="T162" i="21"/>
  <c r="U162" i="21"/>
  <c r="V162" i="21"/>
  <c r="W162" i="21"/>
  <c r="X162" i="21"/>
  <c r="Y162" i="21"/>
  <c r="Z162" i="21"/>
  <c r="AA162" i="21"/>
  <c r="AB162" i="21"/>
  <c r="AC162" i="21"/>
  <c r="AD162" i="21"/>
  <c r="AE162" i="21"/>
  <c r="AF162" i="21"/>
  <c r="AG162" i="21"/>
  <c r="AH162" i="21"/>
  <c r="G163" i="21"/>
  <c r="H163" i="21"/>
  <c r="I163" i="21"/>
  <c r="J163" i="21"/>
  <c r="K163" i="21"/>
  <c r="L163" i="21"/>
  <c r="M163" i="21"/>
  <c r="N163" i="21"/>
  <c r="O163" i="21"/>
  <c r="P163" i="21"/>
  <c r="Q163" i="21"/>
  <c r="R163" i="21"/>
  <c r="S163" i="21"/>
  <c r="T163" i="21"/>
  <c r="U163" i="21"/>
  <c r="V163" i="21"/>
  <c r="W163" i="21"/>
  <c r="X163" i="21"/>
  <c r="Y163" i="21"/>
  <c r="Z163" i="21"/>
  <c r="AA163" i="21"/>
  <c r="AB163" i="21"/>
  <c r="AC163" i="21"/>
  <c r="AD163" i="21"/>
  <c r="AE163" i="21"/>
  <c r="AF163" i="21"/>
  <c r="AG163" i="21"/>
  <c r="AH163" i="21"/>
  <c r="G164" i="21"/>
  <c r="H164" i="21"/>
  <c r="I164" i="21"/>
  <c r="J164" i="21"/>
  <c r="K164" i="21"/>
  <c r="L164" i="21"/>
  <c r="M164" i="21"/>
  <c r="N164" i="21"/>
  <c r="O164" i="21"/>
  <c r="P164" i="21"/>
  <c r="Q164" i="21"/>
  <c r="R164" i="21"/>
  <c r="S164" i="21"/>
  <c r="T164" i="21"/>
  <c r="U164" i="21"/>
  <c r="V164" i="21"/>
  <c r="W164" i="21"/>
  <c r="X164" i="21"/>
  <c r="Y164" i="21"/>
  <c r="Z164" i="21"/>
  <c r="AA164" i="21"/>
  <c r="AB164" i="21"/>
  <c r="AC164" i="21"/>
  <c r="AD164" i="21"/>
  <c r="AE164" i="21"/>
  <c r="AF164" i="21"/>
  <c r="AG164" i="21"/>
  <c r="AH164" i="21"/>
  <c r="G165" i="21"/>
  <c r="H165" i="21"/>
  <c r="I165" i="21"/>
  <c r="J165" i="21"/>
  <c r="K165" i="21"/>
  <c r="L165" i="21"/>
  <c r="M165" i="21"/>
  <c r="N165" i="21"/>
  <c r="O165" i="21"/>
  <c r="P165" i="21"/>
  <c r="Q165" i="21"/>
  <c r="R165" i="21"/>
  <c r="S165" i="21"/>
  <c r="T165" i="21"/>
  <c r="U165" i="21"/>
  <c r="V165" i="21"/>
  <c r="W165" i="21"/>
  <c r="X165" i="21"/>
  <c r="Y165" i="21"/>
  <c r="Z165" i="21"/>
  <c r="AA165" i="21"/>
  <c r="AB165" i="21"/>
  <c r="AC165" i="21"/>
  <c r="AD165" i="21"/>
  <c r="AE165" i="21"/>
  <c r="AF165" i="21"/>
  <c r="AG165" i="21"/>
  <c r="AH165" i="21"/>
  <c r="G166" i="21"/>
  <c r="H166" i="21"/>
  <c r="I166" i="21"/>
  <c r="J166" i="21"/>
  <c r="K166" i="21"/>
  <c r="L166" i="21"/>
  <c r="M166" i="21"/>
  <c r="N166" i="21"/>
  <c r="O166" i="21"/>
  <c r="P166" i="21"/>
  <c r="Q166" i="21"/>
  <c r="R166" i="21"/>
  <c r="S166" i="21"/>
  <c r="T166" i="21"/>
  <c r="U166" i="21"/>
  <c r="V166" i="21"/>
  <c r="W166" i="21"/>
  <c r="X166" i="21"/>
  <c r="Y166" i="21"/>
  <c r="Z166" i="21"/>
  <c r="AA166" i="21"/>
  <c r="AB166" i="21"/>
  <c r="AC166" i="21"/>
  <c r="AD166" i="21"/>
  <c r="AE166" i="21"/>
  <c r="AF166" i="21"/>
  <c r="AG166" i="21"/>
  <c r="AH166" i="21"/>
  <c r="G167" i="21"/>
  <c r="H167" i="21"/>
  <c r="I167" i="21"/>
  <c r="J167" i="21"/>
  <c r="K167" i="21"/>
  <c r="L167" i="21"/>
  <c r="M167" i="21"/>
  <c r="N167" i="21"/>
  <c r="O167" i="21"/>
  <c r="P167" i="21"/>
  <c r="Q167" i="21"/>
  <c r="R167" i="21"/>
  <c r="S167" i="21"/>
  <c r="T167" i="21"/>
  <c r="U167" i="21"/>
  <c r="V167" i="21"/>
  <c r="W167" i="21"/>
  <c r="X167" i="21"/>
  <c r="Y167" i="21"/>
  <c r="Z167" i="21"/>
  <c r="AA167" i="21"/>
  <c r="AB167" i="21"/>
  <c r="AC167" i="21"/>
  <c r="AD167" i="21"/>
  <c r="AE167" i="21"/>
  <c r="AF167" i="21"/>
  <c r="AG167" i="21"/>
  <c r="AH167" i="21"/>
  <c r="G168" i="21"/>
  <c r="H168" i="21"/>
  <c r="I168" i="21"/>
  <c r="J168" i="21"/>
  <c r="K168" i="21"/>
  <c r="L168" i="21"/>
  <c r="M168" i="21"/>
  <c r="N168" i="21"/>
  <c r="O168" i="21"/>
  <c r="P168" i="21"/>
  <c r="Q168" i="21"/>
  <c r="R168" i="21"/>
  <c r="S168" i="21"/>
  <c r="T168" i="21"/>
  <c r="U168" i="21"/>
  <c r="V168" i="21"/>
  <c r="W168" i="21"/>
  <c r="X168" i="21"/>
  <c r="Y168" i="21"/>
  <c r="Z168" i="21"/>
  <c r="AA168" i="21"/>
  <c r="AB168" i="21"/>
  <c r="AC168" i="21"/>
  <c r="AD168" i="21"/>
  <c r="AE168" i="21"/>
  <c r="AF168" i="21"/>
  <c r="AG168" i="21"/>
  <c r="AH168" i="21"/>
  <c r="G169" i="21"/>
  <c r="H169" i="21"/>
  <c r="I169" i="21"/>
  <c r="J169" i="21"/>
  <c r="K169" i="21"/>
  <c r="L169" i="21"/>
  <c r="M169" i="21"/>
  <c r="N169" i="21"/>
  <c r="O169" i="21"/>
  <c r="P169" i="21"/>
  <c r="Q169" i="21"/>
  <c r="R169" i="21"/>
  <c r="S169" i="21"/>
  <c r="T169" i="21"/>
  <c r="U169" i="21"/>
  <c r="V169" i="21"/>
  <c r="W169" i="21"/>
  <c r="X169" i="21"/>
  <c r="Y169" i="21"/>
  <c r="Z169" i="21"/>
  <c r="AA169" i="21"/>
  <c r="AB169" i="21"/>
  <c r="AC169" i="21"/>
  <c r="AD169" i="21"/>
  <c r="AE169" i="21"/>
  <c r="AF169" i="21"/>
  <c r="AG169" i="21"/>
  <c r="AH169" i="21"/>
  <c r="G170" i="21"/>
  <c r="H170" i="21"/>
  <c r="I170" i="21"/>
  <c r="J170" i="21"/>
  <c r="K170" i="21"/>
  <c r="L170" i="21"/>
  <c r="M170" i="21"/>
  <c r="N170" i="21"/>
  <c r="O170" i="21"/>
  <c r="P170" i="21"/>
  <c r="Q170" i="21"/>
  <c r="R170" i="21"/>
  <c r="S170" i="21"/>
  <c r="T170" i="21"/>
  <c r="U170" i="21"/>
  <c r="V170" i="21"/>
  <c r="W170" i="21"/>
  <c r="X170" i="21"/>
  <c r="Y170" i="21"/>
  <c r="Z170" i="21"/>
  <c r="AA170" i="21"/>
  <c r="AB170" i="21"/>
  <c r="AC170" i="21"/>
  <c r="AD170" i="21"/>
  <c r="AE170" i="21"/>
  <c r="AF170" i="21"/>
  <c r="AG170" i="21"/>
  <c r="AH170" i="21"/>
  <c r="G171" i="21"/>
  <c r="H171" i="21"/>
  <c r="I171" i="21"/>
  <c r="J171" i="21"/>
  <c r="K171" i="21"/>
  <c r="L171" i="21"/>
  <c r="M171" i="21"/>
  <c r="N171" i="21"/>
  <c r="O171" i="21"/>
  <c r="P171" i="21"/>
  <c r="Q171" i="21"/>
  <c r="R171" i="21"/>
  <c r="S171" i="21"/>
  <c r="T171" i="21"/>
  <c r="U171" i="21"/>
  <c r="V171" i="21"/>
  <c r="W171" i="21"/>
  <c r="X171" i="21"/>
  <c r="Y171" i="21"/>
  <c r="Z171" i="21"/>
  <c r="AA171" i="21"/>
  <c r="AB171" i="21"/>
  <c r="AC171" i="21"/>
  <c r="AD171" i="21"/>
  <c r="AE171" i="21"/>
  <c r="AF171" i="21"/>
  <c r="AG171" i="21"/>
  <c r="AH171" i="21"/>
  <c r="F164" i="21"/>
  <c r="F170" i="21"/>
  <c r="F169" i="21"/>
  <c r="F168" i="21"/>
  <c r="F167" i="21"/>
  <c r="F166" i="21"/>
  <c r="F165" i="21"/>
  <c r="F163" i="21"/>
  <c r="O166" i="19"/>
  <c r="P166" i="19"/>
  <c r="Q166" i="19"/>
  <c r="R166" i="19"/>
  <c r="S166" i="19"/>
  <c r="T166" i="19"/>
  <c r="U166" i="19"/>
  <c r="V166" i="19"/>
  <c r="W166" i="19"/>
  <c r="X166" i="19"/>
  <c r="Y166" i="19"/>
  <c r="Z166" i="19"/>
  <c r="AA166" i="19"/>
  <c r="AB166" i="19"/>
  <c r="AC166" i="19"/>
  <c r="AD166" i="19"/>
  <c r="AE166" i="19"/>
  <c r="AF166" i="19"/>
  <c r="AG166" i="19"/>
  <c r="AH166" i="19"/>
  <c r="AI166" i="19"/>
  <c r="AJ166" i="19"/>
  <c r="AK166" i="19"/>
  <c r="AL166" i="19"/>
  <c r="AM166" i="19"/>
  <c r="AN166" i="19"/>
  <c r="AO166" i="19"/>
  <c r="AP166" i="19"/>
  <c r="AQ166" i="19"/>
  <c r="AR166" i="19"/>
  <c r="AS166" i="19"/>
  <c r="AT166" i="19"/>
  <c r="AU166" i="19"/>
  <c r="AV166" i="19"/>
  <c r="AW166" i="19"/>
  <c r="AX166" i="19"/>
  <c r="AY166" i="19"/>
  <c r="AZ166" i="19"/>
  <c r="BA166" i="19"/>
  <c r="BB166" i="19"/>
  <c r="BC166" i="19"/>
  <c r="BD166" i="19"/>
  <c r="BE166" i="19"/>
  <c r="BF166" i="19"/>
  <c r="BG166" i="19"/>
  <c r="BH166" i="19"/>
  <c r="BI166" i="19"/>
  <c r="BJ166" i="19"/>
  <c r="BK166" i="19"/>
  <c r="BL166" i="19"/>
  <c r="BM166" i="19"/>
  <c r="BN166" i="19"/>
  <c r="BO166" i="19"/>
  <c r="BP166" i="19"/>
  <c r="BQ166" i="19"/>
  <c r="BR166" i="19"/>
  <c r="BS166" i="19"/>
  <c r="BT166" i="19"/>
  <c r="BU166" i="19"/>
  <c r="BV166" i="19"/>
  <c r="BW166" i="19"/>
  <c r="BX166" i="19"/>
  <c r="BY166" i="19"/>
  <c r="BZ166" i="19"/>
  <c r="CA166" i="19"/>
  <c r="CB166" i="19"/>
  <c r="CC166" i="19"/>
  <c r="CD166" i="19"/>
  <c r="CE166" i="19"/>
  <c r="CF166" i="19"/>
  <c r="CG166" i="19"/>
  <c r="CH166" i="19"/>
  <c r="CI166" i="19"/>
  <c r="CJ166" i="19"/>
  <c r="CK166" i="19"/>
  <c r="CL166" i="19"/>
  <c r="CM166" i="19"/>
  <c r="CN166" i="19"/>
  <c r="CO166" i="19"/>
  <c r="CP166" i="19"/>
  <c r="CQ166" i="19"/>
  <c r="CR166" i="19"/>
  <c r="CS166" i="19"/>
  <c r="CT166" i="19"/>
  <c r="CU166" i="19"/>
  <c r="CV166" i="19"/>
  <c r="CW166" i="19"/>
  <c r="CX166" i="19"/>
  <c r="CY166" i="19"/>
  <c r="CZ166" i="19"/>
  <c r="DA166" i="19"/>
  <c r="DB166" i="19"/>
  <c r="O167" i="19"/>
  <c r="P167" i="19"/>
  <c r="Q167" i="19"/>
  <c r="R167" i="19"/>
  <c r="S167" i="19"/>
  <c r="T167" i="19"/>
  <c r="U167" i="19"/>
  <c r="V167" i="19"/>
  <c r="W167" i="19"/>
  <c r="X167" i="19"/>
  <c r="Y167" i="19"/>
  <c r="Z167" i="19"/>
  <c r="AA167" i="19"/>
  <c r="AB167" i="19"/>
  <c r="AC167" i="19"/>
  <c r="AD167" i="19"/>
  <c r="AE167" i="19"/>
  <c r="AF167" i="19"/>
  <c r="AG167" i="19"/>
  <c r="AH167" i="19"/>
  <c r="AI167" i="19"/>
  <c r="AJ167" i="19"/>
  <c r="AK167" i="19"/>
  <c r="AL167" i="19"/>
  <c r="AM167" i="19"/>
  <c r="AN167" i="19"/>
  <c r="AO167" i="19"/>
  <c r="AP167" i="19"/>
  <c r="AQ167" i="19"/>
  <c r="AR167" i="19"/>
  <c r="AS167" i="19"/>
  <c r="AT167" i="19"/>
  <c r="AU167" i="19"/>
  <c r="AV167" i="19"/>
  <c r="AW167" i="19"/>
  <c r="AX167" i="19"/>
  <c r="AY167" i="19"/>
  <c r="AZ167" i="19"/>
  <c r="BA167" i="19"/>
  <c r="BB167" i="19"/>
  <c r="BC167" i="19"/>
  <c r="BD167" i="19"/>
  <c r="BE167" i="19"/>
  <c r="BF167" i="19"/>
  <c r="BG167" i="19"/>
  <c r="BH167" i="19"/>
  <c r="BI167" i="19"/>
  <c r="BJ167" i="19"/>
  <c r="BK167" i="19"/>
  <c r="BL167" i="19"/>
  <c r="BM167" i="19"/>
  <c r="BN167" i="19"/>
  <c r="BO167" i="19"/>
  <c r="BP167" i="19"/>
  <c r="BQ167" i="19"/>
  <c r="BR167" i="19"/>
  <c r="BS167" i="19"/>
  <c r="BT167" i="19"/>
  <c r="BU167" i="19"/>
  <c r="BV167" i="19"/>
  <c r="BW167" i="19"/>
  <c r="BX167" i="19"/>
  <c r="BY167" i="19"/>
  <c r="BZ167" i="19"/>
  <c r="CA167" i="19"/>
  <c r="CB167" i="19"/>
  <c r="CC167" i="19"/>
  <c r="CD167" i="19"/>
  <c r="CE167" i="19"/>
  <c r="CF167" i="19"/>
  <c r="CG167" i="19"/>
  <c r="CH167" i="19"/>
  <c r="CI167" i="19"/>
  <c r="CJ167" i="19"/>
  <c r="CK167" i="19"/>
  <c r="CL167" i="19"/>
  <c r="CM167" i="19"/>
  <c r="CN167" i="19"/>
  <c r="CO167" i="19"/>
  <c r="CP167" i="19"/>
  <c r="CQ167" i="19"/>
  <c r="CR167" i="19"/>
  <c r="CS167" i="19"/>
  <c r="CT167" i="19"/>
  <c r="CU167" i="19"/>
  <c r="CV167" i="19"/>
  <c r="CW167" i="19"/>
  <c r="CX167" i="19"/>
  <c r="CY167" i="19"/>
  <c r="CZ167" i="19"/>
  <c r="DA167" i="19"/>
  <c r="DB167" i="19"/>
  <c r="O168" i="19"/>
  <c r="P168" i="19"/>
  <c r="Q168" i="19"/>
  <c r="R168" i="19"/>
  <c r="S168" i="19"/>
  <c r="T168" i="19"/>
  <c r="U168" i="19"/>
  <c r="V168" i="19"/>
  <c r="W168" i="19"/>
  <c r="X168" i="19"/>
  <c r="Y168" i="19"/>
  <c r="Z168" i="19"/>
  <c r="AA168" i="19"/>
  <c r="AB168" i="19"/>
  <c r="AC168" i="19"/>
  <c r="AD168" i="19"/>
  <c r="AE168" i="19"/>
  <c r="AF168" i="19"/>
  <c r="AG168" i="19"/>
  <c r="AH168" i="19"/>
  <c r="AI168" i="19"/>
  <c r="AJ168" i="19"/>
  <c r="AK168" i="19"/>
  <c r="AL168" i="19"/>
  <c r="AM168" i="19"/>
  <c r="AN168" i="19"/>
  <c r="AO168" i="19"/>
  <c r="AP168" i="19"/>
  <c r="AQ168" i="19"/>
  <c r="AR168" i="19"/>
  <c r="AS168" i="19"/>
  <c r="AT168" i="19"/>
  <c r="AU168" i="19"/>
  <c r="AV168" i="19"/>
  <c r="AW168" i="19"/>
  <c r="AX168" i="19"/>
  <c r="AY168" i="19"/>
  <c r="AZ168" i="19"/>
  <c r="BA168" i="19"/>
  <c r="BB168" i="19"/>
  <c r="BC168" i="19"/>
  <c r="BD168" i="19"/>
  <c r="BE168" i="19"/>
  <c r="BF168" i="19"/>
  <c r="BG168" i="19"/>
  <c r="BH168" i="19"/>
  <c r="BI168" i="19"/>
  <c r="BJ168" i="19"/>
  <c r="BK168" i="19"/>
  <c r="BL168" i="19"/>
  <c r="BM168" i="19"/>
  <c r="BN168" i="19"/>
  <c r="BO168" i="19"/>
  <c r="BP168" i="19"/>
  <c r="BQ168" i="19"/>
  <c r="BR168" i="19"/>
  <c r="BS168" i="19"/>
  <c r="BT168" i="19"/>
  <c r="BU168" i="19"/>
  <c r="BV168" i="19"/>
  <c r="BW168" i="19"/>
  <c r="BX168" i="19"/>
  <c r="BY168" i="19"/>
  <c r="BZ168" i="19"/>
  <c r="CA168" i="19"/>
  <c r="CB168" i="19"/>
  <c r="CC168" i="19"/>
  <c r="CD168" i="19"/>
  <c r="CE168" i="19"/>
  <c r="CF168" i="19"/>
  <c r="CG168" i="19"/>
  <c r="CH168" i="19"/>
  <c r="CI168" i="19"/>
  <c r="CJ168" i="19"/>
  <c r="CK168" i="19"/>
  <c r="CL168" i="19"/>
  <c r="CM168" i="19"/>
  <c r="CN168" i="19"/>
  <c r="CO168" i="19"/>
  <c r="CP168" i="19"/>
  <c r="CQ168" i="19"/>
  <c r="CR168" i="19"/>
  <c r="CS168" i="19"/>
  <c r="CT168" i="19"/>
  <c r="CU168" i="19"/>
  <c r="CV168" i="19"/>
  <c r="CW168" i="19"/>
  <c r="CX168" i="19"/>
  <c r="CY168" i="19"/>
  <c r="CZ168" i="19"/>
  <c r="DA168" i="19"/>
  <c r="DB168" i="19"/>
  <c r="O169" i="19"/>
  <c r="P169" i="19"/>
  <c r="Q169" i="19"/>
  <c r="R169" i="19"/>
  <c r="S169" i="19"/>
  <c r="T169" i="19"/>
  <c r="U169" i="19"/>
  <c r="V169" i="19"/>
  <c r="W169" i="19"/>
  <c r="X169" i="19"/>
  <c r="Y169" i="19"/>
  <c r="Z169" i="19"/>
  <c r="AA169" i="19"/>
  <c r="AB169" i="19"/>
  <c r="AC169" i="19"/>
  <c r="AD169" i="19"/>
  <c r="AE169" i="19"/>
  <c r="AF169" i="19"/>
  <c r="AG169" i="19"/>
  <c r="AH169" i="19"/>
  <c r="AI169" i="19"/>
  <c r="AJ169" i="19"/>
  <c r="AK169" i="19"/>
  <c r="AL169" i="19"/>
  <c r="AM169" i="19"/>
  <c r="AN169" i="19"/>
  <c r="AO169" i="19"/>
  <c r="AP169" i="19"/>
  <c r="AQ169" i="19"/>
  <c r="AR169" i="19"/>
  <c r="AS169" i="19"/>
  <c r="AT169" i="19"/>
  <c r="AU169" i="19"/>
  <c r="AV169" i="19"/>
  <c r="AW169" i="19"/>
  <c r="AX169" i="19"/>
  <c r="AY169" i="19"/>
  <c r="AZ169" i="19"/>
  <c r="BA169" i="19"/>
  <c r="BB169" i="19"/>
  <c r="BC169" i="19"/>
  <c r="BD169" i="19"/>
  <c r="BE169" i="19"/>
  <c r="BF169" i="19"/>
  <c r="BG169" i="19"/>
  <c r="BH169" i="19"/>
  <c r="BI169" i="19"/>
  <c r="BJ169" i="19"/>
  <c r="BK169" i="19"/>
  <c r="BL169" i="19"/>
  <c r="BM169" i="19"/>
  <c r="BN169" i="19"/>
  <c r="BO169" i="19"/>
  <c r="BP169" i="19"/>
  <c r="BQ169" i="19"/>
  <c r="BR169" i="19"/>
  <c r="BS169" i="19"/>
  <c r="BT169" i="19"/>
  <c r="BU169" i="19"/>
  <c r="BV169" i="19"/>
  <c r="BW169" i="19"/>
  <c r="BX169" i="19"/>
  <c r="BY169" i="19"/>
  <c r="BZ169" i="19"/>
  <c r="CA169" i="19"/>
  <c r="CB169" i="19"/>
  <c r="CC169" i="19"/>
  <c r="CD169" i="19"/>
  <c r="CE169" i="19"/>
  <c r="CF169" i="19"/>
  <c r="CG169" i="19"/>
  <c r="CH169" i="19"/>
  <c r="CI169" i="19"/>
  <c r="CJ169" i="19"/>
  <c r="CK169" i="19"/>
  <c r="CL169" i="19"/>
  <c r="CM169" i="19"/>
  <c r="CN169" i="19"/>
  <c r="CO169" i="19"/>
  <c r="CP169" i="19"/>
  <c r="CQ169" i="19"/>
  <c r="CR169" i="19"/>
  <c r="CS169" i="19"/>
  <c r="CT169" i="19"/>
  <c r="CU169" i="19"/>
  <c r="CV169" i="19"/>
  <c r="CW169" i="19"/>
  <c r="CX169" i="19"/>
  <c r="CY169" i="19"/>
  <c r="CZ169" i="19"/>
  <c r="DA169" i="19"/>
  <c r="DB169" i="19"/>
  <c r="O170" i="19"/>
  <c r="P170" i="19"/>
  <c r="Q170" i="19"/>
  <c r="R170" i="19"/>
  <c r="S170" i="19"/>
  <c r="T170" i="19"/>
  <c r="U170" i="19"/>
  <c r="V170" i="19"/>
  <c r="W170" i="19"/>
  <c r="X170" i="19"/>
  <c r="Y170" i="19"/>
  <c r="Z170" i="19"/>
  <c r="AA170" i="19"/>
  <c r="AB170" i="19"/>
  <c r="AC170" i="19"/>
  <c r="AD170" i="19"/>
  <c r="AE170" i="19"/>
  <c r="AF170" i="19"/>
  <c r="AG170" i="19"/>
  <c r="AH170" i="19"/>
  <c r="AI170" i="19"/>
  <c r="AJ170" i="19"/>
  <c r="AK170" i="19"/>
  <c r="AL170" i="19"/>
  <c r="AM170" i="19"/>
  <c r="AN170" i="19"/>
  <c r="AO170" i="19"/>
  <c r="AP170" i="19"/>
  <c r="AQ170" i="19"/>
  <c r="AR170" i="19"/>
  <c r="AS170" i="19"/>
  <c r="AT170" i="19"/>
  <c r="AU170" i="19"/>
  <c r="AV170" i="19"/>
  <c r="AW170" i="19"/>
  <c r="AX170" i="19"/>
  <c r="AY170" i="19"/>
  <c r="AZ170" i="19"/>
  <c r="BA170" i="19"/>
  <c r="BB170" i="19"/>
  <c r="BC170" i="19"/>
  <c r="BD170" i="19"/>
  <c r="BE170" i="19"/>
  <c r="BF170" i="19"/>
  <c r="BG170" i="19"/>
  <c r="BH170" i="19"/>
  <c r="BI170" i="19"/>
  <c r="BJ170" i="19"/>
  <c r="BK170" i="19"/>
  <c r="BL170" i="19"/>
  <c r="BM170" i="19"/>
  <c r="BN170" i="19"/>
  <c r="BO170" i="19"/>
  <c r="BP170" i="19"/>
  <c r="BQ170" i="19"/>
  <c r="BR170" i="19"/>
  <c r="BS170" i="19"/>
  <c r="BT170" i="19"/>
  <c r="BU170" i="19"/>
  <c r="BV170" i="19"/>
  <c r="BW170" i="19"/>
  <c r="BX170" i="19"/>
  <c r="BY170" i="19"/>
  <c r="BZ170" i="19"/>
  <c r="CA170" i="19"/>
  <c r="CB170" i="19"/>
  <c r="CC170" i="19"/>
  <c r="CD170" i="19"/>
  <c r="CE170" i="19"/>
  <c r="CF170" i="19"/>
  <c r="CG170" i="19"/>
  <c r="CH170" i="19"/>
  <c r="CI170" i="19"/>
  <c r="CJ170" i="19"/>
  <c r="CK170" i="19"/>
  <c r="CL170" i="19"/>
  <c r="CM170" i="19"/>
  <c r="CN170" i="19"/>
  <c r="CO170" i="19"/>
  <c r="CP170" i="19"/>
  <c r="CQ170" i="19"/>
  <c r="CR170" i="19"/>
  <c r="CS170" i="19"/>
  <c r="CT170" i="19"/>
  <c r="CU170" i="19"/>
  <c r="CV170" i="19"/>
  <c r="CW170" i="19"/>
  <c r="CX170" i="19"/>
  <c r="CY170" i="19"/>
  <c r="CZ170" i="19"/>
  <c r="DA170" i="19"/>
  <c r="DB170" i="19"/>
  <c r="O171" i="19"/>
  <c r="P171" i="19"/>
  <c r="Q171" i="19"/>
  <c r="R171" i="19"/>
  <c r="S171" i="19"/>
  <c r="T171" i="19"/>
  <c r="U171" i="19"/>
  <c r="V171" i="19"/>
  <c r="W171" i="19"/>
  <c r="X171" i="19"/>
  <c r="Y171" i="19"/>
  <c r="Z171" i="19"/>
  <c r="AA171" i="19"/>
  <c r="AB171" i="19"/>
  <c r="AC171" i="19"/>
  <c r="AD171" i="19"/>
  <c r="AE171" i="19"/>
  <c r="AF171" i="19"/>
  <c r="AG171" i="19"/>
  <c r="AH171" i="19"/>
  <c r="AI171" i="19"/>
  <c r="AJ171" i="19"/>
  <c r="AK171" i="19"/>
  <c r="AL171" i="19"/>
  <c r="AM171" i="19"/>
  <c r="AN171" i="19"/>
  <c r="AO171" i="19"/>
  <c r="AP171" i="19"/>
  <c r="AQ171" i="19"/>
  <c r="AR171" i="19"/>
  <c r="AS171" i="19"/>
  <c r="AT171" i="19"/>
  <c r="AU171" i="19"/>
  <c r="AV171" i="19"/>
  <c r="AW171" i="19"/>
  <c r="AX171" i="19"/>
  <c r="AY171" i="19"/>
  <c r="AZ171" i="19"/>
  <c r="BA171" i="19"/>
  <c r="BB171" i="19"/>
  <c r="BC171" i="19"/>
  <c r="BD171" i="19"/>
  <c r="BE171" i="19"/>
  <c r="BF171" i="19"/>
  <c r="BG171" i="19"/>
  <c r="BH171" i="19"/>
  <c r="BI171" i="19"/>
  <c r="BJ171" i="19"/>
  <c r="BK171" i="19"/>
  <c r="BL171" i="19"/>
  <c r="BM171" i="19"/>
  <c r="BN171" i="19"/>
  <c r="BO171" i="19"/>
  <c r="BP171" i="19"/>
  <c r="BQ171" i="19"/>
  <c r="BR171" i="19"/>
  <c r="BS171" i="19"/>
  <c r="BT171" i="19"/>
  <c r="BU171" i="19"/>
  <c r="BV171" i="19"/>
  <c r="BW171" i="19"/>
  <c r="BX171" i="19"/>
  <c r="BY171" i="19"/>
  <c r="BZ171" i="19"/>
  <c r="CA171" i="19"/>
  <c r="CB171" i="19"/>
  <c r="CC171" i="19"/>
  <c r="CD171" i="19"/>
  <c r="CE171" i="19"/>
  <c r="CF171" i="19"/>
  <c r="CG171" i="19"/>
  <c r="CH171" i="19"/>
  <c r="CI171" i="19"/>
  <c r="CJ171" i="19"/>
  <c r="CK171" i="19"/>
  <c r="CL171" i="19"/>
  <c r="CM171" i="19"/>
  <c r="CN171" i="19"/>
  <c r="CO171" i="19"/>
  <c r="CP171" i="19"/>
  <c r="CQ171" i="19"/>
  <c r="CR171" i="19"/>
  <c r="CS171" i="19"/>
  <c r="CT171" i="19"/>
  <c r="CU171" i="19"/>
  <c r="CV171" i="19"/>
  <c r="CW171" i="19"/>
  <c r="CX171" i="19"/>
  <c r="CY171" i="19"/>
  <c r="CZ171" i="19"/>
  <c r="DA171" i="19"/>
  <c r="DB171" i="19"/>
  <c r="O172" i="19"/>
  <c r="P172" i="19"/>
  <c r="Q172" i="19"/>
  <c r="R172" i="19"/>
  <c r="S172" i="19"/>
  <c r="T172" i="19"/>
  <c r="U172" i="19"/>
  <c r="V172" i="19"/>
  <c r="W172" i="19"/>
  <c r="X172" i="19"/>
  <c r="Y172" i="19"/>
  <c r="Z172" i="19"/>
  <c r="AA172" i="19"/>
  <c r="AB172" i="19"/>
  <c r="AC172" i="19"/>
  <c r="AD172" i="19"/>
  <c r="AE172" i="19"/>
  <c r="AF172" i="19"/>
  <c r="AG172" i="19"/>
  <c r="AH172" i="19"/>
  <c r="AI172" i="19"/>
  <c r="AJ172" i="19"/>
  <c r="AK172" i="19"/>
  <c r="AL172" i="19"/>
  <c r="AM172" i="19"/>
  <c r="AN172" i="19"/>
  <c r="AO172" i="19"/>
  <c r="AP172" i="19"/>
  <c r="AQ172" i="19"/>
  <c r="AR172" i="19"/>
  <c r="AS172" i="19"/>
  <c r="AT172" i="19"/>
  <c r="AU172" i="19"/>
  <c r="AV172" i="19"/>
  <c r="AW172" i="19"/>
  <c r="AX172" i="19"/>
  <c r="AY172" i="19"/>
  <c r="AZ172" i="19"/>
  <c r="BA172" i="19"/>
  <c r="BB172" i="19"/>
  <c r="BC172" i="19"/>
  <c r="BD172" i="19"/>
  <c r="BE172" i="19"/>
  <c r="BF172" i="19"/>
  <c r="BG172" i="19"/>
  <c r="BH172" i="19"/>
  <c r="BI172" i="19"/>
  <c r="BJ172" i="19"/>
  <c r="BK172" i="19"/>
  <c r="BL172" i="19"/>
  <c r="BM172" i="19"/>
  <c r="BN172" i="19"/>
  <c r="BO172" i="19"/>
  <c r="BP172" i="19"/>
  <c r="BQ172" i="19"/>
  <c r="BR172" i="19"/>
  <c r="BS172" i="19"/>
  <c r="BT172" i="19"/>
  <c r="BU172" i="19"/>
  <c r="BV172" i="19"/>
  <c r="BW172" i="19"/>
  <c r="BX172" i="19"/>
  <c r="BY172" i="19"/>
  <c r="BZ172" i="19"/>
  <c r="CA172" i="19"/>
  <c r="CB172" i="19"/>
  <c r="CC172" i="19"/>
  <c r="CD172" i="19"/>
  <c r="CE172" i="19"/>
  <c r="CF172" i="19"/>
  <c r="CG172" i="19"/>
  <c r="CH172" i="19"/>
  <c r="CI172" i="19"/>
  <c r="CJ172" i="19"/>
  <c r="CK172" i="19"/>
  <c r="CL172" i="19"/>
  <c r="CM172" i="19"/>
  <c r="CN172" i="19"/>
  <c r="CO172" i="19"/>
  <c r="CP172" i="19"/>
  <c r="CQ172" i="19"/>
  <c r="CR172" i="19"/>
  <c r="CS172" i="19"/>
  <c r="CT172" i="19"/>
  <c r="CU172" i="19"/>
  <c r="CV172" i="19"/>
  <c r="CW172" i="19"/>
  <c r="CX172" i="19"/>
  <c r="CY172" i="19"/>
  <c r="CZ172" i="19"/>
  <c r="DA172" i="19"/>
  <c r="DB172" i="19"/>
  <c r="O173" i="19"/>
  <c r="P173" i="19"/>
  <c r="Q173" i="19"/>
  <c r="R173" i="19"/>
  <c r="S173" i="19"/>
  <c r="T173" i="19"/>
  <c r="U173" i="19"/>
  <c r="V173" i="19"/>
  <c r="W173" i="19"/>
  <c r="X173" i="19"/>
  <c r="Y173" i="19"/>
  <c r="Z173" i="19"/>
  <c r="AA173" i="19"/>
  <c r="AB173" i="19"/>
  <c r="AC173" i="19"/>
  <c r="AD173" i="19"/>
  <c r="AE173" i="19"/>
  <c r="AF173" i="19"/>
  <c r="AG173" i="19"/>
  <c r="AH173" i="19"/>
  <c r="AI173" i="19"/>
  <c r="AJ173" i="19"/>
  <c r="AK173" i="19"/>
  <c r="AL173" i="19"/>
  <c r="AM173" i="19"/>
  <c r="AN173" i="19"/>
  <c r="AO173" i="19"/>
  <c r="AP173" i="19"/>
  <c r="AQ173" i="19"/>
  <c r="AR173" i="19"/>
  <c r="AS173" i="19"/>
  <c r="AT173" i="19"/>
  <c r="AU173" i="19"/>
  <c r="AV173" i="19"/>
  <c r="AW173" i="19"/>
  <c r="AX173" i="19"/>
  <c r="AY173" i="19"/>
  <c r="AZ173" i="19"/>
  <c r="BA173" i="19"/>
  <c r="BB173" i="19"/>
  <c r="BC173" i="19"/>
  <c r="BD173" i="19"/>
  <c r="BE173" i="19"/>
  <c r="BF173" i="19"/>
  <c r="BG173" i="19"/>
  <c r="BH173" i="19"/>
  <c r="BI173" i="19"/>
  <c r="BJ173" i="19"/>
  <c r="BK173" i="19"/>
  <c r="BL173" i="19"/>
  <c r="BM173" i="19"/>
  <c r="BN173" i="19"/>
  <c r="BO173" i="19"/>
  <c r="BP173" i="19"/>
  <c r="BQ173" i="19"/>
  <c r="BR173" i="19"/>
  <c r="BS173" i="19"/>
  <c r="BT173" i="19"/>
  <c r="BU173" i="19"/>
  <c r="BV173" i="19"/>
  <c r="BW173" i="19"/>
  <c r="BX173" i="19"/>
  <c r="BY173" i="19"/>
  <c r="BZ173" i="19"/>
  <c r="CA173" i="19"/>
  <c r="CB173" i="19"/>
  <c r="CC173" i="19"/>
  <c r="CD173" i="19"/>
  <c r="CE173" i="19"/>
  <c r="CF173" i="19"/>
  <c r="CG173" i="19"/>
  <c r="CH173" i="19"/>
  <c r="CI173" i="19"/>
  <c r="CJ173" i="19"/>
  <c r="CK173" i="19"/>
  <c r="CL173" i="19"/>
  <c r="CM173" i="19"/>
  <c r="CN173" i="19"/>
  <c r="CO173" i="19"/>
  <c r="CP173" i="19"/>
  <c r="CQ173" i="19"/>
  <c r="CR173" i="19"/>
  <c r="CS173" i="19"/>
  <c r="CT173" i="19"/>
  <c r="CU173" i="19"/>
  <c r="CV173" i="19"/>
  <c r="CW173" i="19"/>
  <c r="CX173" i="19"/>
  <c r="CY173" i="19"/>
  <c r="CZ173" i="19"/>
  <c r="DA173" i="19"/>
  <c r="DB173" i="19"/>
  <c r="O174" i="19"/>
  <c r="P174" i="19"/>
  <c r="Q174" i="19"/>
  <c r="R174" i="19"/>
  <c r="S174" i="19"/>
  <c r="T174" i="19"/>
  <c r="U174" i="19"/>
  <c r="V174" i="19"/>
  <c r="W174" i="19"/>
  <c r="X174" i="19"/>
  <c r="Y174" i="19"/>
  <c r="Z174" i="19"/>
  <c r="AA174" i="19"/>
  <c r="AB174" i="19"/>
  <c r="AC174" i="19"/>
  <c r="AD174" i="19"/>
  <c r="AE174" i="19"/>
  <c r="AF174" i="19"/>
  <c r="AG174" i="19"/>
  <c r="AH174" i="19"/>
  <c r="AI174" i="19"/>
  <c r="AJ174" i="19"/>
  <c r="AK174" i="19"/>
  <c r="AL174" i="19"/>
  <c r="AM174" i="19"/>
  <c r="AN174" i="19"/>
  <c r="AO174" i="19"/>
  <c r="AP174" i="19"/>
  <c r="AQ174" i="19"/>
  <c r="AR174" i="19"/>
  <c r="AS174" i="19"/>
  <c r="AT174" i="19"/>
  <c r="AU174" i="19"/>
  <c r="AV174" i="19"/>
  <c r="AW174" i="19"/>
  <c r="AX174" i="19"/>
  <c r="AY174" i="19"/>
  <c r="AZ174" i="19"/>
  <c r="BA174" i="19"/>
  <c r="BB174" i="19"/>
  <c r="BC174" i="19"/>
  <c r="BD174" i="19"/>
  <c r="BE174" i="19"/>
  <c r="BF174" i="19"/>
  <c r="BG174" i="19"/>
  <c r="BH174" i="19"/>
  <c r="BI174" i="19"/>
  <c r="BJ174" i="19"/>
  <c r="BK174" i="19"/>
  <c r="BL174" i="19"/>
  <c r="BM174" i="19"/>
  <c r="BN174" i="19"/>
  <c r="BO174" i="19"/>
  <c r="BP174" i="19"/>
  <c r="BQ174" i="19"/>
  <c r="BR174" i="19"/>
  <c r="BS174" i="19"/>
  <c r="BT174" i="19"/>
  <c r="BU174" i="19"/>
  <c r="BV174" i="19"/>
  <c r="BW174" i="19"/>
  <c r="BX174" i="19"/>
  <c r="BY174" i="19"/>
  <c r="BZ174" i="19"/>
  <c r="CA174" i="19"/>
  <c r="CB174" i="19"/>
  <c r="CC174" i="19"/>
  <c r="CD174" i="19"/>
  <c r="CE174" i="19"/>
  <c r="CF174" i="19"/>
  <c r="CG174" i="19"/>
  <c r="CH174" i="19"/>
  <c r="CI174" i="19"/>
  <c r="CJ174" i="19"/>
  <c r="CK174" i="19"/>
  <c r="CL174" i="19"/>
  <c r="CM174" i="19"/>
  <c r="CN174" i="19"/>
  <c r="CO174" i="19"/>
  <c r="CP174" i="19"/>
  <c r="CQ174" i="19"/>
  <c r="CR174" i="19"/>
  <c r="CS174" i="19"/>
  <c r="CT174" i="19"/>
  <c r="CU174" i="19"/>
  <c r="CV174" i="19"/>
  <c r="CW174" i="19"/>
  <c r="CX174" i="19"/>
  <c r="CY174" i="19"/>
  <c r="CZ174" i="19"/>
  <c r="DA174" i="19"/>
  <c r="DB174" i="19"/>
  <c r="O175" i="19"/>
  <c r="P175" i="19"/>
  <c r="Q175" i="19"/>
  <c r="R175" i="19"/>
  <c r="S175" i="19"/>
  <c r="T175" i="19"/>
  <c r="U175" i="19"/>
  <c r="V175" i="19"/>
  <c r="W175" i="19"/>
  <c r="X175" i="19"/>
  <c r="Y175" i="19"/>
  <c r="Z175" i="19"/>
  <c r="AA175" i="19"/>
  <c r="AB175" i="19"/>
  <c r="AC175" i="19"/>
  <c r="AD175" i="19"/>
  <c r="AE175" i="19"/>
  <c r="AF175" i="19"/>
  <c r="AG175" i="19"/>
  <c r="AH175" i="19"/>
  <c r="AI175" i="19"/>
  <c r="AJ175" i="19"/>
  <c r="AK175" i="19"/>
  <c r="AL175" i="19"/>
  <c r="AM175" i="19"/>
  <c r="AN175" i="19"/>
  <c r="AO175" i="19"/>
  <c r="AP175" i="19"/>
  <c r="AQ175" i="19"/>
  <c r="AR175" i="19"/>
  <c r="AS175" i="19"/>
  <c r="AT175" i="19"/>
  <c r="AU175" i="19"/>
  <c r="AV175" i="19"/>
  <c r="AW175" i="19"/>
  <c r="AX175" i="19"/>
  <c r="AY175" i="19"/>
  <c r="AZ175" i="19"/>
  <c r="BA175" i="19"/>
  <c r="BB175" i="19"/>
  <c r="BC175" i="19"/>
  <c r="BD175" i="19"/>
  <c r="BE175" i="19"/>
  <c r="BF175" i="19"/>
  <c r="BG175" i="19"/>
  <c r="BH175" i="19"/>
  <c r="BI175" i="19"/>
  <c r="BJ175" i="19"/>
  <c r="BK175" i="19"/>
  <c r="BL175" i="19"/>
  <c r="BM175" i="19"/>
  <c r="BN175" i="19"/>
  <c r="BO175" i="19"/>
  <c r="BP175" i="19"/>
  <c r="BQ175" i="19"/>
  <c r="BR175" i="19"/>
  <c r="BS175" i="19"/>
  <c r="BT175" i="19"/>
  <c r="BU175" i="19"/>
  <c r="BV175" i="19"/>
  <c r="BW175" i="19"/>
  <c r="BX175" i="19"/>
  <c r="BY175" i="19"/>
  <c r="BZ175" i="19"/>
  <c r="CA175" i="19"/>
  <c r="CB175" i="19"/>
  <c r="CC175" i="19"/>
  <c r="CD175" i="19"/>
  <c r="CE175" i="19"/>
  <c r="CF175" i="19"/>
  <c r="CG175" i="19"/>
  <c r="CH175" i="19"/>
  <c r="CI175" i="19"/>
  <c r="CJ175" i="19"/>
  <c r="CK175" i="19"/>
  <c r="CL175" i="19"/>
  <c r="CM175" i="19"/>
  <c r="CN175" i="19"/>
  <c r="CO175" i="19"/>
  <c r="CP175" i="19"/>
  <c r="CQ175" i="19"/>
  <c r="CR175" i="19"/>
  <c r="CS175" i="19"/>
  <c r="CT175" i="19"/>
  <c r="CU175" i="19"/>
  <c r="CV175" i="19"/>
  <c r="CW175" i="19"/>
  <c r="CX175" i="19"/>
  <c r="CY175" i="19"/>
  <c r="CZ175" i="19"/>
  <c r="DA175" i="19"/>
  <c r="DB175" i="19"/>
  <c r="N174" i="19"/>
  <c r="N173" i="19"/>
  <c r="N172" i="19"/>
  <c r="N171" i="19"/>
  <c r="N170" i="19"/>
  <c r="N169" i="19"/>
  <c r="N168" i="19"/>
  <c r="N167" i="19"/>
  <c r="N166" i="19"/>
  <c r="F162" i="21"/>
  <c r="F171" i="21"/>
  <c r="X5" i="22"/>
  <c r="I6" i="22"/>
  <c r="X6" i="22"/>
  <c r="I7" i="22"/>
  <c r="L8" i="22"/>
  <c r="X7" i="22"/>
  <c r="X8" i="22"/>
  <c r="X9" i="22"/>
  <c r="I10" i="22"/>
  <c r="L11" i="22"/>
  <c r="X10" i="22"/>
  <c r="I8" i="22"/>
  <c r="L9" i="22"/>
  <c r="O10" i="22"/>
  <c r="X11" i="22"/>
  <c r="I9" i="22"/>
  <c r="L10" i="22"/>
  <c r="W5" i="22"/>
  <c r="W6" i="22"/>
  <c r="H7" i="22"/>
  <c r="I11" i="22"/>
  <c r="L12" i="22"/>
  <c r="O13" i="22"/>
  <c r="W7" i="22"/>
  <c r="H8" i="22"/>
  <c r="J8" i="22"/>
  <c r="I12" i="22"/>
  <c r="W8" i="22"/>
  <c r="H6" i="22"/>
  <c r="K7" i="22"/>
  <c r="W9" i="22"/>
  <c r="H10" i="22"/>
  <c r="W10" i="22"/>
  <c r="H11" i="22"/>
  <c r="K9" i="22"/>
  <c r="W11" i="22"/>
  <c r="H9" i="22"/>
  <c r="W12" i="22"/>
  <c r="H13" i="22"/>
  <c r="K14" i="22"/>
  <c r="N15" i="22"/>
  <c r="Q16" i="22"/>
  <c r="T17" i="22"/>
  <c r="X12" i="22"/>
  <c r="I13" i="22"/>
  <c r="W13" i="22"/>
  <c r="X13" i="22"/>
  <c r="I14" i="22"/>
  <c r="W14" i="22"/>
  <c r="X14" i="22"/>
  <c r="H12" i="22"/>
  <c r="K13" i="22"/>
  <c r="W15" i="22"/>
  <c r="X15" i="22"/>
  <c r="I16" i="22"/>
  <c r="W16" i="22"/>
  <c r="X16" i="22"/>
  <c r="I17" i="22"/>
  <c r="H14" i="22"/>
  <c r="K15" i="22"/>
  <c r="W17" i="22"/>
  <c r="X17" i="22"/>
  <c r="I18" i="22"/>
  <c r="H15" i="22"/>
  <c r="W18" i="22"/>
  <c r="I15" i="22"/>
  <c r="X18" i="22"/>
  <c r="I19" i="22"/>
  <c r="L20" i="22"/>
  <c r="O21" i="22"/>
  <c r="R22" i="22"/>
  <c r="U23" i="22"/>
  <c r="H16" i="22"/>
  <c r="K17" i="22"/>
  <c r="W19" i="22"/>
  <c r="X19" i="22"/>
  <c r="H17" i="22"/>
  <c r="H18" i="22"/>
  <c r="K19" i="22"/>
  <c r="H19" i="22"/>
  <c r="K20" i="22"/>
  <c r="H20" i="22"/>
  <c r="I20" i="22"/>
  <c r="G5" i="22"/>
  <c r="G6" i="22"/>
  <c r="G4" i="22"/>
  <c r="G7" i="22"/>
  <c r="G8" i="22"/>
  <c r="G9" i="22"/>
  <c r="G10" i="22"/>
  <c r="G11" i="22"/>
  <c r="G12" i="22"/>
  <c r="G13" i="22"/>
  <c r="G14" i="22"/>
  <c r="G15" i="22"/>
  <c r="G16" i="22"/>
  <c r="G17" i="22"/>
  <c r="G18" i="22"/>
  <c r="G19" i="22"/>
  <c r="D5" i="22"/>
  <c r="D6" i="22"/>
  <c r="D7" i="22"/>
  <c r="D8" i="22"/>
  <c r="D9" i="22"/>
  <c r="D10" i="22"/>
  <c r="D11" i="22"/>
  <c r="D12" i="22"/>
  <c r="D13" i="22"/>
  <c r="D14" i="22"/>
  <c r="D15" i="22"/>
  <c r="D16" i="22"/>
  <c r="D17" i="22"/>
  <c r="D18" i="22"/>
  <c r="D19" i="22"/>
  <c r="B31" i="22"/>
  <c r="F28" i="22"/>
  <c r="E28" i="22"/>
  <c r="F27" i="22"/>
  <c r="E27" i="22"/>
  <c r="G68" i="18"/>
  <c r="G67" i="18"/>
  <c r="G66" i="18"/>
  <c r="I65" i="18"/>
  <c r="H65" i="18"/>
  <c r="G64" i="18"/>
  <c r="G63" i="18"/>
  <c r="G62" i="18"/>
  <c r="I62" i="18"/>
  <c r="H62" i="18"/>
  <c r="G61" i="18"/>
  <c r="G59" i="18"/>
  <c r="G60" i="18"/>
  <c r="I59" i="18"/>
  <c r="H59" i="18"/>
  <c r="G58" i="18"/>
  <c r="G55" i="18"/>
  <c r="G57" i="18"/>
  <c r="G56" i="18"/>
  <c r="I55" i="18"/>
  <c r="H55" i="18"/>
  <c r="G54" i="18"/>
  <c r="G53" i="18"/>
  <c r="G52" i="18"/>
  <c r="G51" i="18"/>
  <c r="I51" i="18"/>
  <c r="H51" i="18"/>
  <c r="G50" i="18"/>
  <c r="G49" i="18"/>
  <c r="G48" i="18"/>
  <c r="G47" i="18"/>
  <c r="I47" i="18"/>
  <c r="H47" i="18"/>
  <c r="G46" i="18"/>
  <c r="G45" i="18"/>
  <c r="G42" i="18"/>
  <c r="G44" i="18"/>
  <c r="G43" i="18"/>
  <c r="I42" i="18"/>
  <c r="H42" i="18"/>
  <c r="G41" i="18"/>
  <c r="G40" i="18"/>
  <c r="G39" i="18"/>
  <c r="G38" i="18"/>
  <c r="G35" i="18"/>
  <c r="G37" i="18"/>
  <c r="G36" i="18"/>
  <c r="I35" i="18"/>
  <c r="H35" i="18"/>
  <c r="G34" i="18"/>
  <c r="G33" i="18"/>
  <c r="G32" i="18"/>
  <c r="G31" i="18"/>
  <c r="G30" i="18"/>
  <c r="I30" i="18"/>
  <c r="H30" i="18"/>
  <c r="G29" i="18"/>
  <c r="G28" i="18"/>
  <c r="G27" i="18"/>
  <c r="I26" i="18"/>
  <c r="H26" i="18"/>
  <c r="G25" i="18"/>
  <c r="G24" i="18"/>
  <c r="G23" i="18"/>
  <c r="G22" i="18"/>
  <c r="I22" i="18"/>
  <c r="H22" i="18"/>
  <c r="G21" i="18"/>
  <c r="G20" i="18"/>
  <c r="G19" i="18"/>
  <c r="G18" i="18"/>
  <c r="G17" i="18"/>
  <c r="G16" i="18"/>
  <c r="G15" i="18"/>
  <c r="G14" i="18"/>
  <c r="G13" i="18"/>
  <c r="G12" i="18"/>
  <c r="G11" i="18"/>
  <c r="G10" i="18"/>
  <c r="G9" i="18"/>
  <c r="I8" i="18"/>
  <c r="H8" i="18"/>
  <c r="J68" i="18"/>
  <c r="J67" i="18"/>
  <c r="J66" i="18"/>
  <c r="L65" i="18"/>
  <c r="K65" i="18"/>
  <c r="J64" i="18"/>
  <c r="J63" i="18"/>
  <c r="J62" i="18"/>
  <c r="L62" i="18"/>
  <c r="K62" i="18"/>
  <c r="J61" i="18"/>
  <c r="J60" i="18"/>
  <c r="J59" i="18"/>
  <c r="L59" i="18"/>
  <c r="K59" i="18"/>
  <c r="J58" i="18"/>
  <c r="J57" i="18"/>
  <c r="J56" i="18"/>
  <c r="J55" i="18"/>
  <c r="L55" i="18"/>
  <c r="K55" i="18"/>
  <c r="J54" i="18"/>
  <c r="J53" i="18"/>
  <c r="J52" i="18"/>
  <c r="L51" i="18"/>
  <c r="K51" i="18"/>
  <c r="J50" i="18"/>
  <c r="J49" i="18"/>
  <c r="J48" i="18"/>
  <c r="J47" i="18"/>
  <c r="L47" i="18"/>
  <c r="K47" i="18"/>
  <c r="J46" i="18"/>
  <c r="J45" i="18"/>
  <c r="J44" i="18"/>
  <c r="J43" i="18"/>
  <c r="L42" i="18"/>
  <c r="K42" i="18"/>
  <c r="J41" i="18"/>
  <c r="J40" i="18"/>
  <c r="J39" i="18"/>
  <c r="J38" i="18"/>
  <c r="J37" i="18"/>
  <c r="J36" i="18"/>
  <c r="J35" i="18"/>
  <c r="L35" i="18"/>
  <c r="K35" i="18"/>
  <c r="J34" i="18"/>
  <c r="J33" i="18"/>
  <c r="J32" i="18"/>
  <c r="J31" i="18"/>
  <c r="J30" i="18"/>
  <c r="L30" i="18"/>
  <c r="K30" i="18"/>
  <c r="J29" i="18"/>
  <c r="J28" i="18"/>
  <c r="J26" i="18"/>
  <c r="J27" i="18"/>
  <c r="L26" i="18"/>
  <c r="K26" i="18"/>
  <c r="J25" i="18"/>
  <c r="J24" i="18"/>
  <c r="J23" i="18"/>
  <c r="L22" i="18"/>
  <c r="K22" i="18"/>
  <c r="J21" i="18"/>
  <c r="J20" i="18"/>
  <c r="J19" i="18"/>
  <c r="J18" i="18"/>
  <c r="J17" i="18"/>
  <c r="J16" i="18"/>
  <c r="J15" i="18"/>
  <c r="J14" i="18"/>
  <c r="J13" i="18"/>
  <c r="J12" i="18"/>
  <c r="J11" i="18"/>
  <c r="J10" i="18"/>
  <c r="J9" i="18"/>
  <c r="L8" i="18"/>
  <c r="K8" i="18"/>
  <c r="M68" i="18"/>
  <c r="M67" i="18"/>
  <c r="M66" i="18"/>
  <c r="M65" i="18"/>
  <c r="O65" i="18"/>
  <c r="N65" i="18"/>
  <c r="M64" i="18"/>
  <c r="M63" i="18"/>
  <c r="M62" i="18"/>
  <c r="O62" i="18"/>
  <c r="N62" i="18"/>
  <c r="M61" i="18"/>
  <c r="M59" i="18"/>
  <c r="M60" i="18"/>
  <c r="O59" i="18"/>
  <c r="N59" i="18"/>
  <c r="M58" i="18"/>
  <c r="M57" i="18"/>
  <c r="M55" i="18"/>
  <c r="M56" i="18"/>
  <c r="O55" i="18"/>
  <c r="N55" i="18"/>
  <c r="M54" i="18"/>
  <c r="M53" i="18"/>
  <c r="M52" i="18"/>
  <c r="O51" i="18"/>
  <c r="N51" i="18"/>
  <c r="M50" i="18"/>
  <c r="M49" i="18"/>
  <c r="M48" i="18"/>
  <c r="O47" i="18"/>
  <c r="N47" i="18"/>
  <c r="M46" i="18"/>
  <c r="M45" i="18"/>
  <c r="M44" i="18"/>
  <c r="M43" i="18"/>
  <c r="O42" i="18"/>
  <c r="N42" i="18"/>
  <c r="M41" i="18"/>
  <c r="M40" i="18"/>
  <c r="M39" i="18"/>
  <c r="M38" i="18"/>
  <c r="M37" i="18"/>
  <c r="M36" i="18"/>
  <c r="O35" i="18"/>
  <c r="N35" i="18"/>
  <c r="M34" i="18"/>
  <c r="M33" i="18"/>
  <c r="M32" i="18"/>
  <c r="M31" i="18"/>
  <c r="M30" i="18"/>
  <c r="O30" i="18"/>
  <c r="O7" i="18"/>
  <c r="N30" i="18"/>
  <c r="M29" i="18"/>
  <c r="M28" i="18"/>
  <c r="M27" i="18"/>
  <c r="O26" i="18"/>
  <c r="N26" i="18"/>
  <c r="M25" i="18"/>
  <c r="M24" i="18"/>
  <c r="M23" i="18"/>
  <c r="O22" i="18"/>
  <c r="N22" i="18"/>
  <c r="M21" i="18"/>
  <c r="M20" i="18"/>
  <c r="M19" i="18"/>
  <c r="M18" i="18"/>
  <c r="M17" i="18"/>
  <c r="M16" i="18"/>
  <c r="M15" i="18"/>
  <c r="M14" i="18"/>
  <c r="M13" i="18"/>
  <c r="M12" i="18"/>
  <c r="M11" i="18"/>
  <c r="M10" i="18"/>
  <c r="M9" i="18"/>
  <c r="O8" i="18"/>
  <c r="N8" i="18"/>
  <c r="N7" i="18"/>
  <c r="D77" i="18"/>
  <c r="P68" i="18"/>
  <c r="P67" i="18"/>
  <c r="P66" i="18"/>
  <c r="R65" i="18"/>
  <c r="Q65" i="18"/>
  <c r="P64" i="18"/>
  <c r="P63" i="18"/>
  <c r="R62" i="18"/>
  <c r="Q62" i="18"/>
  <c r="P61" i="18"/>
  <c r="P60" i="18"/>
  <c r="P59" i="18"/>
  <c r="R59" i="18"/>
  <c r="Q59" i="18"/>
  <c r="P58" i="18"/>
  <c r="P57" i="18"/>
  <c r="P56" i="18"/>
  <c r="P55" i="18"/>
  <c r="R55" i="18"/>
  <c r="Q55" i="18"/>
  <c r="P54" i="18"/>
  <c r="P53" i="18"/>
  <c r="P52" i="18"/>
  <c r="R51" i="18"/>
  <c r="Q51" i="18"/>
  <c r="P50" i="18"/>
  <c r="P49" i="18"/>
  <c r="P48" i="18"/>
  <c r="R47" i="18"/>
  <c r="Q47" i="18"/>
  <c r="P46" i="18"/>
  <c r="P45" i="18"/>
  <c r="P44" i="18"/>
  <c r="P43" i="18"/>
  <c r="P42" i="18"/>
  <c r="R42" i="18"/>
  <c r="Q42" i="18"/>
  <c r="P41" i="18"/>
  <c r="P40" i="18"/>
  <c r="P39" i="18"/>
  <c r="P38" i="18"/>
  <c r="P37" i="18"/>
  <c r="P35" i="18"/>
  <c r="P36" i="18"/>
  <c r="R35" i="18"/>
  <c r="Q35" i="18"/>
  <c r="P34" i="18"/>
  <c r="P33" i="18"/>
  <c r="P32" i="18"/>
  <c r="P31" i="18"/>
  <c r="P30" i="18"/>
  <c r="R30" i="18"/>
  <c r="Q30" i="18"/>
  <c r="P29" i="18"/>
  <c r="P28" i="18"/>
  <c r="P27" i="18"/>
  <c r="R26" i="18"/>
  <c r="Q26" i="18"/>
  <c r="P25" i="18"/>
  <c r="P24" i="18"/>
  <c r="P23" i="18"/>
  <c r="P22" i="18"/>
  <c r="R22" i="18"/>
  <c r="Q22" i="18"/>
  <c r="P21" i="18"/>
  <c r="P20" i="18"/>
  <c r="P19" i="18"/>
  <c r="P18" i="18"/>
  <c r="P17" i="18"/>
  <c r="P16" i="18"/>
  <c r="P15" i="18"/>
  <c r="P14" i="18"/>
  <c r="P13" i="18"/>
  <c r="P12" i="18"/>
  <c r="P11" i="18"/>
  <c r="P10" i="18"/>
  <c r="P9" i="18"/>
  <c r="R8" i="18"/>
  <c r="Q8" i="18"/>
  <c r="S68" i="18"/>
  <c r="S67" i="18"/>
  <c r="S66" i="18"/>
  <c r="S65" i="18"/>
  <c r="U65" i="18"/>
  <c r="T65" i="18"/>
  <c r="S64" i="18"/>
  <c r="S63" i="18"/>
  <c r="S62" i="18"/>
  <c r="U62" i="18"/>
  <c r="T62" i="18"/>
  <c r="C62" i="18"/>
  <c r="S61" i="18"/>
  <c r="S60" i="18"/>
  <c r="U59" i="18"/>
  <c r="T59" i="18"/>
  <c r="S58" i="18"/>
  <c r="S57" i="18"/>
  <c r="S56" i="18"/>
  <c r="U55" i="18"/>
  <c r="T55" i="18"/>
  <c r="S54" i="18"/>
  <c r="S53" i="18"/>
  <c r="S52" i="18"/>
  <c r="S51" i="18"/>
  <c r="U51" i="18"/>
  <c r="T51" i="18"/>
  <c r="S50" i="18"/>
  <c r="S49" i="18"/>
  <c r="S47" i="18"/>
  <c r="S48" i="18"/>
  <c r="U47" i="18"/>
  <c r="T47" i="18"/>
  <c r="C47" i="18"/>
  <c r="S46" i="18"/>
  <c r="S45" i="18"/>
  <c r="S44" i="18"/>
  <c r="S43" i="18"/>
  <c r="U42" i="18"/>
  <c r="D42" i="18"/>
  <c r="T42" i="18"/>
  <c r="C42" i="18"/>
  <c r="S41" i="18"/>
  <c r="S40" i="18"/>
  <c r="S39" i="18"/>
  <c r="S38" i="18"/>
  <c r="S37" i="18"/>
  <c r="S36" i="18"/>
  <c r="U35" i="18"/>
  <c r="T35" i="18"/>
  <c r="S34" i="18"/>
  <c r="S33" i="18"/>
  <c r="S32" i="18"/>
  <c r="S31" i="18"/>
  <c r="U30" i="18"/>
  <c r="T30" i="18"/>
  <c r="C30" i="18"/>
  <c r="S29" i="18"/>
  <c r="S28" i="18"/>
  <c r="S27" i="18"/>
  <c r="U26" i="18"/>
  <c r="T26" i="18"/>
  <c r="S25" i="18"/>
  <c r="S24" i="18"/>
  <c r="S23" i="18"/>
  <c r="U22" i="18"/>
  <c r="T22" i="18"/>
  <c r="D22" i="18"/>
  <c r="S21" i="18"/>
  <c r="S20" i="18"/>
  <c r="S19" i="18"/>
  <c r="S18" i="18"/>
  <c r="S17" i="18"/>
  <c r="S16" i="18"/>
  <c r="S15" i="18"/>
  <c r="S14" i="18"/>
  <c r="S13" i="18"/>
  <c r="S12" i="18"/>
  <c r="S11" i="18"/>
  <c r="S10" i="18"/>
  <c r="S9" i="18"/>
  <c r="U8" i="18"/>
  <c r="T8" i="18"/>
  <c r="D5" i="8"/>
  <c r="F4" i="8"/>
  <c r="B32" i="8"/>
  <c r="G5" i="8"/>
  <c r="G4" i="8"/>
  <c r="G27" i="8"/>
  <c r="C36" i="8"/>
  <c r="X13" i="8"/>
  <c r="I14" i="8"/>
  <c r="J14" i="8"/>
  <c r="W13" i="8"/>
  <c r="H14" i="8"/>
  <c r="I13" i="8"/>
  <c r="L14" i="8"/>
  <c r="E4" i="8"/>
  <c r="D6" i="8"/>
  <c r="X19" i="8"/>
  <c r="I20" i="8"/>
  <c r="L21" i="8"/>
  <c r="W19" i="8"/>
  <c r="K20" i="8"/>
  <c r="N21" i="8"/>
  <c r="H20" i="8"/>
  <c r="X16" i="8"/>
  <c r="I17" i="8"/>
  <c r="W9" i="8"/>
  <c r="H10" i="8"/>
  <c r="W8" i="8"/>
  <c r="H9" i="8"/>
  <c r="K10" i="8"/>
  <c r="N11" i="8"/>
  <c r="W7" i="8"/>
  <c r="H8" i="8"/>
  <c r="K9" i="8"/>
  <c r="W16" i="8"/>
  <c r="H17" i="8"/>
  <c r="W15" i="8"/>
  <c r="H16" i="8"/>
  <c r="X14" i="8"/>
  <c r="I15" i="8"/>
  <c r="W14" i="8"/>
  <c r="H15" i="8"/>
  <c r="W12" i="8"/>
  <c r="H13" i="8"/>
  <c r="W11" i="8"/>
  <c r="W5" i="8"/>
  <c r="H6" i="8"/>
  <c r="X11" i="8"/>
  <c r="I12" i="8"/>
  <c r="X10" i="8"/>
  <c r="I11" i="8"/>
  <c r="X9" i="8"/>
  <c r="I10" i="8"/>
  <c r="X8" i="8"/>
  <c r="I9" i="8"/>
  <c r="L10" i="8"/>
  <c r="X7" i="8"/>
  <c r="I8" i="8"/>
  <c r="X6" i="8"/>
  <c r="I7" i="8"/>
  <c r="X5" i="8"/>
  <c r="I6" i="8"/>
  <c r="L7" i="8"/>
  <c r="W17" i="8"/>
  <c r="H18" i="8"/>
  <c r="K19" i="8"/>
  <c r="X15" i="8"/>
  <c r="I16" i="8"/>
  <c r="L17" i="8"/>
  <c r="E77" i="18"/>
  <c r="I23" i="8"/>
  <c r="L24" i="8"/>
  <c r="X24" i="8"/>
  <c r="I25" i="8"/>
  <c r="X21" i="8"/>
  <c r="I22" i="8"/>
  <c r="L23" i="8"/>
  <c r="O24" i="8"/>
  <c r="R25" i="8"/>
  <c r="X23" i="8"/>
  <c r="I24" i="8"/>
  <c r="L25" i="8"/>
  <c r="H12" i="8"/>
  <c r="J12" i="8"/>
  <c r="I19" i="8"/>
  <c r="E26" i="31"/>
  <c r="E27" i="31"/>
  <c r="W9" i="31"/>
  <c r="H10" i="31"/>
  <c r="W8" i="31"/>
  <c r="H9" i="31"/>
  <c r="H8" i="31"/>
  <c r="H15" i="31"/>
  <c r="K16" i="31"/>
  <c r="L14" i="31"/>
  <c r="H7" i="31"/>
  <c r="K8" i="31"/>
  <c r="M179" i="19"/>
  <c r="M175" i="19"/>
  <c r="M188" i="19"/>
  <c r="E26" i="8"/>
  <c r="X20" i="8"/>
  <c r="I21" i="8"/>
  <c r="J15" i="31"/>
  <c r="W23" i="22"/>
  <c r="H24" i="22"/>
  <c r="W21" i="22"/>
  <c r="H22" i="22"/>
  <c r="W24" i="22"/>
  <c r="H25" i="22"/>
  <c r="J25" i="22"/>
  <c r="W22" i="22"/>
  <c r="H23" i="22"/>
  <c r="K24" i="22"/>
  <c r="N25" i="22"/>
  <c r="W20" i="22"/>
  <c r="H21" i="22"/>
  <c r="K22" i="22"/>
  <c r="B4" i="22"/>
  <c r="B28" i="22"/>
  <c r="J7" i="31"/>
  <c r="K13" i="8"/>
  <c r="W20" i="8"/>
  <c r="H21" i="8"/>
  <c r="D20" i="8"/>
  <c r="N14" i="8"/>
  <c r="Q15" i="8"/>
  <c r="T16" i="8"/>
  <c r="D22" i="8"/>
  <c r="H23" i="8"/>
  <c r="K24" i="8"/>
  <c r="N25" i="8"/>
  <c r="W24" i="8"/>
  <c r="H25" i="8"/>
  <c r="J25" i="8"/>
  <c r="D24" i="8"/>
  <c r="D25" i="8"/>
  <c r="W21" i="8"/>
  <c r="D21" i="8"/>
  <c r="W23" i="8"/>
  <c r="H24" i="8"/>
  <c r="D23" i="8"/>
  <c r="O25" i="8"/>
  <c r="J23" i="8"/>
  <c r="S22" i="18"/>
  <c r="S26" i="18"/>
  <c r="F77" i="18"/>
  <c r="M47" i="18"/>
  <c r="AA7" i="31"/>
  <c r="S35" i="18"/>
  <c r="S55" i="18"/>
  <c r="B26" i="22"/>
  <c r="X20" i="22"/>
  <c r="C4" i="22"/>
  <c r="I24" i="22"/>
  <c r="L25" i="22"/>
  <c r="K16" i="28"/>
  <c r="E26" i="28"/>
  <c r="E27" i="28"/>
  <c r="K7" i="31"/>
  <c r="N8" i="31"/>
  <c r="AA7" i="27"/>
  <c r="AA7" i="28"/>
  <c r="C27" i="22"/>
  <c r="C28" i="32"/>
  <c r="H9" i="32"/>
  <c r="K10" i="32"/>
  <c r="N11" i="32"/>
  <c r="Q12" i="32"/>
  <c r="T13" i="32"/>
  <c r="E4" i="32"/>
  <c r="E27" i="32"/>
  <c r="G5" i="32"/>
  <c r="W5" i="32"/>
  <c r="H6" i="32"/>
  <c r="X6" i="32"/>
  <c r="I7" i="32"/>
  <c r="L8" i="32"/>
  <c r="O9" i="32"/>
  <c r="R10" i="32"/>
  <c r="G7" i="32"/>
  <c r="W7" i="32"/>
  <c r="D8" i="32"/>
  <c r="X8" i="32"/>
  <c r="I9" i="32"/>
  <c r="L10" i="32"/>
  <c r="D10" i="32"/>
  <c r="W9" i="32"/>
  <c r="H10" i="32"/>
  <c r="G10" i="32"/>
  <c r="I14" i="32"/>
  <c r="X12" i="32"/>
  <c r="I13" i="32"/>
  <c r="L14" i="32"/>
  <c r="O15" i="32"/>
  <c r="R16" i="32"/>
  <c r="B27" i="32"/>
  <c r="B28" i="32"/>
  <c r="B26" i="32"/>
  <c r="F27" i="32"/>
  <c r="F28" i="32"/>
  <c r="F26" i="32"/>
  <c r="G6" i="32"/>
  <c r="G8" i="32"/>
  <c r="X10" i="32"/>
  <c r="I11" i="32"/>
  <c r="L12" i="32"/>
  <c r="O13" i="32"/>
  <c r="R14" i="32"/>
  <c r="U15" i="32"/>
  <c r="W11" i="32"/>
  <c r="K12" i="32"/>
  <c r="N13" i="32"/>
  <c r="H12" i="32"/>
  <c r="K13" i="32"/>
  <c r="G12" i="32"/>
  <c r="G9" i="32"/>
  <c r="G11" i="32"/>
  <c r="G13" i="32"/>
  <c r="W13" i="32"/>
  <c r="H14" i="32"/>
  <c r="X14" i="32"/>
  <c r="L15" i="32"/>
  <c r="O16" i="32"/>
  <c r="R17" i="32"/>
  <c r="U18" i="32"/>
  <c r="G15" i="32"/>
  <c r="W15" i="32"/>
  <c r="K16" i="32"/>
  <c r="H16" i="32"/>
  <c r="J16" i="32"/>
  <c r="X16" i="32"/>
  <c r="I17" i="32"/>
  <c r="G17" i="32"/>
  <c r="W17" i="32"/>
  <c r="X18" i="32"/>
  <c r="G19" i="32"/>
  <c r="W19" i="32"/>
  <c r="H20" i="32"/>
  <c r="D22" i="32"/>
  <c r="X21" i="32"/>
  <c r="I22" i="32"/>
  <c r="L23" i="32"/>
  <c r="G14" i="32"/>
  <c r="G16" i="32"/>
  <c r="G18" i="32"/>
  <c r="G20" i="32"/>
  <c r="D21" i="32"/>
  <c r="G22" i="32"/>
  <c r="G24" i="32"/>
  <c r="I19" i="32"/>
  <c r="L20" i="32"/>
  <c r="O21" i="32"/>
  <c r="R22" i="32"/>
  <c r="U23" i="32"/>
  <c r="H8" i="32"/>
  <c r="P62" i="18"/>
  <c r="P65" i="18"/>
  <c r="M35" i="18"/>
  <c r="M22" i="18"/>
  <c r="M51" i="18"/>
  <c r="P8" i="18"/>
  <c r="S59" i="18"/>
  <c r="P26" i="18"/>
  <c r="M8" i="18"/>
  <c r="M26" i="18"/>
  <c r="M42" i="18"/>
  <c r="M7" i="18"/>
  <c r="C77" i="18"/>
  <c r="K24" i="32"/>
  <c r="N25" i="32"/>
  <c r="J23" i="27"/>
  <c r="K8" i="27"/>
  <c r="D5" i="27"/>
  <c r="D4" i="27"/>
  <c r="C4" i="28"/>
  <c r="C28" i="28"/>
  <c r="B27" i="28"/>
  <c r="B26" i="28"/>
  <c r="D5" i="28"/>
  <c r="D4" i="28"/>
  <c r="K15" i="31"/>
  <c r="N16" i="31"/>
  <c r="J14" i="31"/>
  <c r="L12" i="31"/>
  <c r="O13" i="31"/>
  <c r="R14" i="31"/>
  <c r="U15" i="31"/>
  <c r="K21" i="8"/>
  <c r="G28" i="8"/>
  <c r="C37" i="8"/>
  <c r="C34" i="8"/>
  <c r="G4" i="27"/>
  <c r="J7" i="27"/>
  <c r="I13" i="27"/>
  <c r="L14" i="27"/>
  <c r="O15" i="27"/>
  <c r="R16" i="27"/>
  <c r="U17" i="27"/>
  <c r="G27" i="27"/>
  <c r="C36" i="27"/>
  <c r="J25" i="27"/>
  <c r="J24" i="27"/>
  <c r="L21" i="27"/>
  <c r="O22" i="27"/>
  <c r="R23" i="27"/>
  <c r="U24" i="27"/>
  <c r="L20" i="27"/>
  <c r="O21" i="27"/>
  <c r="R22" i="27"/>
  <c r="U23" i="27"/>
  <c r="J10" i="27"/>
  <c r="L11" i="27"/>
  <c r="E26" i="27"/>
  <c r="J20" i="28"/>
  <c r="L21" i="28"/>
  <c r="J10" i="28"/>
  <c r="L11" i="28"/>
  <c r="M11" i="28"/>
  <c r="O11" i="28"/>
  <c r="R12" i="28"/>
  <c r="U13" i="28"/>
  <c r="F26" i="28"/>
  <c r="F27" i="28"/>
  <c r="L23" i="31"/>
  <c r="O24" i="31"/>
  <c r="R25" i="31"/>
  <c r="J12" i="31"/>
  <c r="J23" i="31"/>
  <c r="J20" i="31"/>
  <c r="L7" i="31"/>
  <c r="O12" i="27"/>
  <c r="R13" i="27"/>
  <c r="U14" i="27"/>
  <c r="O12" i="28"/>
  <c r="R13" i="28"/>
  <c r="U14" i="28"/>
  <c r="O8" i="31"/>
  <c r="R9" i="31"/>
  <c r="U10" i="31"/>
  <c r="M21" i="31"/>
  <c r="O25" i="31"/>
  <c r="O14" i="31"/>
  <c r="R15" i="31"/>
  <c r="U16" i="31"/>
  <c r="R17" i="28"/>
  <c r="U18" i="28"/>
  <c r="J23" i="32"/>
  <c r="L24" i="32"/>
  <c r="O25" i="32"/>
  <c r="L7" i="32"/>
  <c r="O8" i="32"/>
  <c r="R9" i="32"/>
  <c r="U10" i="32"/>
  <c r="W10" i="8"/>
  <c r="D10" i="8"/>
  <c r="B4" i="8"/>
  <c r="B26" i="8"/>
  <c r="D17" i="8"/>
  <c r="X17" i="8"/>
  <c r="L18" i="8"/>
  <c r="O19" i="8"/>
  <c r="C4" i="8"/>
  <c r="C28" i="8"/>
  <c r="X17" i="27"/>
  <c r="C4" i="27"/>
  <c r="L19" i="31"/>
  <c r="W18" i="31"/>
  <c r="H19" i="31"/>
  <c r="D18" i="31"/>
  <c r="C27" i="8"/>
  <c r="I18" i="27"/>
  <c r="D17" i="27"/>
  <c r="B4" i="27"/>
  <c r="B28" i="27"/>
  <c r="W17" i="27"/>
  <c r="D16" i="31"/>
  <c r="D4" i="31"/>
  <c r="D27" i="31"/>
  <c r="B36" i="31"/>
  <c r="X16" i="31"/>
  <c r="I17" i="31"/>
  <c r="L18" i="31"/>
  <c r="O19" i="31"/>
  <c r="R20" i="31"/>
  <c r="U21" i="31"/>
  <c r="C4" i="31"/>
  <c r="W17" i="31"/>
  <c r="H18" i="31"/>
  <c r="D17" i="31"/>
  <c r="B4" i="31"/>
  <c r="L19" i="27"/>
  <c r="O20" i="27"/>
  <c r="R21" i="27"/>
  <c r="H18" i="27"/>
  <c r="J18" i="27"/>
  <c r="C26" i="31"/>
  <c r="O17" i="31"/>
  <c r="R18" i="31"/>
  <c r="U19" i="31"/>
  <c r="B27" i="31"/>
  <c r="K19" i="27"/>
  <c r="N20" i="27"/>
  <c r="Q21" i="27"/>
  <c r="T22" i="27"/>
  <c r="C26" i="8"/>
  <c r="K8" i="8"/>
  <c r="L18" i="27"/>
  <c r="J11" i="27"/>
  <c r="O13" i="27"/>
  <c r="R14" i="27"/>
  <c r="U15" i="27"/>
  <c r="L9" i="27"/>
  <c r="O10" i="27"/>
  <c r="P20" i="27"/>
  <c r="R10" i="27"/>
  <c r="O11" i="27"/>
  <c r="R12" i="27"/>
  <c r="U13" i="27"/>
  <c r="N23" i="27"/>
  <c r="K23" i="27"/>
  <c r="N24" i="27"/>
  <c r="J22" i="27"/>
  <c r="K21" i="27"/>
  <c r="J20" i="27"/>
  <c r="K16" i="27"/>
  <c r="M11" i="27"/>
  <c r="K10" i="27"/>
  <c r="J9" i="27"/>
  <c r="K7" i="27"/>
  <c r="J6" i="27"/>
  <c r="L7" i="28"/>
  <c r="O8" i="28"/>
  <c r="R9" i="28"/>
  <c r="U10" i="28"/>
  <c r="U11" i="28"/>
  <c r="O15" i="28"/>
  <c r="L17" i="28"/>
  <c r="O13" i="28"/>
  <c r="J24" i="28"/>
  <c r="K25" i="28"/>
  <c r="M25" i="28"/>
  <c r="N20" i="28"/>
  <c r="N22" i="28"/>
  <c r="K18" i="28"/>
  <c r="J17" i="28"/>
  <c r="N12" i="28"/>
  <c r="J12" i="28"/>
  <c r="K13" i="28"/>
  <c r="K7" i="28"/>
  <c r="J6" i="28"/>
  <c r="EU143" i="34"/>
  <c r="EU139" i="34"/>
  <c r="EU135" i="34"/>
  <c r="EU133" i="34"/>
  <c r="EU119" i="34"/>
  <c r="EU154" i="34"/>
  <c r="EU148" i="34"/>
  <c r="EU142" i="34"/>
  <c r="EI146" i="34"/>
  <c r="FF146" i="34"/>
  <c r="EK146" i="34"/>
  <c r="FH146" i="34"/>
  <c r="EJ146" i="34"/>
  <c r="FG146" i="34"/>
  <c r="EG144" i="34"/>
  <c r="FD144" i="34"/>
  <c r="EI144" i="34"/>
  <c r="FF144" i="34"/>
  <c r="EJ144" i="34"/>
  <c r="FG144" i="34"/>
  <c r="EH144" i="34"/>
  <c r="FE144" i="34"/>
  <c r="EK144" i="34"/>
  <c r="FH144" i="34"/>
  <c r="EG124" i="34"/>
  <c r="FD124" i="34"/>
  <c r="EI124" i="34"/>
  <c r="FF124" i="34"/>
  <c r="EJ124" i="34"/>
  <c r="FG124" i="34"/>
  <c r="EH124" i="34"/>
  <c r="FE124" i="34"/>
  <c r="EF124" i="34"/>
  <c r="FC124" i="34"/>
  <c r="EK124" i="34"/>
  <c r="FH124" i="34"/>
  <c r="EF122" i="34"/>
  <c r="FC122" i="34"/>
  <c r="EJ122" i="34"/>
  <c r="FG122" i="34"/>
  <c r="DX122" i="34"/>
  <c r="DY122" i="34"/>
  <c r="EV122" i="34"/>
  <c r="EA122" i="34"/>
  <c r="EX122" i="34"/>
  <c r="EC122" i="34"/>
  <c r="EZ122" i="34"/>
  <c r="EE122" i="34"/>
  <c r="FB122" i="34"/>
  <c r="EH122" i="34"/>
  <c r="FE122" i="34"/>
  <c r="EK122" i="34"/>
  <c r="FH122" i="34"/>
  <c r="EM122" i="34"/>
  <c r="FJ122" i="34"/>
  <c r="EO122" i="34"/>
  <c r="FL122" i="34"/>
  <c r="EQ122" i="34"/>
  <c r="FN122" i="34"/>
  <c r="EI120" i="34"/>
  <c r="FF120" i="34"/>
  <c r="EJ120" i="34"/>
  <c r="FG120" i="34"/>
  <c r="DX120" i="34"/>
  <c r="DY120" i="34"/>
  <c r="EV120" i="34"/>
  <c r="EA120" i="34"/>
  <c r="EX120" i="34"/>
  <c r="EC120" i="34"/>
  <c r="EZ120" i="34"/>
  <c r="EE120" i="34"/>
  <c r="FB120" i="34"/>
  <c r="EG120" i="34"/>
  <c r="FD120" i="34"/>
  <c r="EK120" i="34"/>
  <c r="FH120" i="34"/>
  <c r="EM120" i="34"/>
  <c r="FJ120" i="34"/>
  <c r="EO120" i="34"/>
  <c r="FL120" i="34"/>
  <c r="EQ120" i="34"/>
  <c r="FN120" i="34"/>
  <c r="EK118" i="34"/>
  <c r="FH118" i="34"/>
  <c r="EJ118" i="34"/>
  <c r="FG118" i="34"/>
  <c r="DZ118" i="34"/>
  <c r="EW118" i="34"/>
  <c r="EB118" i="34"/>
  <c r="EY118" i="34"/>
  <c r="ED118" i="34"/>
  <c r="FA118" i="34"/>
  <c r="EF118" i="34"/>
  <c r="FC118" i="34"/>
  <c r="EH118" i="34"/>
  <c r="FE118" i="34"/>
  <c r="EL118" i="34"/>
  <c r="FI118" i="34"/>
  <c r="EN118" i="34"/>
  <c r="FK118" i="34"/>
  <c r="EP118" i="34"/>
  <c r="FM118" i="34"/>
  <c r="ER118" i="34"/>
  <c r="FO118" i="34"/>
  <c r="DX116" i="34"/>
  <c r="DY116" i="34"/>
  <c r="EV116" i="34"/>
  <c r="EJ116" i="34"/>
  <c r="FG116" i="34"/>
  <c r="DZ116" i="34"/>
  <c r="EW116" i="34"/>
  <c r="EB116" i="34"/>
  <c r="EY116" i="34"/>
  <c r="ED116" i="34"/>
  <c r="FA116" i="34"/>
  <c r="EF116" i="34"/>
  <c r="FC116" i="34"/>
  <c r="EH116" i="34"/>
  <c r="FE116" i="34"/>
  <c r="EK116" i="34"/>
  <c r="FH116" i="34"/>
  <c r="EM116" i="34"/>
  <c r="FJ116" i="34"/>
  <c r="EO116" i="34"/>
  <c r="FL116" i="34"/>
  <c r="EQ116" i="34"/>
  <c r="FN116" i="34"/>
  <c r="EJ114" i="34"/>
  <c r="FG114" i="34"/>
  <c r="DX114" i="34"/>
  <c r="DY114" i="34"/>
  <c r="EV114" i="34"/>
  <c r="EA114" i="34"/>
  <c r="EX114" i="34"/>
  <c r="EC114" i="34"/>
  <c r="EZ114" i="34"/>
  <c r="EE114" i="34"/>
  <c r="FB114" i="34"/>
  <c r="EG114" i="34"/>
  <c r="EI114" i="34"/>
  <c r="FF114" i="34"/>
  <c r="EL114" i="34"/>
  <c r="FI114" i="34"/>
  <c r="EN114" i="34"/>
  <c r="FK114" i="34"/>
  <c r="EP114" i="34"/>
  <c r="FM114" i="34"/>
  <c r="ER114" i="34"/>
  <c r="FO114" i="34"/>
  <c r="DZ114" i="34"/>
  <c r="EW114" i="34"/>
  <c r="EB114" i="34"/>
  <c r="EY114" i="34"/>
  <c r="ED114" i="34"/>
  <c r="FA114" i="34"/>
  <c r="EF114" i="34"/>
  <c r="FC114" i="34"/>
  <c r="EH114" i="34"/>
  <c r="FE114" i="34"/>
  <c r="EK114" i="34"/>
  <c r="FH114" i="34"/>
  <c r="EM114" i="34"/>
  <c r="FJ114" i="34"/>
  <c r="EO114" i="34"/>
  <c r="FL114" i="34"/>
  <c r="EQ114" i="34"/>
  <c r="FN114" i="34"/>
  <c r="DX112" i="34"/>
  <c r="DY112" i="34"/>
  <c r="EV112" i="34"/>
  <c r="EA112" i="34"/>
  <c r="EX112" i="34"/>
  <c r="EC112" i="34"/>
  <c r="EZ112" i="34"/>
  <c r="EE112" i="34"/>
  <c r="FB112" i="34"/>
  <c r="EG112" i="34"/>
  <c r="FD112" i="34"/>
  <c r="EI112" i="34"/>
  <c r="FF112" i="34"/>
  <c r="EL112" i="34"/>
  <c r="FI112" i="34"/>
  <c r="EN112" i="34"/>
  <c r="FK112" i="34"/>
  <c r="EP112" i="34"/>
  <c r="FM112" i="34"/>
  <c r="ER112" i="34"/>
  <c r="FO112" i="34"/>
  <c r="EJ112" i="34"/>
  <c r="FG112" i="34"/>
  <c r="DZ112" i="34"/>
  <c r="EW112" i="34"/>
  <c r="EB112" i="34"/>
  <c r="EY112" i="34"/>
  <c r="ED112" i="34"/>
  <c r="FA112" i="34"/>
  <c r="EF112" i="34"/>
  <c r="FC112" i="34"/>
  <c r="EH112" i="34"/>
  <c r="FE112" i="34"/>
  <c r="EK112" i="34"/>
  <c r="FH112" i="34"/>
  <c r="EM112" i="34"/>
  <c r="FJ112" i="34"/>
  <c r="EO112" i="34"/>
  <c r="FL112" i="34"/>
  <c r="EQ112" i="34"/>
  <c r="FN112" i="34"/>
  <c r="DX110" i="34"/>
  <c r="ES110" i="34"/>
  <c r="DY110" i="34"/>
  <c r="EV110" i="34"/>
  <c r="EA110" i="34"/>
  <c r="EX110" i="34"/>
  <c r="EC110" i="34"/>
  <c r="EZ110" i="34"/>
  <c r="EE110" i="34"/>
  <c r="FB110" i="34"/>
  <c r="EG110" i="34"/>
  <c r="FD110" i="34"/>
  <c r="EI110" i="34"/>
  <c r="FF110" i="34"/>
  <c r="EK110" i="34"/>
  <c r="FH110" i="34"/>
  <c r="EM110" i="34"/>
  <c r="FJ110" i="34"/>
  <c r="EO110" i="34"/>
  <c r="EQ110" i="34"/>
  <c r="FN110" i="34"/>
  <c r="DZ110" i="34"/>
  <c r="EW110" i="34"/>
  <c r="EB110" i="34"/>
  <c r="EY110" i="34"/>
  <c r="ED110" i="34"/>
  <c r="FA110" i="34"/>
  <c r="EF110" i="34"/>
  <c r="FC110" i="34"/>
  <c r="EH110" i="34"/>
  <c r="FE110" i="34"/>
  <c r="EJ110" i="34"/>
  <c r="FG110" i="34"/>
  <c r="EL110" i="34"/>
  <c r="FI110" i="34"/>
  <c r="EN110" i="34"/>
  <c r="FK110" i="34"/>
  <c r="EP110" i="34"/>
  <c r="FM110" i="34"/>
  <c r="ER110" i="34"/>
  <c r="FO110" i="34"/>
  <c r="DZ108" i="34"/>
  <c r="EW108" i="34"/>
  <c r="EB108" i="34"/>
  <c r="EY108" i="34"/>
  <c r="ED108" i="34"/>
  <c r="FA108" i="34"/>
  <c r="EF108" i="34"/>
  <c r="FC108" i="34"/>
  <c r="EH108" i="34"/>
  <c r="FE108" i="34"/>
  <c r="EJ108" i="34"/>
  <c r="FG108" i="34"/>
  <c r="EL108" i="34"/>
  <c r="FI108" i="34"/>
  <c r="EN108" i="34"/>
  <c r="FK108" i="34"/>
  <c r="EP108" i="34"/>
  <c r="FM108" i="34"/>
  <c r="ER108" i="34"/>
  <c r="FO108" i="34"/>
  <c r="DX108" i="34"/>
  <c r="DY108" i="34"/>
  <c r="EV108" i="34"/>
  <c r="EA108" i="34"/>
  <c r="EX108" i="34"/>
  <c r="EC108" i="34"/>
  <c r="EZ108" i="34"/>
  <c r="EE108" i="34"/>
  <c r="FB108" i="34"/>
  <c r="EG108" i="34"/>
  <c r="FD108" i="34"/>
  <c r="EI108" i="34"/>
  <c r="FF108" i="34"/>
  <c r="EK108" i="34"/>
  <c r="FH108" i="34"/>
  <c r="EM108" i="34"/>
  <c r="FJ108" i="34"/>
  <c r="EO108" i="34"/>
  <c r="FL108" i="34"/>
  <c r="EQ108" i="34"/>
  <c r="DZ106" i="34"/>
  <c r="EW106" i="34"/>
  <c r="EB106" i="34"/>
  <c r="EY106" i="34"/>
  <c r="ED106" i="34"/>
  <c r="FA106" i="34"/>
  <c r="EF106" i="34"/>
  <c r="FC106" i="34"/>
  <c r="EH106" i="34"/>
  <c r="FE106" i="34"/>
  <c r="EJ106" i="34"/>
  <c r="FG106" i="34"/>
  <c r="EL106" i="34"/>
  <c r="FI106" i="34"/>
  <c r="EN106" i="34"/>
  <c r="FK106" i="34"/>
  <c r="EP106" i="34"/>
  <c r="FM106" i="34"/>
  <c r="ER106" i="34"/>
  <c r="FO106" i="34"/>
  <c r="DX106" i="34"/>
  <c r="DY106" i="34"/>
  <c r="EV106" i="34"/>
  <c r="EA106" i="34"/>
  <c r="EX106" i="34"/>
  <c r="EC106" i="34"/>
  <c r="EZ106" i="34"/>
  <c r="EE106" i="34"/>
  <c r="FB106" i="34"/>
  <c r="EG106" i="34"/>
  <c r="FD106" i="34"/>
  <c r="EI106" i="34"/>
  <c r="FF106" i="34"/>
  <c r="EK106" i="34"/>
  <c r="FH106" i="34"/>
  <c r="EM106" i="34"/>
  <c r="FJ106" i="34"/>
  <c r="EO106" i="34"/>
  <c r="FL106" i="34"/>
  <c r="EQ106" i="34"/>
  <c r="FN106" i="34"/>
  <c r="EN104" i="34"/>
  <c r="DX104" i="34"/>
  <c r="EJ104" i="34"/>
  <c r="DZ104" i="34"/>
  <c r="EB104" i="34"/>
  <c r="ED104" i="34"/>
  <c r="EF104" i="34"/>
  <c r="EH104" i="34"/>
  <c r="EK104" i="34"/>
  <c r="EM104" i="34"/>
  <c r="EP104" i="34"/>
  <c r="ER104" i="34"/>
  <c r="DY104" i="34"/>
  <c r="EA104" i="34"/>
  <c r="EC104" i="34"/>
  <c r="EE104" i="34"/>
  <c r="EG104" i="34"/>
  <c r="EI104" i="34"/>
  <c r="EL104" i="34"/>
  <c r="EO104" i="34"/>
  <c r="EQ104" i="34"/>
  <c r="EI102" i="34"/>
  <c r="EK102" i="34"/>
  <c r="EJ102" i="34"/>
  <c r="EH102" i="34"/>
  <c r="DX102" i="34"/>
  <c r="DY102" i="34"/>
  <c r="EA102" i="34"/>
  <c r="EC102" i="34"/>
  <c r="EE102" i="34"/>
  <c r="EG102" i="34"/>
  <c r="EM102" i="34"/>
  <c r="EO102" i="34"/>
  <c r="EQ102" i="34"/>
  <c r="DZ102" i="34"/>
  <c r="EB102" i="34"/>
  <c r="ED102" i="34"/>
  <c r="EF102" i="34"/>
  <c r="EL102" i="34"/>
  <c r="EN102" i="34"/>
  <c r="EP102" i="34"/>
  <c r="ER102" i="34"/>
  <c r="EJ100" i="34"/>
  <c r="DX100" i="34"/>
  <c r="DY100" i="34"/>
  <c r="EA100" i="34"/>
  <c r="EC100" i="34"/>
  <c r="EE100" i="34"/>
  <c r="EG100" i="34"/>
  <c r="EI100" i="34"/>
  <c r="EL100" i="34"/>
  <c r="EN100" i="34"/>
  <c r="EP100" i="34"/>
  <c r="ER100" i="34"/>
  <c r="DZ100" i="34"/>
  <c r="EB100" i="34"/>
  <c r="ED100" i="34"/>
  <c r="EF100" i="34"/>
  <c r="EH100" i="34"/>
  <c r="EK100" i="34"/>
  <c r="EM100" i="34"/>
  <c r="EO100" i="34"/>
  <c r="EQ100" i="34"/>
  <c r="EJ98" i="34"/>
  <c r="DX98" i="34"/>
  <c r="DY98" i="34"/>
  <c r="EA98" i="34"/>
  <c r="EC98" i="34"/>
  <c r="EE98" i="34"/>
  <c r="EG98" i="34"/>
  <c r="EI98" i="34"/>
  <c r="EL98" i="34"/>
  <c r="EN98" i="34"/>
  <c r="EP98" i="34"/>
  <c r="ER98" i="34"/>
  <c r="DZ98" i="34"/>
  <c r="EB98" i="34"/>
  <c r="ED98" i="34"/>
  <c r="EF98" i="34"/>
  <c r="EH98" i="34"/>
  <c r="EK98" i="34"/>
  <c r="EM98" i="34"/>
  <c r="EO98" i="34"/>
  <c r="EQ98" i="34"/>
  <c r="EJ96" i="34"/>
  <c r="DX96" i="34"/>
  <c r="DY96" i="34"/>
  <c r="EA96" i="34"/>
  <c r="EC96" i="34"/>
  <c r="EE96" i="34"/>
  <c r="EG96" i="34"/>
  <c r="EI96" i="34"/>
  <c r="EM96" i="34"/>
  <c r="EO96" i="34"/>
  <c r="EQ96" i="34"/>
  <c r="EL96" i="34"/>
  <c r="DZ96" i="34"/>
  <c r="EB96" i="34"/>
  <c r="ED96" i="34"/>
  <c r="EF96" i="34"/>
  <c r="EH96" i="34"/>
  <c r="EK96" i="34"/>
  <c r="EN96" i="34"/>
  <c r="EP96" i="34"/>
  <c r="ER96" i="34"/>
  <c r="DX94" i="34"/>
  <c r="DY94" i="34"/>
  <c r="EA94" i="34"/>
  <c r="EC94" i="34"/>
  <c r="EE94" i="34"/>
  <c r="EG94" i="34"/>
  <c r="EI94" i="34"/>
  <c r="EK94" i="34"/>
  <c r="EM94" i="34"/>
  <c r="EO94" i="34"/>
  <c r="EQ94" i="34"/>
  <c r="DZ94" i="34"/>
  <c r="EB94" i="34"/>
  <c r="ED94" i="34"/>
  <c r="EF94" i="34"/>
  <c r="EH94" i="34"/>
  <c r="EJ94" i="34"/>
  <c r="EL94" i="34"/>
  <c r="EN94" i="34"/>
  <c r="EP94" i="34"/>
  <c r="ER94" i="34"/>
  <c r="DX92" i="34"/>
  <c r="DY92" i="34"/>
  <c r="EA92" i="34"/>
  <c r="EC92" i="34"/>
  <c r="EE92" i="34"/>
  <c r="EG92" i="34"/>
  <c r="EI92" i="34"/>
  <c r="EL92" i="34"/>
  <c r="EN92" i="34"/>
  <c r="EP92" i="34"/>
  <c r="ER92" i="34"/>
  <c r="EJ92" i="34"/>
  <c r="DZ92" i="34"/>
  <c r="EB92" i="34"/>
  <c r="ED92" i="34"/>
  <c r="EF92" i="34"/>
  <c r="EH92" i="34"/>
  <c r="EK92" i="34"/>
  <c r="EM92" i="34"/>
  <c r="EO92" i="34"/>
  <c r="EQ92" i="34"/>
  <c r="DX90" i="34"/>
  <c r="DY90" i="34"/>
  <c r="EA90" i="34"/>
  <c r="EC90" i="34"/>
  <c r="EE90" i="34"/>
  <c r="EG90" i="34"/>
  <c r="EI90" i="34"/>
  <c r="EK90" i="34"/>
  <c r="EM90" i="34"/>
  <c r="EO90" i="34"/>
  <c r="EQ90" i="34"/>
  <c r="DZ90" i="34"/>
  <c r="EB90" i="34"/>
  <c r="ED90" i="34"/>
  <c r="EF90" i="34"/>
  <c r="EH90" i="34"/>
  <c r="EJ90" i="34"/>
  <c r="EL90" i="34"/>
  <c r="EN90" i="34"/>
  <c r="EP90" i="34"/>
  <c r="ER90" i="34"/>
  <c r="EJ88" i="34"/>
  <c r="DX88" i="34"/>
  <c r="DZ88" i="34"/>
  <c r="EB88" i="34"/>
  <c r="ED88" i="34"/>
  <c r="EF88" i="34"/>
  <c r="EH88" i="34"/>
  <c r="EK88" i="34"/>
  <c r="EM88" i="34"/>
  <c r="EO88" i="34"/>
  <c r="EQ88" i="34"/>
  <c r="DY88" i="34"/>
  <c r="EA88" i="34"/>
  <c r="EC88" i="34"/>
  <c r="EE88" i="34"/>
  <c r="EG88" i="34"/>
  <c r="EI88" i="34"/>
  <c r="EL88" i="34"/>
  <c r="EN88" i="34"/>
  <c r="EP88" i="34"/>
  <c r="ER88" i="34"/>
  <c r="EJ86" i="34"/>
  <c r="DX86" i="34"/>
  <c r="DZ86" i="34"/>
  <c r="EB86" i="34"/>
  <c r="ED86" i="34"/>
  <c r="EF86" i="34"/>
  <c r="EH86" i="34"/>
  <c r="EK86" i="34"/>
  <c r="EM86" i="34"/>
  <c r="EO86" i="34"/>
  <c r="EQ86" i="34"/>
  <c r="DY86" i="34"/>
  <c r="EA86" i="34"/>
  <c r="EC86" i="34"/>
  <c r="EE86" i="34"/>
  <c r="EG86" i="34"/>
  <c r="EI86" i="34"/>
  <c r="EL86" i="34"/>
  <c r="EN86" i="34"/>
  <c r="EP86" i="34"/>
  <c r="ER86" i="34"/>
  <c r="DZ84" i="34"/>
  <c r="EB84" i="34"/>
  <c r="ED84" i="34"/>
  <c r="EF84" i="34"/>
  <c r="EH84" i="34"/>
  <c r="EJ84" i="34"/>
  <c r="EL84" i="34"/>
  <c r="EN84" i="34"/>
  <c r="EP84" i="34"/>
  <c r="ER84" i="34"/>
  <c r="DX84" i="34"/>
  <c r="DY84" i="34"/>
  <c r="EA84" i="34"/>
  <c r="EC84" i="34"/>
  <c r="EE84" i="34"/>
  <c r="EG84" i="34"/>
  <c r="EI84" i="34"/>
  <c r="EK84" i="34"/>
  <c r="EM84" i="34"/>
  <c r="EO84" i="34"/>
  <c r="EQ84" i="34"/>
  <c r="EJ82" i="34"/>
  <c r="DX82" i="34"/>
  <c r="DY82" i="34"/>
  <c r="EA82" i="34"/>
  <c r="EC82" i="34"/>
  <c r="EE82" i="34"/>
  <c r="EG82" i="34"/>
  <c r="EI82" i="34"/>
  <c r="EL82" i="34"/>
  <c r="EN82" i="34"/>
  <c r="EP82" i="34"/>
  <c r="ER82" i="34"/>
  <c r="DZ82" i="34"/>
  <c r="EB82" i="34"/>
  <c r="ED82" i="34"/>
  <c r="EF82" i="34"/>
  <c r="EH82" i="34"/>
  <c r="EK82" i="34"/>
  <c r="EM82" i="34"/>
  <c r="EO82" i="34"/>
  <c r="EQ82" i="34"/>
  <c r="DZ80" i="34"/>
  <c r="EB80" i="34"/>
  <c r="ED80" i="34"/>
  <c r="EF80" i="34"/>
  <c r="EH80" i="34"/>
  <c r="EJ80" i="34"/>
  <c r="EL80" i="34"/>
  <c r="EN80" i="34"/>
  <c r="EP80" i="34"/>
  <c r="ER80" i="34"/>
  <c r="DX80" i="34"/>
  <c r="DY80" i="34"/>
  <c r="EA80" i="34"/>
  <c r="EC80" i="34"/>
  <c r="EE80" i="34"/>
  <c r="EG80" i="34"/>
  <c r="EI80" i="34"/>
  <c r="EK80" i="34"/>
  <c r="EM80" i="34"/>
  <c r="EO80" i="34"/>
  <c r="EQ80" i="34"/>
  <c r="DZ78" i="34"/>
  <c r="EB78" i="34"/>
  <c r="ED78" i="34"/>
  <c r="EF78" i="34"/>
  <c r="EH78" i="34"/>
  <c r="EJ78" i="34"/>
  <c r="EL78" i="34"/>
  <c r="EN78" i="34"/>
  <c r="EP78" i="34"/>
  <c r="ER78" i="34"/>
  <c r="DX78" i="34"/>
  <c r="DY78" i="34"/>
  <c r="EA78" i="34"/>
  <c r="EC78" i="34"/>
  <c r="EE78" i="34"/>
  <c r="EG78" i="34"/>
  <c r="EI78" i="34"/>
  <c r="EK78" i="34"/>
  <c r="EM78" i="34"/>
  <c r="EO78" i="34"/>
  <c r="EQ78" i="34"/>
  <c r="EJ76" i="34"/>
  <c r="DZ76" i="34"/>
  <c r="EB76" i="34"/>
  <c r="ED76" i="34"/>
  <c r="EF76" i="34"/>
  <c r="EH76" i="34"/>
  <c r="EL76" i="34"/>
  <c r="EN76" i="34"/>
  <c r="EP76" i="34"/>
  <c r="ER76" i="34"/>
  <c r="EK76" i="34"/>
  <c r="DX76" i="34"/>
  <c r="DY76" i="34"/>
  <c r="EA76" i="34"/>
  <c r="EC76" i="34"/>
  <c r="EE76" i="34"/>
  <c r="EG76" i="34"/>
  <c r="EI76" i="34"/>
  <c r="EM76" i="34"/>
  <c r="EO76" i="34"/>
  <c r="EQ76" i="34"/>
  <c r="EE74" i="34"/>
  <c r="EJ74" i="34"/>
  <c r="DX74" i="34"/>
  <c r="DY74" i="34"/>
  <c r="EA74" i="34"/>
  <c r="EC74" i="34"/>
  <c r="EF74" i="34"/>
  <c r="EH74" i="34"/>
  <c r="EK74" i="34"/>
  <c r="EM74" i="34"/>
  <c r="EO74" i="34"/>
  <c r="EQ74" i="34"/>
  <c r="DZ74" i="34"/>
  <c r="EB74" i="34"/>
  <c r="ED74" i="34"/>
  <c r="EG74" i="34"/>
  <c r="EI74" i="34"/>
  <c r="EL74" i="34"/>
  <c r="EN74" i="34"/>
  <c r="EP74" i="34"/>
  <c r="ER74" i="34"/>
  <c r="DZ72" i="34"/>
  <c r="EB72" i="34"/>
  <c r="ED72" i="34"/>
  <c r="EF72" i="34"/>
  <c r="EH72" i="34"/>
  <c r="EJ72" i="34"/>
  <c r="EL72" i="34"/>
  <c r="EN72" i="34"/>
  <c r="EP72" i="34"/>
  <c r="ER72" i="34"/>
  <c r="DX72" i="34"/>
  <c r="DY72" i="34"/>
  <c r="EA72" i="34"/>
  <c r="EC72" i="34"/>
  <c r="EE72" i="34"/>
  <c r="EG72" i="34"/>
  <c r="EI72" i="34"/>
  <c r="EK72" i="34"/>
  <c r="EM72" i="34"/>
  <c r="EO72" i="34"/>
  <c r="EQ72" i="34"/>
  <c r="DZ70" i="34"/>
  <c r="EB70" i="34"/>
  <c r="ED70" i="34"/>
  <c r="EF70" i="34"/>
  <c r="EH70" i="34"/>
  <c r="EK70" i="34"/>
  <c r="EM70" i="34"/>
  <c r="EO70" i="34"/>
  <c r="EQ70" i="34"/>
  <c r="EJ70" i="34"/>
  <c r="DX70" i="34"/>
  <c r="DY70" i="34"/>
  <c r="EA70" i="34"/>
  <c r="EC70" i="34"/>
  <c r="EE70" i="34"/>
  <c r="EG70" i="34"/>
  <c r="EI70" i="34"/>
  <c r="EL70" i="34"/>
  <c r="EN70" i="34"/>
  <c r="EP70" i="34"/>
  <c r="ER70" i="34"/>
  <c r="DX68" i="34"/>
  <c r="DY68" i="34"/>
  <c r="EA68" i="34"/>
  <c r="EC68" i="34"/>
  <c r="EE68" i="34"/>
  <c r="EG68" i="34"/>
  <c r="EI68" i="34"/>
  <c r="EK68" i="34"/>
  <c r="EM68" i="34"/>
  <c r="EO68" i="34"/>
  <c r="EQ68" i="34"/>
  <c r="DZ68" i="34"/>
  <c r="EB68" i="34"/>
  <c r="ED68" i="34"/>
  <c r="EF68" i="34"/>
  <c r="EH68" i="34"/>
  <c r="EJ68" i="34"/>
  <c r="EL68" i="34"/>
  <c r="EN68" i="34"/>
  <c r="EP68" i="34"/>
  <c r="ER68" i="34"/>
  <c r="EE66" i="34"/>
  <c r="EJ66" i="34"/>
  <c r="DX66" i="34"/>
  <c r="EU66" i="34"/>
  <c r="DZ66" i="34"/>
  <c r="EW66" i="34"/>
  <c r="EB66" i="34"/>
  <c r="EY66" i="34"/>
  <c r="ED66" i="34"/>
  <c r="FA66" i="34"/>
  <c r="EG66" i="34"/>
  <c r="EI66" i="34"/>
  <c r="FF66" i="34"/>
  <c r="EL66" i="34"/>
  <c r="FI66" i="34"/>
  <c r="EN66" i="34"/>
  <c r="FK66" i="34"/>
  <c r="EP66" i="34"/>
  <c r="FM66" i="34"/>
  <c r="ER66" i="34"/>
  <c r="FO66" i="34"/>
  <c r="DY66" i="34"/>
  <c r="EV66" i="34"/>
  <c r="EA66" i="34"/>
  <c r="EX66" i="34"/>
  <c r="EC66" i="34"/>
  <c r="EZ66" i="34"/>
  <c r="EF66" i="34"/>
  <c r="FC66" i="34"/>
  <c r="EH66" i="34"/>
  <c r="FE66" i="34"/>
  <c r="EK66" i="34"/>
  <c r="FH66" i="34"/>
  <c r="EM66" i="34"/>
  <c r="FJ66" i="34"/>
  <c r="EO66" i="34"/>
  <c r="FL66" i="34"/>
  <c r="EQ66" i="34"/>
  <c r="FN66" i="34"/>
  <c r="DX64" i="34"/>
  <c r="EU64" i="34"/>
  <c r="DZ64" i="34"/>
  <c r="EW64" i="34"/>
  <c r="EB64" i="34"/>
  <c r="EY64" i="34"/>
  <c r="ED64" i="34"/>
  <c r="FA64" i="34"/>
  <c r="EF64" i="34"/>
  <c r="FC64" i="34"/>
  <c r="EH64" i="34"/>
  <c r="FE64" i="34"/>
  <c r="EK64" i="34"/>
  <c r="FH64" i="34"/>
  <c r="EM64" i="34"/>
  <c r="FJ64" i="34"/>
  <c r="EO64" i="34"/>
  <c r="FL64" i="34"/>
  <c r="EQ64" i="34"/>
  <c r="FN64" i="34"/>
  <c r="EJ64" i="34"/>
  <c r="DY64" i="34"/>
  <c r="EV64" i="34"/>
  <c r="EA64" i="34"/>
  <c r="EX64" i="34"/>
  <c r="EC64" i="34"/>
  <c r="EZ64" i="34"/>
  <c r="EE64" i="34"/>
  <c r="FB64" i="34"/>
  <c r="EG64" i="34"/>
  <c r="FD64" i="34"/>
  <c r="EI64" i="34"/>
  <c r="FF64" i="34"/>
  <c r="EL64" i="34"/>
  <c r="FI64" i="34"/>
  <c r="EN64" i="34"/>
  <c r="FK64" i="34"/>
  <c r="EP64" i="34"/>
  <c r="FM64" i="34"/>
  <c r="ER64" i="34"/>
  <c r="FO64" i="34"/>
  <c r="EJ62" i="34"/>
  <c r="DY62" i="34"/>
  <c r="EV62" i="34"/>
  <c r="EA62" i="34"/>
  <c r="EX62" i="34"/>
  <c r="EC62" i="34"/>
  <c r="EZ62" i="34"/>
  <c r="EE62" i="34"/>
  <c r="FB62" i="34"/>
  <c r="EG62" i="34"/>
  <c r="FD62" i="34"/>
  <c r="EI62" i="34"/>
  <c r="FF62" i="34"/>
  <c r="EL62" i="34"/>
  <c r="FI62" i="34"/>
  <c r="EN62" i="34"/>
  <c r="FK62" i="34"/>
  <c r="EP62" i="34"/>
  <c r="FM62" i="34"/>
  <c r="ER62" i="34"/>
  <c r="FO62" i="34"/>
  <c r="DX62" i="34"/>
  <c r="DZ62" i="34"/>
  <c r="EW62" i="34"/>
  <c r="EB62" i="34"/>
  <c r="EY62" i="34"/>
  <c r="ED62" i="34"/>
  <c r="FA62" i="34"/>
  <c r="EF62" i="34"/>
  <c r="FC62" i="34"/>
  <c r="EH62" i="34"/>
  <c r="FE62" i="34"/>
  <c r="EK62" i="34"/>
  <c r="FH62" i="34"/>
  <c r="EM62" i="34"/>
  <c r="FJ62" i="34"/>
  <c r="EO62" i="34"/>
  <c r="FL62" i="34"/>
  <c r="EQ62" i="34"/>
  <c r="FN62" i="34"/>
  <c r="EI60" i="34"/>
  <c r="EJ60" i="34"/>
  <c r="DY60" i="34"/>
  <c r="EV60" i="34"/>
  <c r="EA60" i="34"/>
  <c r="EX60" i="34"/>
  <c r="EC60" i="34"/>
  <c r="EZ60" i="34"/>
  <c r="EE60" i="34"/>
  <c r="FB60" i="34"/>
  <c r="EG60" i="34"/>
  <c r="FD60" i="34"/>
  <c r="EL60" i="34"/>
  <c r="FI60" i="34"/>
  <c r="EN60" i="34"/>
  <c r="FK60" i="34"/>
  <c r="EP60" i="34"/>
  <c r="FM60" i="34"/>
  <c r="ER60" i="34"/>
  <c r="FO60" i="34"/>
  <c r="EK60" i="34"/>
  <c r="DX60" i="34"/>
  <c r="DZ60" i="34"/>
  <c r="EW60" i="34"/>
  <c r="EB60" i="34"/>
  <c r="EY60" i="34"/>
  <c r="ED60" i="34"/>
  <c r="FA60" i="34"/>
  <c r="EF60" i="34"/>
  <c r="EH60" i="34"/>
  <c r="FE60" i="34"/>
  <c r="EM60" i="34"/>
  <c r="FJ60" i="34"/>
  <c r="EO60" i="34"/>
  <c r="FL60" i="34"/>
  <c r="EQ60" i="34"/>
  <c r="FN60" i="34"/>
  <c r="EJ58" i="34"/>
  <c r="DX58" i="34"/>
  <c r="DZ58" i="34"/>
  <c r="EW58" i="34"/>
  <c r="EB58" i="34"/>
  <c r="EY58" i="34"/>
  <c r="ED58" i="34"/>
  <c r="EF58" i="34"/>
  <c r="FC58" i="34"/>
  <c r="EH58" i="34"/>
  <c r="FE58" i="34"/>
  <c r="EK58" i="34"/>
  <c r="FH58" i="34"/>
  <c r="EM58" i="34"/>
  <c r="FJ58" i="34"/>
  <c r="EO58" i="34"/>
  <c r="FL58" i="34"/>
  <c r="EQ58" i="34"/>
  <c r="FN58" i="34"/>
  <c r="DY58" i="34"/>
  <c r="EV58" i="34"/>
  <c r="EA58" i="34"/>
  <c r="EC58" i="34"/>
  <c r="EZ58" i="34"/>
  <c r="EE58" i="34"/>
  <c r="FB58" i="34"/>
  <c r="EG58" i="34"/>
  <c r="FD58" i="34"/>
  <c r="EI58" i="34"/>
  <c r="FF58" i="34"/>
  <c r="EL58" i="34"/>
  <c r="FI58" i="34"/>
  <c r="EN58" i="34"/>
  <c r="FK58" i="34"/>
  <c r="EP58" i="34"/>
  <c r="FM58" i="34"/>
  <c r="ER58" i="34"/>
  <c r="EJ56" i="34"/>
  <c r="DY56" i="34"/>
  <c r="EV56" i="34"/>
  <c r="EA56" i="34"/>
  <c r="EX56" i="34"/>
  <c r="EC56" i="34"/>
  <c r="EZ56" i="34"/>
  <c r="EE56" i="34"/>
  <c r="FB56" i="34"/>
  <c r="EG56" i="34"/>
  <c r="FD56" i="34"/>
  <c r="EI56" i="34"/>
  <c r="FF56" i="34"/>
  <c r="EL56" i="34"/>
  <c r="FI56" i="34"/>
  <c r="EN56" i="34"/>
  <c r="FK56" i="34"/>
  <c r="EP56" i="34"/>
  <c r="FM56" i="34"/>
  <c r="ER56" i="34"/>
  <c r="FO56" i="34"/>
  <c r="DX56" i="34"/>
  <c r="DZ56" i="34"/>
  <c r="EW56" i="34"/>
  <c r="EB56" i="34"/>
  <c r="EY56" i="34"/>
  <c r="ED56" i="34"/>
  <c r="FA56" i="34"/>
  <c r="EF56" i="34"/>
  <c r="FC56" i="34"/>
  <c r="EH56" i="34"/>
  <c r="FE56" i="34"/>
  <c r="EK56" i="34"/>
  <c r="FH56" i="34"/>
  <c r="EM56" i="34"/>
  <c r="FJ56" i="34"/>
  <c r="EO56" i="34"/>
  <c r="FL56" i="34"/>
  <c r="EQ56" i="34"/>
  <c r="FN56" i="34"/>
  <c r="EJ54" i="34"/>
  <c r="DX54" i="34"/>
  <c r="DZ54" i="34"/>
  <c r="EW54" i="34"/>
  <c r="EB54" i="34"/>
  <c r="EY54" i="34"/>
  <c r="ED54" i="34"/>
  <c r="FA54" i="34"/>
  <c r="EF54" i="34"/>
  <c r="FC54" i="34"/>
  <c r="EH54" i="34"/>
  <c r="FE54" i="34"/>
  <c r="EK54" i="34"/>
  <c r="FH54" i="34"/>
  <c r="EM54" i="34"/>
  <c r="FJ54" i="34"/>
  <c r="EO54" i="34"/>
  <c r="FL54" i="34"/>
  <c r="EQ54" i="34"/>
  <c r="FN54" i="34"/>
  <c r="DY54" i="34"/>
  <c r="EV54" i="34"/>
  <c r="EA54" i="34"/>
  <c r="EX54" i="34"/>
  <c r="EC54" i="34"/>
  <c r="EZ54" i="34"/>
  <c r="EE54" i="34"/>
  <c r="FB54" i="34"/>
  <c r="EG54" i="34"/>
  <c r="FD54" i="34"/>
  <c r="EI54" i="34"/>
  <c r="FF54" i="34"/>
  <c r="EL54" i="34"/>
  <c r="FI54" i="34"/>
  <c r="EN54" i="34"/>
  <c r="FK54" i="34"/>
  <c r="EP54" i="34"/>
  <c r="FM54" i="34"/>
  <c r="ER54" i="34"/>
  <c r="FO54" i="34"/>
  <c r="ER155" i="34"/>
  <c r="FO155" i="34"/>
  <c r="EP155" i="34"/>
  <c r="FM155" i="34"/>
  <c r="EN155" i="34"/>
  <c r="FK155" i="34"/>
  <c r="EL155" i="34"/>
  <c r="FI155" i="34"/>
  <c r="EI155" i="34"/>
  <c r="FF155" i="34"/>
  <c r="EG155" i="34"/>
  <c r="FD155" i="34"/>
  <c r="EC155" i="34"/>
  <c r="EZ155" i="34"/>
  <c r="EA155" i="34"/>
  <c r="EX155" i="34"/>
  <c r="ER154" i="34"/>
  <c r="FO154" i="34"/>
  <c r="EP154" i="34"/>
  <c r="FM154" i="34"/>
  <c r="EN154" i="34"/>
  <c r="FK154" i="34"/>
  <c r="EL154" i="34"/>
  <c r="FI154" i="34"/>
  <c r="EJ154" i="34"/>
  <c r="FG154" i="34"/>
  <c r="EH154" i="34"/>
  <c r="FE154" i="34"/>
  <c r="EF154" i="34"/>
  <c r="FC154" i="34"/>
  <c r="ED154" i="34"/>
  <c r="FA154" i="34"/>
  <c r="EB154" i="34"/>
  <c r="EY154" i="34"/>
  <c r="DZ154" i="34"/>
  <c r="EW154" i="34"/>
  <c r="EQ153" i="34"/>
  <c r="FN153" i="34"/>
  <c r="EO153" i="34"/>
  <c r="FL153" i="34"/>
  <c r="EM153" i="34"/>
  <c r="FJ153" i="34"/>
  <c r="EK153" i="34"/>
  <c r="FH153" i="34"/>
  <c r="EH153" i="34"/>
  <c r="FE153" i="34"/>
  <c r="EF153" i="34"/>
  <c r="FC153" i="34"/>
  <c r="ED153" i="34"/>
  <c r="FA153" i="34"/>
  <c r="EB153" i="34"/>
  <c r="EY153" i="34"/>
  <c r="DZ153" i="34"/>
  <c r="EW153" i="34"/>
  <c r="DX153" i="34"/>
  <c r="EQ152" i="34"/>
  <c r="FN152" i="34"/>
  <c r="EO152" i="34"/>
  <c r="FL152" i="34"/>
  <c r="EM152" i="34"/>
  <c r="FJ152" i="34"/>
  <c r="EK152" i="34"/>
  <c r="FH152" i="34"/>
  <c r="EI152" i="34"/>
  <c r="FF152" i="34"/>
  <c r="EG152" i="34"/>
  <c r="FD152" i="34"/>
  <c r="EE152" i="34"/>
  <c r="FB152" i="34"/>
  <c r="EC152" i="34"/>
  <c r="EZ152" i="34"/>
  <c r="EA152" i="34"/>
  <c r="EX152" i="34"/>
  <c r="DY152" i="34"/>
  <c r="EV152" i="34"/>
  <c r="DX152" i="34"/>
  <c r="ER151" i="34"/>
  <c r="FO151" i="34"/>
  <c r="EP151" i="34"/>
  <c r="FM151" i="34"/>
  <c r="EN151" i="34"/>
  <c r="FK151" i="34"/>
  <c r="EL151" i="34"/>
  <c r="FI151" i="34"/>
  <c r="EG151" i="34"/>
  <c r="FD151" i="34"/>
  <c r="EE151" i="34"/>
  <c r="FB151" i="34"/>
  <c r="EC151" i="34"/>
  <c r="EZ151" i="34"/>
  <c r="EA151" i="34"/>
  <c r="EX151" i="34"/>
  <c r="ER150" i="34"/>
  <c r="FO150" i="34"/>
  <c r="EP150" i="34"/>
  <c r="FM150" i="34"/>
  <c r="EN150" i="34"/>
  <c r="FK150" i="34"/>
  <c r="EL150" i="34"/>
  <c r="FI150" i="34"/>
  <c r="EI150" i="34"/>
  <c r="FF150" i="34"/>
  <c r="EG150" i="34"/>
  <c r="FD150" i="34"/>
  <c r="EE150" i="34"/>
  <c r="FB150" i="34"/>
  <c r="EC150" i="34"/>
  <c r="EZ150" i="34"/>
  <c r="EA150" i="34"/>
  <c r="EX150" i="34"/>
  <c r="DY150" i="34"/>
  <c r="EV150" i="34"/>
  <c r="DX150" i="34"/>
  <c r="ER149" i="34"/>
  <c r="FO149" i="34"/>
  <c r="EP149" i="34"/>
  <c r="FM149" i="34"/>
  <c r="EN149" i="34"/>
  <c r="FK149" i="34"/>
  <c r="EL149" i="34"/>
  <c r="FI149" i="34"/>
  <c r="EI149" i="34"/>
  <c r="FF149" i="34"/>
  <c r="EG149" i="34"/>
  <c r="FD149" i="34"/>
  <c r="EE149" i="34"/>
  <c r="FB149" i="34"/>
  <c r="EC149" i="34"/>
  <c r="EZ149" i="34"/>
  <c r="EA149" i="34"/>
  <c r="EX149" i="34"/>
  <c r="DY149" i="34"/>
  <c r="EV149" i="34"/>
  <c r="ER148" i="34"/>
  <c r="FO148" i="34"/>
  <c r="EP148" i="34"/>
  <c r="FM148" i="34"/>
  <c r="EN148" i="34"/>
  <c r="FK148" i="34"/>
  <c r="EL148" i="34"/>
  <c r="FI148" i="34"/>
  <c r="EJ148" i="34"/>
  <c r="FG148" i="34"/>
  <c r="EH148" i="34"/>
  <c r="FE148" i="34"/>
  <c r="EF148" i="34"/>
  <c r="FC148" i="34"/>
  <c r="ED148" i="34"/>
  <c r="FA148" i="34"/>
  <c r="EB148" i="34"/>
  <c r="EY148" i="34"/>
  <c r="DZ148" i="34"/>
  <c r="EW148" i="34"/>
  <c r="EQ147" i="34"/>
  <c r="FN147" i="34"/>
  <c r="EO147" i="34"/>
  <c r="FL147" i="34"/>
  <c r="EM147" i="34"/>
  <c r="FJ147" i="34"/>
  <c r="EG147" i="34"/>
  <c r="FD147" i="34"/>
  <c r="EE147" i="34"/>
  <c r="FB147" i="34"/>
  <c r="EC147" i="34"/>
  <c r="EZ147" i="34"/>
  <c r="EA147" i="34"/>
  <c r="EX147" i="34"/>
  <c r="ER146" i="34"/>
  <c r="FO146" i="34"/>
  <c r="EP146" i="34"/>
  <c r="FM146" i="34"/>
  <c r="EN146" i="34"/>
  <c r="FK146" i="34"/>
  <c r="EL146" i="34"/>
  <c r="FI146" i="34"/>
  <c r="EG146" i="34"/>
  <c r="FD146" i="34"/>
  <c r="EE146" i="34"/>
  <c r="FB146" i="34"/>
  <c r="EC146" i="34"/>
  <c r="EZ146" i="34"/>
  <c r="EA146" i="34"/>
  <c r="EX146" i="34"/>
  <c r="DY146" i="34"/>
  <c r="EV146" i="34"/>
  <c r="DX146" i="34"/>
  <c r="ER145" i="34"/>
  <c r="FO145" i="34"/>
  <c r="EP145" i="34"/>
  <c r="FM145" i="34"/>
  <c r="EN145" i="34"/>
  <c r="EL145" i="34"/>
  <c r="FI145" i="34"/>
  <c r="EJ145" i="34"/>
  <c r="FG145" i="34"/>
  <c r="EH145" i="34"/>
  <c r="FE145" i="34"/>
  <c r="EF145" i="34"/>
  <c r="FC145" i="34"/>
  <c r="ED145" i="34"/>
  <c r="FA145" i="34"/>
  <c r="EB145" i="34"/>
  <c r="EY145" i="34"/>
  <c r="DZ145" i="34"/>
  <c r="EW145" i="34"/>
  <c r="DX145" i="34"/>
  <c r="EQ144" i="34"/>
  <c r="FN144" i="34"/>
  <c r="EO144" i="34"/>
  <c r="FL144" i="34"/>
  <c r="EM144" i="34"/>
  <c r="FJ144" i="34"/>
  <c r="EF144" i="34"/>
  <c r="FC144" i="34"/>
  <c r="ED144" i="34"/>
  <c r="FA144" i="34"/>
  <c r="EB144" i="34"/>
  <c r="EY144" i="34"/>
  <c r="DZ144" i="34"/>
  <c r="EW144" i="34"/>
  <c r="EQ143" i="34"/>
  <c r="FN143" i="34"/>
  <c r="EO143" i="34"/>
  <c r="FL143" i="34"/>
  <c r="EM143" i="34"/>
  <c r="FJ143" i="34"/>
  <c r="EK143" i="34"/>
  <c r="FH143" i="34"/>
  <c r="EI143" i="34"/>
  <c r="FF143" i="34"/>
  <c r="EG143" i="34"/>
  <c r="EE143" i="34"/>
  <c r="FB143" i="34"/>
  <c r="EC143" i="34"/>
  <c r="EZ143" i="34"/>
  <c r="EA143" i="34"/>
  <c r="EX143" i="34"/>
  <c r="DY143" i="34"/>
  <c r="EV143" i="34"/>
  <c r="ER142" i="34"/>
  <c r="FO142" i="34"/>
  <c r="EP142" i="34"/>
  <c r="FM142" i="34"/>
  <c r="EN142" i="34"/>
  <c r="FK142" i="34"/>
  <c r="EL142" i="34"/>
  <c r="FI142" i="34"/>
  <c r="EJ142" i="34"/>
  <c r="FG142" i="34"/>
  <c r="EH142" i="34"/>
  <c r="FE142" i="34"/>
  <c r="EF142" i="34"/>
  <c r="FC142" i="34"/>
  <c r="ED142" i="34"/>
  <c r="FA142" i="34"/>
  <c r="EB142" i="34"/>
  <c r="EY142" i="34"/>
  <c r="DZ142" i="34"/>
  <c r="EW142" i="34"/>
  <c r="EQ141" i="34"/>
  <c r="FN141" i="34"/>
  <c r="EO141" i="34"/>
  <c r="EM141" i="34"/>
  <c r="FJ141" i="34"/>
  <c r="EK141" i="34"/>
  <c r="FH141" i="34"/>
  <c r="EH141" i="34"/>
  <c r="FE141" i="34"/>
  <c r="EF141" i="34"/>
  <c r="FC141" i="34"/>
  <c r="ED141" i="34"/>
  <c r="FA141" i="34"/>
  <c r="EB141" i="34"/>
  <c r="EY141" i="34"/>
  <c r="DZ141" i="34"/>
  <c r="EW141" i="34"/>
  <c r="DX141" i="34"/>
  <c r="EQ140" i="34"/>
  <c r="FN140" i="34"/>
  <c r="EO140" i="34"/>
  <c r="FL140" i="34"/>
  <c r="EM140" i="34"/>
  <c r="FJ140" i="34"/>
  <c r="EK140" i="34"/>
  <c r="FH140" i="34"/>
  <c r="EI140" i="34"/>
  <c r="FF140" i="34"/>
  <c r="EG140" i="34"/>
  <c r="FD140" i="34"/>
  <c r="EE140" i="34"/>
  <c r="FB140" i="34"/>
  <c r="EC140" i="34"/>
  <c r="EZ140" i="34"/>
  <c r="EA140" i="34"/>
  <c r="EX140" i="34"/>
  <c r="DY140" i="34"/>
  <c r="EV140" i="34"/>
  <c r="DX140" i="34"/>
  <c r="ER139" i="34"/>
  <c r="FO139" i="34"/>
  <c r="EP139" i="34"/>
  <c r="FM139" i="34"/>
  <c r="EN139" i="34"/>
  <c r="FK139" i="34"/>
  <c r="EF139" i="34"/>
  <c r="FC139" i="34"/>
  <c r="ED139" i="34"/>
  <c r="EB139" i="34"/>
  <c r="EY139" i="34"/>
  <c r="DZ139" i="34"/>
  <c r="EW139" i="34"/>
  <c r="EQ138" i="34"/>
  <c r="FN138" i="34"/>
  <c r="EO138" i="34"/>
  <c r="FL138" i="34"/>
  <c r="EM138" i="34"/>
  <c r="FJ138" i="34"/>
  <c r="EK138" i="34"/>
  <c r="EI138" i="34"/>
  <c r="FF138" i="34"/>
  <c r="EG138" i="34"/>
  <c r="FD138" i="34"/>
  <c r="EE138" i="34"/>
  <c r="FB138" i="34"/>
  <c r="EA138" i="34"/>
  <c r="EX138" i="34"/>
  <c r="DY138" i="34"/>
  <c r="EV138" i="34"/>
  <c r="DX138" i="34"/>
  <c r="ER137" i="34"/>
  <c r="FO137" i="34"/>
  <c r="EP137" i="34"/>
  <c r="FM137" i="34"/>
  <c r="EN137" i="34"/>
  <c r="FK137" i="34"/>
  <c r="EL137" i="34"/>
  <c r="FI137" i="34"/>
  <c r="EJ137" i="34"/>
  <c r="FG137" i="34"/>
  <c r="EH137" i="34"/>
  <c r="FE137" i="34"/>
  <c r="EF137" i="34"/>
  <c r="FC137" i="34"/>
  <c r="ED137" i="34"/>
  <c r="FA137" i="34"/>
  <c r="EB137" i="34"/>
  <c r="EY137" i="34"/>
  <c r="DZ137" i="34"/>
  <c r="EW137" i="34"/>
  <c r="DX137" i="34"/>
  <c r="EQ136" i="34"/>
  <c r="FN136" i="34"/>
  <c r="EO136" i="34"/>
  <c r="FL136" i="34"/>
  <c r="EM136" i="34"/>
  <c r="FJ136" i="34"/>
  <c r="EK136" i="34"/>
  <c r="FH136" i="34"/>
  <c r="EI136" i="34"/>
  <c r="FF136" i="34"/>
  <c r="EG136" i="34"/>
  <c r="FD136" i="34"/>
  <c r="EE136" i="34"/>
  <c r="FB136" i="34"/>
  <c r="EC136" i="34"/>
  <c r="EZ136" i="34"/>
  <c r="EA136" i="34"/>
  <c r="EX136" i="34"/>
  <c r="DY136" i="34"/>
  <c r="EV136" i="34"/>
  <c r="DX136" i="34"/>
  <c r="ER135" i="34"/>
  <c r="FO135" i="34"/>
  <c r="EP135" i="34"/>
  <c r="FM135" i="34"/>
  <c r="EN135" i="34"/>
  <c r="FK135" i="34"/>
  <c r="EF135" i="34"/>
  <c r="FC135" i="34"/>
  <c r="ED135" i="34"/>
  <c r="FA135" i="34"/>
  <c r="EB135" i="34"/>
  <c r="EY135" i="34"/>
  <c r="DZ135" i="34"/>
  <c r="EW135" i="34"/>
  <c r="EQ134" i="34"/>
  <c r="FN134" i="34"/>
  <c r="EO134" i="34"/>
  <c r="FL134" i="34"/>
  <c r="EM134" i="34"/>
  <c r="FJ134" i="34"/>
  <c r="EK134" i="34"/>
  <c r="FH134" i="34"/>
  <c r="EH134" i="34"/>
  <c r="FE134" i="34"/>
  <c r="EF134" i="34"/>
  <c r="FC134" i="34"/>
  <c r="ED134" i="34"/>
  <c r="FA134" i="34"/>
  <c r="EB134" i="34"/>
  <c r="EY134" i="34"/>
  <c r="DZ134" i="34"/>
  <c r="EW134" i="34"/>
  <c r="EQ133" i="34"/>
  <c r="FN133" i="34"/>
  <c r="EO133" i="34"/>
  <c r="FL133" i="34"/>
  <c r="EM133" i="34"/>
  <c r="FJ133" i="34"/>
  <c r="EK133" i="34"/>
  <c r="FH133" i="34"/>
  <c r="EI133" i="34"/>
  <c r="FF133" i="34"/>
  <c r="EG133" i="34"/>
  <c r="FD133" i="34"/>
  <c r="EE133" i="34"/>
  <c r="FB133" i="34"/>
  <c r="EC133" i="34"/>
  <c r="EZ133" i="34"/>
  <c r="EA133" i="34"/>
  <c r="EX133" i="34"/>
  <c r="DY133" i="34"/>
  <c r="EV133" i="34"/>
  <c r="ER132" i="34"/>
  <c r="FO132" i="34"/>
  <c r="EP132" i="34"/>
  <c r="FM132" i="34"/>
  <c r="EN132" i="34"/>
  <c r="FK132" i="34"/>
  <c r="EL132" i="34"/>
  <c r="FI132" i="34"/>
  <c r="EI132" i="34"/>
  <c r="FF132" i="34"/>
  <c r="EG132" i="34"/>
  <c r="FD132" i="34"/>
  <c r="EE132" i="34"/>
  <c r="FB132" i="34"/>
  <c r="EC132" i="34"/>
  <c r="EZ132" i="34"/>
  <c r="EA132" i="34"/>
  <c r="EX132" i="34"/>
  <c r="DY132" i="34"/>
  <c r="EV132" i="34"/>
  <c r="DX132" i="34"/>
  <c r="ER131" i="34"/>
  <c r="FO131" i="34"/>
  <c r="EP131" i="34"/>
  <c r="FM131" i="34"/>
  <c r="EN131" i="34"/>
  <c r="EL131" i="34"/>
  <c r="FI131" i="34"/>
  <c r="EJ131" i="34"/>
  <c r="FG131" i="34"/>
  <c r="EH131" i="34"/>
  <c r="FE131" i="34"/>
  <c r="EF131" i="34"/>
  <c r="FC131" i="34"/>
  <c r="ED131" i="34"/>
  <c r="FA131" i="34"/>
  <c r="EB131" i="34"/>
  <c r="EY131" i="34"/>
  <c r="DZ131" i="34"/>
  <c r="EW131" i="34"/>
  <c r="DX131" i="34"/>
  <c r="EQ130" i="34"/>
  <c r="FN130" i="34"/>
  <c r="EO130" i="34"/>
  <c r="FL130" i="34"/>
  <c r="EM130" i="34"/>
  <c r="FJ130" i="34"/>
  <c r="EK130" i="34"/>
  <c r="FH130" i="34"/>
  <c r="EH130" i="34"/>
  <c r="FE130" i="34"/>
  <c r="EF130" i="34"/>
  <c r="FC130" i="34"/>
  <c r="ED130" i="34"/>
  <c r="FA130" i="34"/>
  <c r="EB130" i="34"/>
  <c r="EY130" i="34"/>
  <c r="DZ130" i="34"/>
  <c r="EW130" i="34"/>
  <c r="EQ129" i="34"/>
  <c r="FN129" i="34"/>
  <c r="EO129" i="34"/>
  <c r="FL129" i="34"/>
  <c r="EM129" i="34"/>
  <c r="FJ129" i="34"/>
  <c r="EG129" i="34"/>
  <c r="FD129" i="34"/>
  <c r="EE129" i="34"/>
  <c r="FB129" i="34"/>
  <c r="EC129" i="34"/>
  <c r="EZ129" i="34"/>
  <c r="EA129" i="34"/>
  <c r="EX129" i="34"/>
  <c r="ER128" i="34"/>
  <c r="FO128" i="34"/>
  <c r="EP128" i="34"/>
  <c r="FM128" i="34"/>
  <c r="EN128" i="34"/>
  <c r="FK128" i="34"/>
  <c r="EL128" i="34"/>
  <c r="FI128" i="34"/>
  <c r="EI128" i="34"/>
  <c r="FF128" i="34"/>
  <c r="EG128" i="34"/>
  <c r="FD128" i="34"/>
  <c r="EE128" i="34"/>
  <c r="FB128" i="34"/>
  <c r="EC128" i="34"/>
  <c r="EZ128" i="34"/>
  <c r="EA128" i="34"/>
  <c r="EX128" i="34"/>
  <c r="DY128" i="34"/>
  <c r="EV128" i="34"/>
  <c r="DX128" i="34"/>
  <c r="ER127" i="34"/>
  <c r="FO127" i="34"/>
  <c r="EP127" i="34"/>
  <c r="FM127" i="34"/>
  <c r="EN127" i="34"/>
  <c r="FK127" i="34"/>
  <c r="EL127" i="34"/>
  <c r="FI127" i="34"/>
  <c r="EG127" i="34"/>
  <c r="FD127" i="34"/>
  <c r="EE127" i="34"/>
  <c r="FB127" i="34"/>
  <c r="EC127" i="34"/>
  <c r="EZ127" i="34"/>
  <c r="EA127" i="34"/>
  <c r="EA25" i="34"/>
  <c r="EX127" i="34"/>
  <c r="ER126" i="34"/>
  <c r="FO126" i="34"/>
  <c r="EP126" i="34"/>
  <c r="FM126" i="34"/>
  <c r="EN126" i="34"/>
  <c r="EL126" i="34"/>
  <c r="FI126" i="34"/>
  <c r="EI126" i="34"/>
  <c r="FF126" i="34"/>
  <c r="EG126" i="34"/>
  <c r="FD126" i="34"/>
  <c r="EE126" i="34"/>
  <c r="FB126" i="34"/>
  <c r="EC126" i="34"/>
  <c r="EZ126" i="34"/>
  <c r="EA126" i="34"/>
  <c r="EX126" i="34"/>
  <c r="DY126" i="34"/>
  <c r="EV126" i="34"/>
  <c r="DX126" i="34"/>
  <c r="EU126" i="34"/>
  <c r="ER125" i="34"/>
  <c r="EP125" i="34"/>
  <c r="FM125" i="34"/>
  <c r="EN125" i="34"/>
  <c r="FK125" i="34"/>
  <c r="EL125" i="34"/>
  <c r="FI125" i="34"/>
  <c r="EI125" i="34"/>
  <c r="FF125" i="34"/>
  <c r="EG125" i="34"/>
  <c r="FD125" i="34"/>
  <c r="EE125" i="34"/>
  <c r="FB125" i="34"/>
  <c r="EC125" i="34"/>
  <c r="EZ125" i="34"/>
  <c r="EA125" i="34"/>
  <c r="DY125" i="34"/>
  <c r="EV125" i="34"/>
  <c r="ER124" i="34"/>
  <c r="FO124" i="34"/>
  <c r="EP124" i="34"/>
  <c r="FM124" i="34"/>
  <c r="EN124" i="34"/>
  <c r="FK124" i="34"/>
  <c r="EL124" i="34"/>
  <c r="FI124" i="34"/>
  <c r="ED124" i="34"/>
  <c r="FA124" i="34"/>
  <c r="EB124" i="34"/>
  <c r="EY124" i="34"/>
  <c r="DZ124" i="34"/>
  <c r="EP123" i="34"/>
  <c r="FM123" i="34"/>
  <c r="EL123" i="34"/>
  <c r="FI123" i="34"/>
  <c r="EG123" i="34"/>
  <c r="FD123" i="34"/>
  <c r="EC123" i="34"/>
  <c r="EZ123" i="34"/>
  <c r="EP122" i="34"/>
  <c r="FM122" i="34"/>
  <c r="EL122" i="34"/>
  <c r="FI122" i="34"/>
  <c r="EG122" i="34"/>
  <c r="FD122" i="34"/>
  <c r="EB122" i="34"/>
  <c r="EQ121" i="34"/>
  <c r="FN121" i="34"/>
  <c r="EM121" i="34"/>
  <c r="FJ121" i="34"/>
  <c r="EI121" i="34"/>
  <c r="FF121" i="34"/>
  <c r="EE121" i="34"/>
  <c r="FB121" i="34"/>
  <c r="ER120" i="34"/>
  <c r="FO120" i="34"/>
  <c r="EN120" i="34"/>
  <c r="FK120" i="34"/>
  <c r="EH120" i="34"/>
  <c r="FE120" i="34"/>
  <c r="ED120" i="34"/>
  <c r="DZ120" i="34"/>
  <c r="EW120" i="34"/>
  <c r="EO119" i="34"/>
  <c r="FL119" i="34"/>
  <c r="EK119" i="34"/>
  <c r="FH119" i="34"/>
  <c r="EF119" i="34"/>
  <c r="FC119" i="34"/>
  <c r="EB119" i="34"/>
  <c r="EY119" i="34"/>
  <c r="EO118" i="34"/>
  <c r="FL118" i="34"/>
  <c r="EI118" i="34"/>
  <c r="FF118" i="34"/>
  <c r="EE118" i="34"/>
  <c r="EA118" i="34"/>
  <c r="EX118" i="34"/>
  <c r="DX118" i="34"/>
  <c r="EP117" i="34"/>
  <c r="FM117" i="34"/>
  <c r="EL117" i="34"/>
  <c r="FI117" i="34"/>
  <c r="EG117" i="34"/>
  <c r="FD117" i="34"/>
  <c r="EC117" i="34"/>
  <c r="EP116" i="34"/>
  <c r="FM116" i="34"/>
  <c r="EL116" i="34"/>
  <c r="FI116" i="34"/>
  <c r="EG116" i="34"/>
  <c r="FD116" i="34"/>
  <c r="EC116" i="34"/>
  <c r="EZ116" i="34"/>
  <c r="EE155" i="34"/>
  <c r="FB155" i="34"/>
  <c r="ED155" i="34"/>
  <c r="FA155" i="34"/>
  <c r="EJ155" i="34"/>
  <c r="FG155" i="34"/>
  <c r="EK151" i="34"/>
  <c r="EI151" i="34"/>
  <c r="FF151" i="34"/>
  <c r="EJ151" i="34"/>
  <c r="FG151" i="34"/>
  <c r="EI147" i="34"/>
  <c r="FF147" i="34"/>
  <c r="EK147" i="34"/>
  <c r="FH147" i="34"/>
  <c r="EH147" i="34"/>
  <c r="FE147" i="34"/>
  <c r="EJ147" i="34"/>
  <c r="FG147" i="34"/>
  <c r="EG139" i="34"/>
  <c r="FD139" i="34"/>
  <c r="EI139" i="34"/>
  <c r="FF139" i="34"/>
  <c r="EL139" i="34"/>
  <c r="FI139" i="34"/>
  <c r="EJ139" i="34"/>
  <c r="FG139" i="34"/>
  <c r="EH139" i="34"/>
  <c r="FE139" i="34"/>
  <c r="EK139" i="34"/>
  <c r="FH139" i="34"/>
  <c r="EG135" i="34"/>
  <c r="FD135" i="34"/>
  <c r="EK135" i="34"/>
  <c r="FH135" i="34"/>
  <c r="EL135" i="34"/>
  <c r="FI135" i="34"/>
  <c r="EI135" i="34"/>
  <c r="FF135" i="34"/>
  <c r="EH135" i="34"/>
  <c r="FE135" i="34"/>
  <c r="EJ135" i="34"/>
  <c r="FG135" i="34"/>
  <c r="EH129" i="34"/>
  <c r="FE129" i="34"/>
  <c r="EI129" i="34"/>
  <c r="FF129" i="34"/>
  <c r="EK129" i="34"/>
  <c r="FH129" i="34"/>
  <c r="EJ129" i="34"/>
  <c r="FG129" i="34"/>
  <c r="EI127" i="34"/>
  <c r="FF127" i="34"/>
  <c r="EK127" i="34"/>
  <c r="FH127" i="34"/>
  <c r="EJ127" i="34"/>
  <c r="FG127" i="34"/>
  <c r="EJ123" i="34"/>
  <c r="FG123" i="34"/>
  <c r="DX123" i="34"/>
  <c r="DZ123" i="34"/>
  <c r="EW123" i="34"/>
  <c r="EB123" i="34"/>
  <c r="ED123" i="34"/>
  <c r="FA123" i="34"/>
  <c r="EF123" i="34"/>
  <c r="EH123" i="34"/>
  <c r="FE123" i="34"/>
  <c r="EK123" i="34"/>
  <c r="FH123" i="34"/>
  <c r="EM123" i="34"/>
  <c r="FJ123" i="34"/>
  <c r="EO123" i="34"/>
  <c r="FL123" i="34"/>
  <c r="EQ123" i="34"/>
  <c r="FN123" i="34"/>
  <c r="DX121" i="34"/>
  <c r="EU121" i="34"/>
  <c r="DZ121" i="34"/>
  <c r="EW121" i="34"/>
  <c r="EB121" i="34"/>
  <c r="EY121" i="34"/>
  <c r="ED121" i="34"/>
  <c r="FA121" i="34"/>
  <c r="EF121" i="34"/>
  <c r="FC121" i="34"/>
  <c r="EH121" i="34"/>
  <c r="FE121" i="34"/>
  <c r="EJ121" i="34"/>
  <c r="FG121" i="34"/>
  <c r="EL121" i="34"/>
  <c r="FI121" i="34"/>
  <c r="EN121" i="34"/>
  <c r="FK121" i="34"/>
  <c r="EP121" i="34"/>
  <c r="FM121" i="34"/>
  <c r="ER121" i="34"/>
  <c r="FO121" i="34"/>
  <c r="EJ119" i="34"/>
  <c r="FG119" i="34"/>
  <c r="DY119" i="34"/>
  <c r="EV119" i="34"/>
  <c r="EA119" i="34"/>
  <c r="EX119" i="34"/>
  <c r="EC119" i="34"/>
  <c r="EZ119" i="34"/>
  <c r="EE119" i="34"/>
  <c r="FB119" i="34"/>
  <c r="EG119" i="34"/>
  <c r="FD119" i="34"/>
  <c r="EI119" i="34"/>
  <c r="FF119" i="34"/>
  <c r="EL119" i="34"/>
  <c r="FI119" i="34"/>
  <c r="EN119" i="34"/>
  <c r="FK119" i="34"/>
  <c r="EP119" i="34"/>
  <c r="FM119" i="34"/>
  <c r="ER119" i="34"/>
  <c r="FO119" i="34"/>
  <c r="EJ117" i="34"/>
  <c r="DX117" i="34"/>
  <c r="DZ117" i="34"/>
  <c r="EW117" i="34"/>
  <c r="EB117" i="34"/>
  <c r="EY117" i="34"/>
  <c r="ED117" i="34"/>
  <c r="FA117" i="34"/>
  <c r="EF117" i="34"/>
  <c r="FC117" i="34"/>
  <c r="EH117" i="34"/>
  <c r="FE117" i="34"/>
  <c r="EK117" i="34"/>
  <c r="EM117" i="34"/>
  <c r="FJ117" i="34"/>
  <c r="EO117" i="34"/>
  <c r="EQ117" i="34"/>
  <c r="FN117" i="34"/>
  <c r="EJ115" i="34"/>
  <c r="FG115" i="34"/>
  <c r="DY115" i="34"/>
  <c r="EV115" i="34"/>
  <c r="EA115" i="34"/>
  <c r="EA13" i="34"/>
  <c r="EC115" i="34"/>
  <c r="EZ115" i="34"/>
  <c r="EE115" i="34"/>
  <c r="FB115" i="34"/>
  <c r="EG115" i="34"/>
  <c r="FD115" i="34"/>
  <c r="EI115" i="34"/>
  <c r="FF115" i="34"/>
  <c r="EL115" i="34"/>
  <c r="FI115" i="34"/>
  <c r="EN115" i="34"/>
  <c r="FK115" i="34"/>
  <c r="EP115" i="34"/>
  <c r="FM115" i="34"/>
  <c r="ER115" i="34"/>
  <c r="DX115" i="34"/>
  <c r="DZ115" i="34"/>
  <c r="EW115" i="34"/>
  <c r="EB115" i="34"/>
  <c r="EY115" i="34"/>
  <c r="ED115" i="34"/>
  <c r="FA115" i="34"/>
  <c r="EF115" i="34"/>
  <c r="FC115" i="34"/>
  <c r="EH115" i="34"/>
  <c r="FE115" i="34"/>
  <c r="EK115" i="34"/>
  <c r="FH115" i="34"/>
  <c r="EM115" i="34"/>
  <c r="FJ115" i="34"/>
  <c r="EO115" i="34"/>
  <c r="FL115" i="34"/>
  <c r="EQ115" i="34"/>
  <c r="FN115" i="34"/>
  <c r="EJ113" i="34"/>
  <c r="FG113" i="34"/>
  <c r="DY113" i="34"/>
  <c r="EV113" i="34"/>
  <c r="EA113" i="34"/>
  <c r="EX113" i="34"/>
  <c r="EC113" i="34"/>
  <c r="EE113" i="34"/>
  <c r="FB113" i="34"/>
  <c r="EG113" i="34"/>
  <c r="EG11" i="34"/>
  <c r="FD113" i="34"/>
  <c r="EI113" i="34"/>
  <c r="FF113" i="34"/>
  <c r="EL113" i="34"/>
  <c r="FI113" i="34"/>
  <c r="EN113" i="34"/>
  <c r="FK113" i="34"/>
  <c r="EP113" i="34"/>
  <c r="FM113" i="34"/>
  <c r="ER113" i="34"/>
  <c r="FO113" i="34"/>
  <c r="DX113" i="34"/>
  <c r="DZ113" i="34"/>
  <c r="EW113" i="34"/>
  <c r="EB113" i="34"/>
  <c r="EY113" i="34"/>
  <c r="ED113" i="34"/>
  <c r="FA113" i="34"/>
  <c r="EF113" i="34"/>
  <c r="FC113" i="34"/>
  <c r="EH113" i="34"/>
  <c r="EK113" i="34"/>
  <c r="FH113" i="34"/>
  <c r="EM113" i="34"/>
  <c r="FJ113" i="34"/>
  <c r="EO113" i="34"/>
  <c r="FL113" i="34"/>
  <c r="EQ113" i="34"/>
  <c r="FN113" i="34"/>
  <c r="DX111" i="34"/>
  <c r="DZ111" i="34"/>
  <c r="EW111" i="34"/>
  <c r="EB111" i="34"/>
  <c r="EY111" i="34"/>
  <c r="ED111" i="34"/>
  <c r="FA111" i="34"/>
  <c r="EF111" i="34"/>
  <c r="FC111" i="34"/>
  <c r="EH111" i="34"/>
  <c r="FE111" i="34"/>
  <c r="EJ111" i="34"/>
  <c r="FG111" i="34"/>
  <c r="EL111" i="34"/>
  <c r="EN111" i="34"/>
  <c r="FK111" i="34"/>
  <c r="EP111" i="34"/>
  <c r="ER111" i="34"/>
  <c r="FO111" i="34"/>
  <c r="DY111" i="34"/>
  <c r="EV111" i="34"/>
  <c r="EA111" i="34"/>
  <c r="EX111" i="34"/>
  <c r="EC111" i="34"/>
  <c r="EZ111" i="34"/>
  <c r="EE111" i="34"/>
  <c r="FB111" i="34"/>
  <c r="EG111" i="34"/>
  <c r="EI111" i="34"/>
  <c r="FF111" i="34"/>
  <c r="EK111" i="34"/>
  <c r="FH111" i="34"/>
  <c r="EM111" i="34"/>
  <c r="FJ111" i="34"/>
  <c r="EO111" i="34"/>
  <c r="FL111" i="34"/>
  <c r="EQ111" i="34"/>
  <c r="FN111" i="34"/>
  <c r="DX109" i="34"/>
  <c r="ER109" i="34"/>
  <c r="FO109" i="34"/>
  <c r="EJ109" i="34"/>
  <c r="FG109" i="34"/>
  <c r="DZ109" i="34"/>
  <c r="EW109" i="34"/>
  <c r="EB109" i="34"/>
  <c r="EY109" i="34"/>
  <c r="ED109" i="34"/>
  <c r="FA109" i="34"/>
  <c r="EF109" i="34"/>
  <c r="FC109" i="34"/>
  <c r="EH109" i="34"/>
  <c r="FE109" i="34"/>
  <c r="EK109" i="34"/>
  <c r="FH109" i="34"/>
  <c r="EM109" i="34"/>
  <c r="FJ109" i="34"/>
  <c r="EO109" i="34"/>
  <c r="FL109" i="34"/>
  <c r="EQ109" i="34"/>
  <c r="FN109" i="34"/>
  <c r="DY109" i="34"/>
  <c r="EV109" i="34"/>
  <c r="EA109" i="34"/>
  <c r="EX109" i="34"/>
  <c r="EC109" i="34"/>
  <c r="EZ109" i="34"/>
  <c r="EE109" i="34"/>
  <c r="FB109" i="34"/>
  <c r="EG109" i="34"/>
  <c r="FD109" i="34"/>
  <c r="EI109" i="34"/>
  <c r="FF109" i="34"/>
  <c r="EL109" i="34"/>
  <c r="FI109" i="34"/>
  <c r="EN109" i="34"/>
  <c r="FK109" i="34"/>
  <c r="EP109" i="34"/>
  <c r="FM109" i="34"/>
  <c r="DY107" i="34"/>
  <c r="EV107" i="34"/>
  <c r="EA107" i="34"/>
  <c r="EX107" i="34"/>
  <c r="EC107" i="34"/>
  <c r="EZ107" i="34"/>
  <c r="EE107" i="34"/>
  <c r="FB107" i="34"/>
  <c r="EG107" i="34"/>
  <c r="FD107" i="34"/>
  <c r="EI107" i="34"/>
  <c r="FF107" i="34"/>
  <c r="EK107" i="34"/>
  <c r="FH107" i="34"/>
  <c r="EM107" i="34"/>
  <c r="FJ107" i="34"/>
  <c r="EO107" i="34"/>
  <c r="FL107" i="34"/>
  <c r="EQ107" i="34"/>
  <c r="FN107" i="34"/>
  <c r="DX107" i="34"/>
  <c r="DZ107" i="34"/>
  <c r="EW107" i="34"/>
  <c r="EB107" i="34"/>
  <c r="EY107" i="34"/>
  <c r="ED107" i="34"/>
  <c r="FA107" i="34"/>
  <c r="EF107" i="34"/>
  <c r="FC107" i="34"/>
  <c r="EH107" i="34"/>
  <c r="FE107" i="34"/>
  <c r="EJ107" i="34"/>
  <c r="EL107" i="34"/>
  <c r="FI107" i="34"/>
  <c r="EN107" i="34"/>
  <c r="FK107" i="34"/>
  <c r="EP107" i="34"/>
  <c r="FM107" i="34"/>
  <c r="ER107" i="34"/>
  <c r="FO107" i="34"/>
  <c r="EJ105" i="34"/>
  <c r="FG105" i="34"/>
  <c r="DY105" i="34"/>
  <c r="EA105" i="34"/>
  <c r="EX105" i="34"/>
  <c r="EC105" i="34"/>
  <c r="EZ105" i="34"/>
  <c r="EE105" i="34"/>
  <c r="FB105" i="34"/>
  <c r="EG105" i="34"/>
  <c r="FD105" i="34"/>
  <c r="EI105" i="34"/>
  <c r="FF105" i="34"/>
  <c r="EM105" i="34"/>
  <c r="FJ105" i="34"/>
  <c r="EO105" i="34"/>
  <c r="FL105" i="34"/>
  <c r="EQ105" i="34"/>
  <c r="FN105" i="34"/>
  <c r="EK105" i="34"/>
  <c r="FH105" i="34"/>
  <c r="DX105" i="34"/>
  <c r="DZ105" i="34"/>
  <c r="EB105" i="34"/>
  <c r="EY105" i="34"/>
  <c r="ED105" i="34"/>
  <c r="EF105" i="34"/>
  <c r="FC105" i="34"/>
  <c r="EH105" i="34"/>
  <c r="FE105" i="34"/>
  <c r="EL105" i="34"/>
  <c r="FI105" i="34"/>
  <c r="EN105" i="34"/>
  <c r="FK105" i="34"/>
  <c r="EP105" i="34"/>
  <c r="FM105" i="34"/>
  <c r="ER105" i="34"/>
  <c r="DX103" i="34"/>
  <c r="DZ103" i="34"/>
  <c r="EB103" i="34"/>
  <c r="ED103" i="34"/>
  <c r="EF103" i="34"/>
  <c r="EH103" i="34"/>
  <c r="EJ103" i="34"/>
  <c r="EL103" i="34"/>
  <c r="EN103" i="34"/>
  <c r="EP103" i="34"/>
  <c r="ER103" i="34"/>
  <c r="DY103" i="34"/>
  <c r="EA103" i="34"/>
  <c r="EC103" i="34"/>
  <c r="EE103" i="34"/>
  <c r="EG103" i="34"/>
  <c r="EI103" i="34"/>
  <c r="EK103" i="34"/>
  <c r="EM103" i="34"/>
  <c r="EO103" i="34"/>
  <c r="EQ103" i="34"/>
  <c r="DY101" i="34"/>
  <c r="EA101" i="34"/>
  <c r="EC101" i="34"/>
  <c r="EE101" i="34"/>
  <c r="EG101" i="34"/>
  <c r="EI101" i="34"/>
  <c r="EL101" i="34"/>
  <c r="EN101" i="34"/>
  <c r="EP101" i="34"/>
  <c r="ER101" i="34"/>
  <c r="EJ101" i="34"/>
  <c r="DX101" i="34"/>
  <c r="DZ101" i="34"/>
  <c r="EB101" i="34"/>
  <c r="ED101" i="34"/>
  <c r="EF101" i="34"/>
  <c r="EH101" i="34"/>
  <c r="EK101" i="34"/>
  <c r="EM101" i="34"/>
  <c r="EO101" i="34"/>
  <c r="EQ101" i="34"/>
  <c r="EJ99" i="34"/>
  <c r="DY99" i="34"/>
  <c r="EA99" i="34"/>
  <c r="EC99" i="34"/>
  <c r="EE99" i="34"/>
  <c r="EG99" i="34"/>
  <c r="EI99" i="34"/>
  <c r="EL99" i="34"/>
  <c r="EN99" i="34"/>
  <c r="EP99" i="34"/>
  <c r="ER99" i="34"/>
  <c r="DX99" i="34"/>
  <c r="DZ99" i="34"/>
  <c r="EB99" i="34"/>
  <c r="ED99" i="34"/>
  <c r="EF99" i="34"/>
  <c r="EH99" i="34"/>
  <c r="EK99" i="34"/>
  <c r="EM99" i="34"/>
  <c r="EO99" i="34"/>
  <c r="EQ99" i="34"/>
  <c r="EK97" i="34"/>
  <c r="DX97" i="34"/>
  <c r="DZ97" i="34"/>
  <c r="EB97" i="34"/>
  <c r="ED97" i="34"/>
  <c r="EF97" i="34"/>
  <c r="EH97" i="34"/>
  <c r="EL97" i="34"/>
  <c r="EN97" i="34"/>
  <c r="EP97" i="34"/>
  <c r="ER97" i="34"/>
  <c r="EJ97" i="34"/>
  <c r="DY97" i="34"/>
  <c r="EA97" i="34"/>
  <c r="EC97" i="34"/>
  <c r="EE97" i="34"/>
  <c r="EG97" i="34"/>
  <c r="EI97" i="34"/>
  <c r="EM97" i="34"/>
  <c r="EO97" i="34"/>
  <c r="EQ97" i="34"/>
  <c r="EI95" i="34"/>
  <c r="EJ95" i="34"/>
  <c r="EH95" i="34"/>
  <c r="FE95" i="34"/>
  <c r="DX95" i="34"/>
  <c r="DZ95" i="34"/>
  <c r="EB95" i="34"/>
  <c r="ED95" i="34"/>
  <c r="EF95" i="34"/>
  <c r="EL95" i="34"/>
  <c r="EN95" i="34"/>
  <c r="EP95" i="34"/>
  <c r="FM95" i="34"/>
  <c r="ER95" i="34"/>
  <c r="EK95" i="34"/>
  <c r="DY95" i="34"/>
  <c r="EA95" i="34"/>
  <c r="EC95" i="34"/>
  <c r="EE95" i="34"/>
  <c r="EG95" i="34"/>
  <c r="EM95" i="34"/>
  <c r="FJ95" i="34"/>
  <c r="EO95" i="34"/>
  <c r="EQ95" i="34"/>
  <c r="EG93" i="34"/>
  <c r="EK93" i="34"/>
  <c r="EH93" i="34"/>
  <c r="EJ93" i="34"/>
  <c r="DY93" i="34"/>
  <c r="EA93" i="34"/>
  <c r="EX93" i="34"/>
  <c r="EC93" i="34"/>
  <c r="EE93" i="34"/>
  <c r="EL93" i="34"/>
  <c r="EN93" i="34"/>
  <c r="EP93" i="34"/>
  <c r="ER93" i="34"/>
  <c r="EI93" i="34"/>
  <c r="DX93" i="34"/>
  <c r="DZ93" i="34"/>
  <c r="EB93" i="34"/>
  <c r="ED93" i="34"/>
  <c r="EF93" i="34"/>
  <c r="EM93" i="34"/>
  <c r="EO93" i="34"/>
  <c r="EQ93" i="34"/>
  <c r="DX91" i="34"/>
  <c r="DZ91" i="34"/>
  <c r="EB91" i="34"/>
  <c r="ED91" i="34"/>
  <c r="EF91" i="34"/>
  <c r="EH91" i="34"/>
  <c r="EJ91" i="34"/>
  <c r="EL91" i="34"/>
  <c r="EN91" i="34"/>
  <c r="EN40" i="34"/>
  <c r="FK40" i="34"/>
  <c r="EP91" i="34"/>
  <c r="ER91" i="34"/>
  <c r="DY91" i="34"/>
  <c r="EA91" i="34"/>
  <c r="EC91" i="34"/>
  <c r="EE91" i="34"/>
  <c r="EG91" i="34"/>
  <c r="EI91" i="34"/>
  <c r="EI40" i="34"/>
  <c r="FF40" i="34"/>
  <c r="EK91" i="34"/>
  <c r="EM91" i="34"/>
  <c r="EO91" i="34"/>
  <c r="EQ91" i="34"/>
  <c r="DX89" i="34"/>
  <c r="DZ89" i="34"/>
  <c r="EB89" i="34"/>
  <c r="ED89" i="34"/>
  <c r="EF89" i="34"/>
  <c r="EH89" i="34"/>
  <c r="EJ89" i="34"/>
  <c r="EL89" i="34"/>
  <c r="EN89" i="34"/>
  <c r="EP89" i="34"/>
  <c r="ER89" i="34"/>
  <c r="DY89" i="34"/>
  <c r="EA89" i="34"/>
  <c r="EC89" i="34"/>
  <c r="EE89" i="34"/>
  <c r="EG89" i="34"/>
  <c r="EI89" i="34"/>
  <c r="EK89" i="34"/>
  <c r="EM89" i="34"/>
  <c r="EO89" i="34"/>
  <c r="EQ89" i="34"/>
  <c r="DX87" i="34"/>
  <c r="DZ87" i="34"/>
  <c r="EB87" i="34"/>
  <c r="ED87" i="34"/>
  <c r="EF87" i="34"/>
  <c r="EH87" i="34"/>
  <c r="EJ87" i="34"/>
  <c r="EL87" i="34"/>
  <c r="EN87" i="34"/>
  <c r="EP87" i="34"/>
  <c r="ER87" i="34"/>
  <c r="DY87" i="34"/>
  <c r="EA87" i="34"/>
  <c r="EC87" i="34"/>
  <c r="EE87" i="34"/>
  <c r="EG87" i="34"/>
  <c r="EI87" i="34"/>
  <c r="EK87" i="34"/>
  <c r="EM87" i="34"/>
  <c r="EO87" i="34"/>
  <c r="EQ87" i="34"/>
  <c r="EI85" i="34"/>
  <c r="EJ85" i="34"/>
  <c r="EK85" i="34"/>
  <c r="DY85" i="34"/>
  <c r="EA85" i="34"/>
  <c r="EC85" i="34"/>
  <c r="EE85" i="34"/>
  <c r="EG85" i="34"/>
  <c r="EL85" i="34"/>
  <c r="EN85" i="34"/>
  <c r="EP85" i="34"/>
  <c r="ER85" i="34"/>
  <c r="DX85" i="34"/>
  <c r="DZ85" i="34"/>
  <c r="EB85" i="34"/>
  <c r="ED85" i="34"/>
  <c r="EF85" i="34"/>
  <c r="EH85" i="34"/>
  <c r="EM85" i="34"/>
  <c r="EO85" i="34"/>
  <c r="EQ85" i="34"/>
  <c r="EC83" i="34"/>
  <c r="DY83" i="34"/>
  <c r="EA83" i="34"/>
  <c r="ED83" i="34"/>
  <c r="EF83" i="34"/>
  <c r="EH83" i="34"/>
  <c r="EK83" i="34"/>
  <c r="EM83" i="34"/>
  <c r="EO83" i="34"/>
  <c r="EQ83" i="34"/>
  <c r="EJ83" i="34"/>
  <c r="DX83" i="34"/>
  <c r="DZ83" i="34"/>
  <c r="EB83" i="34"/>
  <c r="EE83" i="34"/>
  <c r="EG83" i="34"/>
  <c r="EI83" i="34"/>
  <c r="EL83" i="34"/>
  <c r="EN83" i="34"/>
  <c r="EP83" i="34"/>
  <c r="ER83" i="34"/>
  <c r="EJ81" i="34"/>
  <c r="DY81" i="34"/>
  <c r="EA81" i="34"/>
  <c r="EC81" i="34"/>
  <c r="EE81" i="34"/>
  <c r="EG81" i="34"/>
  <c r="EI81" i="34"/>
  <c r="EL81" i="34"/>
  <c r="EN81" i="34"/>
  <c r="EP81" i="34"/>
  <c r="ER81" i="34"/>
  <c r="DX81" i="34"/>
  <c r="DZ81" i="34"/>
  <c r="EB81" i="34"/>
  <c r="ED81" i="34"/>
  <c r="EF81" i="34"/>
  <c r="EH81" i="34"/>
  <c r="EK81" i="34"/>
  <c r="EM81" i="34"/>
  <c r="EO81" i="34"/>
  <c r="EQ81" i="34"/>
  <c r="DY79" i="34"/>
  <c r="EA79" i="34"/>
  <c r="EC79" i="34"/>
  <c r="EE79" i="34"/>
  <c r="EG79" i="34"/>
  <c r="EI79" i="34"/>
  <c r="EK79" i="34"/>
  <c r="EM79" i="34"/>
  <c r="EO79" i="34"/>
  <c r="EQ79" i="34"/>
  <c r="DX79" i="34"/>
  <c r="DZ79" i="34"/>
  <c r="EB79" i="34"/>
  <c r="ED79" i="34"/>
  <c r="EF79" i="34"/>
  <c r="EH79" i="34"/>
  <c r="EJ79" i="34"/>
  <c r="EL79" i="34"/>
  <c r="EN79" i="34"/>
  <c r="EP79" i="34"/>
  <c r="ER79" i="34"/>
  <c r="DY77" i="34"/>
  <c r="EA77" i="34"/>
  <c r="EC77" i="34"/>
  <c r="EE77" i="34"/>
  <c r="EG77" i="34"/>
  <c r="EI77" i="34"/>
  <c r="EK77" i="34"/>
  <c r="EM77" i="34"/>
  <c r="EO77" i="34"/>
  <c r="EQ77" i="34"/>
  <c r="DX77" i="34"/>
  <c r="DZ77" i="34"/>
  <c r="EB77" i="34"/>
  <c r="ED77" i="34"/>
  <c r="EF77" i="34"/>
  <c r="EH77" i="34"/>
  <c r="EJ77" i="34"/>
  <c r="EL77" i="34"/>
  <c r="EN77" i="34"/>
  <c r="EP77" i="34"/>
  <c r="ER77" i="34"/>
  <c r="DX75" i="34"/>
  <c r="DZ75" i="34"/>
  <c r="EB75" i="34"/>
  <c r="ED75" i="34"/>
  <c r="EF75" i="34"/>
  <c r="EH75" i="34"/>
  <c r="EK75" i="34"/>
  <c r="EM75" i="34"/>
  <c r="EO75" i="34"/>
  <c r="FL75" i="34"/>
  <c r="EQ75" i="34"/>
  <c r="EJ75" i="34"/>
  <c r="DY75" i="34"/>
  <c r="EA75" i="34"/>
  <c r="EC75" i="34"/>
  <c r="EE75" i="34"/>
  <c r="EG75" i="34"/>
  <c r="EI75" i="34"/>
  <c r="FF75" i="34"/>
  <c r="EL75" i="34"/>
  <c r="FI75" i="34"/>
  <c r="EN75" i="34"/>
  <c r="EP75" i="34"/>
  <c r="ER75" i="34"/>
  <c r="EJ73" i="34"/>
  <c r="DY73" i="34"/>
  <c r="EA73" i="34"/>
  <c r="EC73" i="34"/>
  <c r="EE73" i="34"/>
  <c r="FB73" i="34"/>
  <c r="EG73" i="34"/>
  <c r="EI73" i="34"/>
  <c r="EL73" i="34"/>
  <c r="EN73" i="34"/>
  <c r="EP73" i="34"/>
  <c r="ER73" i="34"/>
  <c r="DX73" i="34"/>
  <c r="DX22" i="34"/>
  <c r="DZ73" i="34"/>
  <c r="EW73" i="34"/>
  <c r="EB73" i="34"/>
  <c r="ED73" i="34"/>
  <c r="EF73" i="34"/>
  <c r="EH73" i="34"/>
  <c r="EK73" i="34"/>
  <c r="EM73" i="34"/>
  <c r="EO73" i="34"/>
  <c r="EQ73" i="34"/>
  <c r="FN73" i="34"/>
  <c r="EJ71" i="34"/>
  <c r="DX71" i="34"/>
  <c r="DZ71" i="34"/>
  <c r="EB71" i="34"/>
  <c r="ED71" i="34"/>
  <c r="EF71" i="34"/>
  <c r="EH71" i="34"/>
  <c r="EH20" i="34"/>
  <c r="FE20" i="34"/>
  <c r="EK71" i="34"/>
  <c r="FH71" i="34"/>
  <c r="EM71" i="34"/>
  <c r="EO71" i="34"/>
  <c r="EQ71" i="34"/>
  <c r="DY71" i="34"/>
  <c r="ES71" i="34"/>
  <c r="EA71" i="34"/>
  <c r="EC71" i="34"/>
  <c r="EE71" i="34"/>
  <c r="EE20" i="34"/>
  <c r="FB20" i="34"/>
  <c r="EG71" i="34"/>
  <c r="FD71" i="34"/>
  <c r="EI71" i="34"/>
  <c r="EL71" i="34"/>
  <c r="EN71" i="34"/>
  <c r="EP71" i="34"/>
  <c r="ER71" i="34"/>
  <c r="EJ69" i="34"/>
  <c r="DX69" i="34"/>
  <c r="DZ69" i="34"/>
  <c r="EW69" i="34"/>
  <c r="EB69" i="34"/>
  <c r="ED69" i="34"/>
  <c r="EF69" i="34"/>
  <c r="EH69" i="34"/>
  <c r="EK69" i="34"/>
  <c r="EM69" i="34"/>
  <c r="EO69" i="34"/>
  <c r="EQ69" i="34"/>
  <c r="FN69" i="34"/>
  <c r="DY69" i="34"/>
  <c r="EA69" i="34"/>
  <c r="EC69" i="34"/>
  <c r="EE69" i="34"/>
  <c r="EG69" i="34"/>
  <c r="EI69" i="34"/>
  <c r="EL69" i="34"/>
  <c r="EN69" i="34"/>
  <c r="FK69" i="34"/>
  <c r="EP69" i="34"/>
  <c r="ER69" i="34"/>
  <c r="DY67" i="34"/>
  <c r="EA67" i="34"/>
  <c r="EX67" i="34"/>
  <c r="EC67" i="34"/>
  <c r="EZ67" i="34"/>
  <c r="EE67" i="34"/>
  <c r="FB67" i="34"/>
  <c r="EG67" i="34"/>
  <c r="EI67" i="34"/>
  <c r="FF67" i="34"/>
  <c r="EK67" i="34"/>
  <c r="EM67" i="34"/>
  <c r="FJ67" i="34"/>
  <c r="EO67" i="34"/>
  <c r="EQ67" i="34"/>
  <c r="FN67" i="34"/>
  <c r="DX67" i="34"/>
  <c r="DZ67" i="34"/>
  <c r="EW67" i="34"/>
  <c r="EB67" i="34"/>
  <c r="ED67" i="34"/>
  <c r="FA67" i="34"/>
  <c r="EF67" i="34"/>
  <c r="EH67" i="34"/>
  <c r="FE67" i="34"/>
  <c r="EJ67" i="34"/>
  <c r="EL67" i="34"/>
  <c r="FI67" i="34"/>
  <c r="EN67" i="34"/>
  <c r="EP67" i="34"/>
  <c r="FM67" i="34"/>
  <c r="ER67" i="34"/>
  <c r="EJ65" i="34"/>
  <c r="DX65" i="34"/>
  <c r="EU65" i="34"/>
  <c r="DZ65" i="34"/>
  <c r="EB65" i="34"/>
  <c r="EY65" i="34"/>
  <c r="ED65" i="34"/>
  <c r="EF65" i="34"/>
  <c r="EH65" i="34"/>
  <c r="FE65" i="34"/>
  <c r="EK65" i="34"/>
  <c r="EK14" i="34"/>
  <c r="FH14" i="34"/>
  <c r="FH65" i="34"/>
  <c r="EM65" i="34"/>
  <c r="EO65" i="34"/>
  <c r="FL65" i="34"/>
  <c r="EQ65" i="34"/>
  <c r="DY65" i="34"/>
  <c r="EV65" i="34"/>
  <c r="EA65" i="34"/>
  <c r="EX65" i="34"/>
  <c r="EC65" i="34"/>
  <c r="EE65" i="34"/>
  <c r="FB65" i="34"/>
  <c r="EG65" i="34"/>
  <c r="EI65" i="34"/>
  <c r="FF65" i="34"/>
  <c r="EL65" i="34"/>
  <c r="EL14" i="34"/>
  <c r="FI14" i="34"/>
  <c r="FI65" i="34"/>
  <c r="EN65" i="34"/>
  <c r="FK65" i="34"/>
  <c r="EP65" i="34"/>
  <c r="FM65" i="34"/>
  <c r="ER65" i="34"/>
  <c r="FO65" i="34"/>
  <c r="DY63" i="34"/>
  <c r="EA63" i="34"/>
  <c r="EX63" i="34"/>
  <c r="EC63" i="34"/>
  <c r="EC12" i="34"/>
  <c r="EZ12" i="34"/>
  <c r="EE63" i="34"/>
  <c r="FB63" i="34"/>
  <c r="EG63" i="34"/>
  <c r="FD63" i="34"/>
  <c r="EI63" i="34"/>
  <c r="FF63" i="34"/>
  <c r="EK63" i="34"/>
  <c r="FH63" i="34"/>
  <c r="EM63" i="34"/>
  <c r="FJ63" i="34"/>
  <c r="EO63" i="34"/>
  <c r="EQ63" i="34"/>
  <c r="FN63" i="34"/>
  <c r="DX63" i="34"/>
  <c r="DZ63" i="34"/>
  <c r="EW63" i="34"/>
  <c r="EB63" i="34"/>
  <c r="EY63" i="34"/>
  <c r="ED63" i="34"/>
  <c r="EF63" i="34"/>
  <c r="FC63" i="34"/>
  <c r="EH63" i="34"/>
  <c r="FE63" i="34"/>
  <c r="EJ63" i="34"/>
  <c r="EL63" i="34"/>
  <c r="FI63" i="34"/>
  <c r="EN63" i="34"/>
  <c r="FK63" i="34"/>
  <c r="EP63" i="34"/>
  <c r="FM63" i="34"/>
  <c r="ER63" i="34"/>
  <c r="FO63" i="34"/>
  <c r="EJ61" i="34"/>
  <c r="DY61" i="34"/>
  <c r="DY10" i="34"/>
  <c r="EA61" i="34"/>
  <c r="EX61" i="34"/>
  <c r="EC61" i="34"/>
  <c r="EC10" i="34"/>
  <c r="EE61" i="34"/>
  <c r="FB61" i="34"/>
  <c r="EG61" i="34"/>
  <c r="EG10" i="34"/>
  <c r="EI61" i="34"/>
  <c r="FF61" i="34"/>
  <c r="EL61" i="34"/>
  <c r="EL10" i="34"/>
  <c r="FI10" i="34"/>
  <c r="EN61" i="34"/>
  <c r="FK61" i="34"/>
  <c r="EP61" i="34"/>
  <c r="EP10" i="34"/>
  <c r="FM10" i="34"/>
  <c r="ER61" i="34"/>
  <c r="FO61" i="34"/>
  <c r="DX61" i="34"/>
  <c r="EU61" i="34"/>
  <c r="DZ61" i="34"/>
  <c r="EW61" i="34"/>
  <c r="EB61" i="34"/>
  <c r="EY61" i="34"/>
  <c r="ED61" i="34"/>
  <c r="FA61" i="34"/>
  <c r="EF61" i="34"/>
  <c r="FC61" i="34"/>
  <c r="EH61" i="34"/>
  <c r="EH10" i="34"/>
  <c r="FE10" i="34"/>
  <c r="EK61" i="34"/>
  <c r="EK10" i="34"/>
  <c r="FH61" i="34"/>
  <c r="EM61" i="34"/>
  <c r="FJ61" i="34"/>
  <c r="EO61" i="34"/>
  <c r="EO10" i="34"/>
  <c r="FL61" i="34"/>
  <c r="EQ61" i="34"/>
  <c r="FN61" i="34"/>
  <c r="EI59" i="34"/>
  <c r="DX59" i="34"/>
  <c r="EU59" i="34"/>
  <c r="DZ59" i="34"/>
  <c r="EW59" i="34"/>
  <c r="EB59" i="34"/>
  <c r="EY59" i="34"/>
  <c r="ED59" i="34"/>
  <c r="FA59" i="34"/>
  <c r="EF59" i="34"/>
  <c r="FC59" i="34"/>
  <c r="EH59" i="34"/>
  <c r="FE59" i="34"/>
  <c r="EL59" i="34"/>
  <c r="EN59" i="34"/>
  <c r="FK59" i="34"/>
  <c r="EP59" i="34"/>
  <c r="FM59" i="34"/>
  <c r="ER59" i="34"/>
  <c r="FO59" i="34"/>
  <c r="EJ59" i="34"/>
  <c r="DY59" i="34"/>
  <c r="EV59" i="34"/>
  <c r="EA59" i="34"/>
  <c r="EX59" i="34"/>
  <c r="EC59" i="34"/>
  <c r="EZ59" i="34"/>
  <c r="EE59" i="34"/>
  <c r="FB59" i="34"/>
  <c r="EG59" i="34"/>
  <c r="FD59" i="34"/>
  <c r="EK59" i="34"/>
  <c r="FH59" i="34"/>
  <c r="EM59" i="34"/>
  <c r="FJ59" i="34"/>
  <c r="EO59" i="34"/>
  <c r="FL59" i="34"/>
  <c r="EQ59" i="34"/>
  <c r="FN59" i="34"/>
  <c r="EJ57" i="34"/>
  <c r="DY57" i="34"/>
  <c r="EV57" i="34"/>
  <c r="EA57" i="34"/>
  <c r="EC57" i="34"/>
  <c r="EE57" i="34"/>
  <c r="FB57" i="34"/>
  <c r="EG57" i="34"/>
  <c r="FD57" i="34"/>
  <c r="EI57" i="34"/>
  <c r="FF57" i="34"/>
  <c r="EL57" i="34"/>
  <c r="FI57" i="34"/>
  <c r="EN57" i="34"/>
  <c r="EP57" i="34"/>
  <c r="FM57" i="34"/>
  <c r="ER57" i="34"/>
  <c r="DX57" i="34"/>
  <c r="DX6" i="34"/>
  <c r="DZ57" i="34"/>
  <c r="EW57" i="34"/>
  <c r="EB57" i="34"/>
  <c r="EY57" i="34"/>
  <c r="ED57" i="34"/>
  <c r="FA57" i="34"/>
  <c r="EF57" i="34"/>
  <c r="FC57" i="34"/>
  <c r="EH57" i="34"/>
  <c r="FE57" i="34"/>
  <c r="EK57" i="34"/>
  <c r="FH57" i="34"/>
  <c r="EM57" i="34"/>
  <c r="FJ57" i="34"/>
  <c r="EO57" i="34"/>
  <c r="FL57" i="34"/>
  <c r="EQ57" i="34"/>
  <c r="FN57" i="34"/>
  <c r="DX55" i="34"/>
  <c r="DZ55" i="34"/>
  <c r="EB55" i="34"/>
  <c r="EY55" i="34"/>
  <c r="ED55" i="34"/>
  <c r="FA55" i="34"/>
  <c r="ED4" i="34"/>
  <c r="EF55" i="34"/>
  <c r="FC55" i="34"/>
  <c r="EH55" i="34"/>
  <c r="FE55" i="34"/>
  <c r="EK55" i="34"/>
  <c r="EM55" i="34"/>
  <c r="FJ55" i="34"/>
  <c r="EO55" i="34"/>
  <c r="FL55" i="34"/>
  <c r="EQ55" i="34"/>
  <c r="EJ55" i="34"/>
  <c r="DY55" i="34"/>
  <c r="EV55" i="34"/>
  <c r="EA55" i="34"/>
  <c r="EX55" i="34"/>
  <c r="EC55" i="34"/>
  <c r="EZ55" i="34"/>
  <c r="EE55" i="34"/>
  <c r="FB55" i="34"/>
  <c r="EG55" i="34"/>
  <c r="FD55" i="34"/>
  <c r="EI55" i="34"/>
  <c r="FF55" i="34"/>
  <c r="EL55" i="34"/>
  <c r="FI55" i="34"/>
  <c r="EN55" i="34"/>
  <c r="FK55" i="34"/>
  <c r="EP55" i="34"/>
  <c r="FM55" i="34"/>
  <c r="ER55" i="34"/>
  <c r="FO55" i="34"/>
  <c r="EQ155" i="34"/>
  <c r="FN155" i="34"/>
  <c r="EO155" i="34"/>
  <c r="FL155" i="34"/>
  <c r="EM155" i="34"/>
  <c r="FJ155" i="34"/>
  <c r="EK155" i="34"/>
  <c r="FH155" i="34"/>
  <c r="EH155" i="34"/>
  <c r="FE155" i="34"/>
  <c r="EF155" i="34"/>
  <c r="FC155" i="34"/>
  <c r="EB155" i="34"/>
  <c r="EY155" i="34"/>
  <c r="DZ155" i="34"/>
  <c r="EW155" i="34"/>
  <c r="DX155" i="34"/>
  <c r="EQ154" i="34"/>
  <c r="FN154" i="34"/>
  <c r="EO154" i="34"/>
  <c r="FL154" i="34"/>
  <c r="EM154" i="34"/>
  <c r="FJ154" i="34"/>
  <c r="EK154" i="34"/>
  <c r="FH154" i="34"/>
  <c r="EI154" i="34"/>
  <c r="FF154" i="34"/>
  <c r="EG154" i="34"/>
  <c r="EE154" i="34"/>
  <c r="FB154" i="34"/>
  <c r="EC154" i="34"/>
  <c r="EA154" i="34"/>
  <c r="EX154" i="34"/>
  <c r="DY154" i="34"/>
  <c r="EV154" i="34"/>
  <c r="ER153" i="34"/>
  <c r="FO153" i="34"/>
  <c r="EP153" i="34"/>
  <c r="FM153" i="34"/>
  <c r="EN153" i="34"/>
  <c r="FK153" i="34"/>
  <c r="EL153" i="34"/>
  <c r="FI153" i="34"/>
  <c r="EI153" i="34"/>
  <c r="FF153" i="34"/>
  <c r="EG153" i="34"/>
  <c r="EE153" i="34"/>
  <c r="FB153" i="34"/>
  <c r="EC153" i="34"/>
  <c r="EZ153" i="34"/>
  <c r="EA153" i="34"/>
  <c r="EX153" i="34"/>
  <c r="DY153" i="34"/>
  <c r="EV153" i="34"/>
  <c r="ER152" i="34"/>
  <c r="FO152" i="34"/>
  <c r="EP152" i="34"/>
  <c r="EN152" i="34"/>
  <c r="FK152" i="34"/>
  <c r="EL152" i="34"/>
  <c r="FI152" i="34"/>
  <c r="EJ152" i="34"/>
  <c r="FG152" i="34"/>
  <c r="EH152" i="34"/>
  <c r="FE152" i="34"/>
  <c r="EF152" i="34"/>
  <c r="FC152" i="34"/>
  <c r="ED152" i="34"/>
  <c r="FA152" i="34"/>
  <c r="EB152" i="34"/>
  <c r="EY152" i="34"/>
  <c r="EQ151" i="34"/>
  <c r="FN151" i="34"/>
  <c r="EO151" i="34"/>
  <c r="FL151" i="34"/>
  <c r="EM151" i="34"/>
  <c r="EH151" i="34"/>
  <c r="FE151" i="34"/>
  <c r="EF151" i="34"/>
  <c r="FC151" i="34"/>
  <c r="ED151" i="34"/>
  <c r="FA151" i="34"/>
  <c r="EB151" i="34"/>
  <c r="EY151" i="34"/>
  <c r="DZ151" i="34"/>
  <c r="EW151" i="34"/>
  <c r="DX151" i="34"/>
  <c r="EQ150" i="34"/>
  <c r="FN150" i="34"/>
  <c r="EO150" i="34"/>
  <c r="EO48" i="34"/>
  <c r="FL150" i="34"/>
  <c r="EM150" i="34"/>
  <c r="FJ150" i="34"/>
  <c r="EK150" i="34"/>
  <c r="FH150" i="34"/>
  <c r="EH150" i="34"/>
  <c r="FE150" i="34"/>
  <c r="EF150" i="34"/>
  <c r="FC150" i="34"/>
  <c r="ED150" i="34"/>
  <c r="FA150" i="34"/>
  <c r="EB150" i="34"/>
  <c r="ES150" i="34"/>
  <c r="DZ150" i="34"/>
  <c r="EW150" i="34"/>
  <c r="EQ149" i="34"/>
  <c r="EQ47" i="34"/>
  <c r="FN47" i="34"/>
  <c r="EO149" i="34"/>
  <c r="FL149" i="34"/>
  <c r="EM149" i="34"/>
  <c r="FJ149" i="34"/>
  <c r="EK149" i="34"/>
  <c r="FH149" i="34"/>
  <c r="EH149" i="34"/>
  <c r="FE149" i="34"/>
  <c r="EF149" i="34"/>
  <c r="FC149" i="34"/>
  <c r="ED149" i="34"/>
  <c r="FA149" i="34"/>
  <c r="EB149" i="34"/>
  <c r="EY149" i="34"/>
  <c r="DZ149" i="34"/>
  <c r="DZ47" i="34"/>
  <c r="EW47" i="34"/>
  <c r="EW149" i="34"/>
  <c r="DX149" i="34"/>
  <c r="EQ148" i="34"/>
  <c r="FN148" i="34"/>
  <c r="EO148" i="34"/>
  <c r="FL148" i="34"/>
  <c r="EM148" i="34"/>
  <c r="FJ148" i="34"/>
  <c r="EK148" i="34"/>
  <c r="FH148" i="34"/>
  <c r="EI148" i="34"/>
  <c r="EG148" i="34"/>
  <c r="FD148" i="34"/>
  <c r="EE148" i="34"/>
  <c r="FB148" i="34"/>
  <c r="EC148" i="34"/>
  <c r="EZ148" i="34"/>
  <c r="EA148" i="34"/>
  <c r="EX148" i="34"/>
  <c r="DY148" i="34"/>
  <c r="EV148" i="34"/>
  <c r="ER147" i="34"/>
  <c r="FO147" i="34"/>
  <c r="EP147" i="34"/>
  <c r="EN147" i="34"/>
  <c r="FK147" i="34"/>
  <c r="EL147" i="34"/>
  <c r="FI147" i="34"/>
  <c r="EF147" i="34"/>
  <c r="EF45" i="34"/>
  <c r="FC45" i="34"/>
  <c r="ED147" i="34"/>
  <c r="FA147" i="34"/>
  <c r="EB147" i="34"/>
  <c r="EY147" i="34"/>
  <c r="DZ147" i="34"/>
  <c r="DX147" i="34"/>
  <c r="EQ146" i="34"/>
  <c r="FN146" i="34"/>
  <c r="EO146" i="34"/>
  <c r="FL146" i="34"/>
  <c r="EM146" i="34"/>
  <c r="FJ146" i="34"/>
  <c r="EH146" i="34"/>
  <c r="FE146" i="34"/>
  <c r="EF146" i="34"/>
  <c r="FC146" i="34"/>
  <c r="ED146" i="34"/>
  <c r="FA146" i="34"/>
  <c r="EB146" i="34"/>
  <c r="EY146" i="34"/>
  <c r="DZ146" i="34"/>
  <c r="EW146" i="34"/>
  <c r="EQ145" i="34"/>
  <c r="FN145" i="34"/>
  <c r="EO145" i="34"/>
  <c r="FL145" i="34"/>
  <c r="EM145" i="34"/>
  <c r="FJ145" i="34"/>
  <c r="EK145" i="34"/>
  <c r="FH145" i="34"/>
  <c r="EI145" i="34"/>
  <c r="FF145" i="34"/>
  <c r="EG145" i="34"/>
  <c r="FD145" i="34"/>
  <c r="EE145" i="34"/>
  <c r="FB145" i="34"/>
  <c r="EC145" i="34"/>
  <c r="EZ145" i="34"/>
  <c r="EA145" i="34"/>
  <c r="ES145" i="34"/>
  <c r="ER144" i="34"/>
  <c r="FO144" i="34"/>
  <c r="EP144" i="34"/>
  <c r="FM144" i="34"/>
  <c r="EN144" i="34"/>
  <c r="FK144" i="34"/>
  <c r="EL144" i="34"/>
  <c r="FI144" i="34"/>
  <c r="EE144" i="34"/>
  <c r="FB144" i="34"/>
  <c r="EC144" i="34"/>
  <c r="EZ144" i="34"/>
  <c r="EA144" i="34"/>
  <c r="EX144" i="34"/>
  <c r="DY144" i="34"/>
  <c r="EV144" i="34"/>
  <c r="DX144" i="34"/>
  <c r="ER143" i="34"/>
  <c r="FO143" i="34"/>
  <c r="EP143" i="34"/>
  <c r="FM143" i="34"/>
  <c r="EN143" i="34"/>
  <c r="FK143" i="34"/>
  <c r="EL143" i="34"/>
  <c r="FI143" i="34"/>
  <c r="EJ143" i="34"/>
  <c r="FG143" i="34"/>
  <c r="EH143" i="34"/>
  <c r="FE143" i="34"/>
  <c r="EF143" i="34"/>
  <c r="FC143" i="34"/>
  <c r="ED143" i="34"/>
  <c r="EB143" i="34"/>
  <c r="EY143" i="34"/>
  <c r="DZ143" i="34"/>
  <c r="EQ142" i="34"/>
  <c r="FN142" i="34"/>
  <c r="EO142" i="34"/>
  <c r="FL142" i="34"/>
  <c r="EM142" i="34"/>
  <c r="EM40" i="34"/>
  <c r="FJ40" i="34"/>
  <c r="FJ142" i="34"/>
  <c r="EK142" i="34"/>
  <c r="FH142" i="34"/>
  <c r="EI142" i="34"/>
  <c r="FF142" i="34"/>
  <c r="EG142" i="34"/>
  <c r="EE142" i="34"/>
  <c r="FB142" i="34"/>
  <c r="EC142" i="34"/>
  <c r="EZ142" i="34"/>
  <c r="EA142" i="34"/>
  <c r="EX142" i="34"/>
  <c r="DY142" i="34"/>
  <c r="EV142" i="34"/>
  <c r="ER141" i="34"/>
  <c r="FO141" i="34"/>
  <c r="EP141" i="34"/>
  <c r="FM141" i="34"/>
  <c r="EN141" i="34"/>
  <c r="FK141" i="34"/>
  <c r="EL141" i="34"/>
  <c r="EI141" i="34"/>
  <c r="FF141" i="34"/>
  <c r="EG141" i="34"/>
  <c r="EE141" i="34"/>
  <c r="FB141" i="34"/>
  <c r="EC141" i="34"/>
  <c r="EZ141" i="34"/>
  <c r="EA141" i="34"/>
  <c r="EX141" i="34"/>
  <c r="DY141" i="34"/>
  <c r="EV141" i="34"/>
  <c r="ER140" i="34"/>
  <c r="FO140" i="34"/>
  <c r="EP140" i="34"/>
  <c r="FM140" i="34"/>
  <c r="EN140" i="34"/>
  <c r="FK140" i="34"/>
  <c r="EL140" i="34"/>
  <c r="FI140" i="34"/>
  <c r="EJ140" i="34"/>
  <c r="FG140" i="34"/>
  <c r="EH140" i="34"/>
  <c r="FE140" i="34"/>
  <c r="EF140" i="34"/>
  <c r="FC140" i="34"/>
  <c r="ED140" i="34"/>
  <c r="FA140" i="34"/>
  <c r="EB140" i="34"/>
  <c r="EY140" i="34"/>
  <c r="EQ139" i="34"/>
  <c r="FN139" i="34"/>
  <c r="EO139" i="34"/>
  <c r="FL139" i="34"/>
  <c r="EM139" i="34"/>
  <c r="EE139" i="34"/>
  <c r="FB139" i="34"/>
  <c r="EC139" i="34"/>
  <c r="EZ139" i="34"/>
  <c r="EA139" i="34"/>
  <c r="EX139" i="34"/>
  <c r="EA37" i="34"/>
  <c r="DY139" i="34"/>
  <c r="EV139" i="34"/>
  <c r="ER138" i="34"/>
  <c r="FO138" i="34"/>
  <c r="EP138" i="34"/>
  <c r="EN138" i="34"/>
  <c r="FK138" i="34"/>
  <c r="EL138" i="34"/>
  <c r="FI138" i="34"/>
  <c r="EJ138" i="34"/>
  <c r="FG138" i="34"/>
  <c r="EH138" i="34"/>
  <c r="FE138" i="34"/>
  <c r="EF138" i="34"/>
  <c r="FC138" i="34"/>
  <c r="EB138" i="34"/>
  <c r="EY138" i="34"/>
  <c r="DZ138" i="34"/>
  <c r="EW138" i="34"/>
  <c r="EQ137" i="34"/>
  <c r="FN137" i="34"/>
  <c r="EO137" i="34"/>
  <c r="FL137" i="34"/>
  <c r="EM137" i="34"/>
  <c r="FJ137" i="34"/>
  <c r="EK137" i="34"/>
  <c r="FH137" i="34"/>
  <c r="EI137" i="34"/>
  <c r="FF137" i="34"/>
  <c r="EG137" i="34"/>
  <c r="FD137" i="34"/>
  <c r="EE137" i="34"/>
  <c r="FB137" i="34"/>
  <c r="EC137" i="34"/>
  <c r="EZ137" i="34"/>
  <c r="EA137" i="34"/>
  <c r="ER136" i="34"/>
  <c r="FO136" i="34"/>
  <c r="EP136" i="34"/>
  <c r="FM136" i="34"/>
  <c r="EN136" i="34"/>
  <c r="FK136" i="34"/>
  <c r="EL136" i="34"/>
  <c r="FI136" i="34"/>
  <c r="EJ136" i="34"/>
  <c r="FG136" i="34"/>
  <c r="EH136" i="34"/>
  <c r="FE136" i="34"/>
  <c r="EF136" i="34"/>
  <c r="FC136" i="34"/>
  <c r="ED136" i="34"/>
  <c r="FA136" i="34"/>
  <c r="EB136" i="34"/>
  <c r="EY136" i="34"/>
  <c r="EQ135" i="34"/>
  <c r="EO135" i="34"/>
  <c r="FL135" i="34"/>
  <c r="EM135" i="34"/>
  <c r="FJ135" i="34"/>
  <c r="EE135" i="34"/>
  <c r="FB135" i="34"/>
  <c r="EC135" i="34"/>
  <c r="EZ135" i="34"/>
  <c r="EA135" i="34"/>
  <c r="EX135" i="34"/>
  <c r="DY135" i="34"/>
  <c r="ER134" i="34"/>
  <c r="FO134" i="34"/>
  <c r="EP134" i="34"/>
  <c r="EN134" i="34"/>
  <c r="FK134" i="34"/>
  <c r="EL134" i="34"/>
  <c r="FI134" i="34"/>
  <c r="EI134" i="34"/>
  <c r="FF134" i="34"/>
  <c r="EG134" i="34"/>
  <c r="FD134" i="34"/>
  <c r="EE134" i="34"/>
  <c r="FB134" i="34"/>
  <c r="EC134" i="34"/>
  <c r="EZ134" i="34"/>
  <c r="EA134" i="34"/>
  <c r="EX134" i="34"/>
  <c r="DY134" i="34"/>
  <c r="DX134" i="34"/>
  <c r="ER133" i="34"/>
  <c r="FO133" i="34"/>
  <c r="EP133" i="34"/>
  <c r="FM133" i="34"/>
  <c r="EN133" i="34"/>
  <c r="FK133" i="34"/>
  <c r="EL133" i="34"/>
  <c r="FI133" i="34"/>
  <c r="EJ133" i="34"/>
  <c r="FG133" i="34"/>
  <c r="EH133" i="34"/>
  <c r="FE133" i="34"/>
  <c r="EF133" i="34"/>
  <c r="FC133" i="34"/>
  <c r="ED133" i="34"/>
  <c r="FA133" i="34"/>
  <c r="EB133" i="34"/>
  <c r="EY133" i="34"/>
  <c r="DZ133" i="34"/>
  <c r="EW133" i="34"/>
  <c r="FP133" i="34"/>
  <c r="FQ133" i="34"/>
  <c r="EQ132" i="34"/>
  <c r="FN132" i="34"/>
  <c r="EO132" i="34"/>
  <c r="FL132" i="34"/>
  <c r="EM132" i="34"/>
  <c r="FJ132" i="34"/>
  <c r="EK132" i="34"/>
  <c r="FH132" i="34"/>
  <c r="EH132" i="34"/>
  <c r="FE132" i="34"/>
  <c r="EF132" i="34"/>
  <c r="FC132" i="34"/>
  <c r="ED132" i="34"/>
  <c r="FA132" i="34"/>
  <c r="EB132" i="34"/>
  <c r="EY132" i="34"/>
  <c r="DZ132" i="34"/>
  <c r="EW132" i="34"/>
  <c r="EQ131" i="34"/>
  <c r="FN131" i="34"/>
  <c r="EO131" i="34"/>
  <c r="FL131" i="34"/>
  <c r="EM131" i="34"/>
  <c r="FJ131" i="34"/>
  <c r="EK131" i="34"/>
  <c r="FH131" i="34"/>
  <c r="EI131" i="34"/>
  <c r="FF131" i="34"/>
  <c r="EG131" i="34"/>
  <c r="FD131" i="34"/>
  <c r="EE131" i="34"/>
  <c r="FB131" i="34"/>
  <c r="EC131" i="34"/>
  <c r="EZ131" i="34"/>
  <c r="EA131" i="34"/>
  <c r="EX131" i="34"/>
  <c r="ER130" i="34"/>
  <c r="FO130" i="34"/>
  <c r="EP130" i="34"/>
  <c r="FM130" i="34"/>
  <c r="EN130" i="34"/>
  <c r="FK130" i="34"/>
  <c r="EL130" i="34"/>
  <c r="FI130" i="34"/>
  <c r="EI130" i="34"/>
  <c r="FF130" i="34"/>
  <c r="EG130" i="34"/>
  <c r="FD130" i="34"/>
  <c r="EE130" i="34"/>
  <c r="FB130" i="34"/>
  <c r="EC130" i="34"/>
  <c r="EZ130" i="34"/>
  <c r="EA130" i="34"/>
  <c r="EX130" i="34"/>
  <c r="DY130" i="34"/>
  <c r="EV130" i="34"/>
  <c r="DX130" i="34"/>
  <c r="ER129" i="34"/>
  <c r="FO129" i="34"/>
  <c r="EP129" i="34"/>
  <c r="EP27" i="34"/>
  <c r="FM27" i="34"/>
  <c r="EN129" i="34"/>
  <c r="FK129" i="34"/>
  <c r="EL129" i="34"/>
  <c r="FI129" i="34"/>
  <c r="EF129" i="34"/>
  <c r="ED129" i="34"/>
  <c r="FA129" i="34"/>
  <c r="EB129" i="34"/>
  <c r="DZ129" i="34"/>
  <c r="DX129" i="34"/>
  <c r="EQ128" i="34"/>
  <c r="FN128" i="34"/>
  <c r="EO128" i="34"/>
  <c r="FL128" i="34"/>
  <c r="EM128" i="34"/>
  <c r="FJ128" i="34"/>
  <c r="EK128" i="34"/>
  <c r="FH128" i="34"/>
  <c r="EH128" i="34"/>
  <c r="FE128" i="34"/>
  <c r="EF128" i="34"/>
  <c r="FC128" i="34"/>
  <c r="ED128" i="34"/>
  <c r="FA128" i="34"/>
  <c r="EB128" i="34"/>
  <c r="EY128" i="34"/>
  <c r="DZ128" i="34"/>
  <c r="EW128" i="34"/>
  <c r="EQ127" i="34"/>
  <c r="FN127" i="34"/>
  <c r="EO127" i="34"/>
  <c r="FL127" i="34"/>
  <c r="EM127" i="34"/>
  <c r="FJ127" i="34"/>
  <c r="EH127" i="34"/>
  <c r="FE127" i="34"/>
  <c r="EF127" i="34"/>
  <c r="FC127" i="34"/>
  <c r="ED127" i="34"/>
  <c r="FA127" i="34"/>
  <c r="EB127" i="34"/>
  <c r="EY127" i="34"/>
  <c r="DZ127" i="34"/>
  <c r="EW127" i="34"/>
  <c r="DX127" i="34"/>
  <c r="EQ126" i="34"/>
  <c r="FN126" i="34"/>
  <c r="EO126" i="34"/>
  <c r="FL126" i="34"/>
  <c r="EM126" i="34"/>
  <c r="FJ126" i="34"/>
  <c r="EK126" i="34"/>
  <c r="FH126" i="34"/>
  <c r="EH126" i="34"/>
  <c r="EF126" i="34"/>
  <c r="FC126" i="34"/>
  <c r="ED126" i="34"/>
  <c r="FA126" i="34"/>
  <c r="EB126" i="34"/>
  <c r="DZ126" i="34"/>
  <c r="EW126" i="34"/>
  <c r="EQ125" i="34"/>
  <c r="FN125" i="34"/>
  <c r="EO125" i="34"/>
  <c r="FL125" i="34"/>
  <c r="EM125" i="34"/>
  <c r="FJ125" i="34"/>
  <c r="EK125" i="34"/>
  <c r="EH125" i="34"/>
  <c r="FE125" i="34"/>
  <c r="EF125" i="34"/>
  <c r="ED125" i="34"/>
  <c r="EB125" i="34"/>
  <c r="EY125" i="34"/>
  <c r="DZ125" i="34"/>
  <c r="EW125" i="34"/>
  <c r="DX125" i="34"/>
  <c r="EQ124" i="34"/>
  <c r="FN124" i="34"/>
  <c r="EO124" i="34"/>
  <c r="FL124" i="34"/>
  <c r="EM124" i="34"/>
  <c r="FJ124" i="34"/>
  <c r="EE124" i="34"/>
  <c r="FB124" i="34"/>
  <c r="EC124" i="34"/>
  <c r="EC22" i="34"/>
  <c r="EZ22" i="34"/>
  <c r="EZ124" i="34"/>
  <c r="EA124" i="34"/>
  <c r="DY124" i="34"/>
  <c r="EV124" i="34"/>
  <c r="DX124" i="34"/>
  <c r="ER123" i="34"/>
  <c r="FO123" i="34"/>
  <c r="EN123" i="34"/>
  <c r="FK123" i="34"/>
  <c r="EI123" i="34"/>
  <c r="FF123" i="34"/>
  <c r="EE123" i="34"/>
  <c r="FB123" i="34"/>
  <c r="EA123" i="34"/>
  <c r="ER122" i="34"/>
  <c r="FO122" i="34"/>
  <c r="EN122" i="34"/>
  <c r="FK122" i="34"/>
  <c r="EI122" i="34"/>
  <c r="EI20" i="34"/>
  <c r="FF20" i="34"/>
  <c r="ED122" i="34"/>
  <c r="FA122" i="34"/>
  <c r="DZ122" i="34"/>
  <c r="EW122" i="34"/>
  <c r="EO121" i="34"/>
  <c r="EK121" i="34"/>
  <c r="FH121" i="34"/>
  <c r="EG121" i="34"/>
  <c r="EC121" i="34"/>
  <c r="EZ121" i="34"/>
  <c r="DY121" i="34"/>
  <c r="EV121" i="34"/>
  <c r="EP120" i="34"/>
  <c r="EL120" i="34"/>
  <c r="FI120" i="34"/>
  <c r="EF120" i="34"/>
  <c r="FC120" i="34"/>
  <c r="EB120" i="34"/>
  <c r="EQ119" i="34"/>
  <c r="FN119" i="34"/>
  <c r="EM119" i="34"/>
  <c r="FJ119" i="34"/>
  <c r="EH119" i="34"/>
  <c r="ED119" i="34"/>
  <c r="FA119" i="34"/>
  <c r="DZ119" i="34"/>
  <c r="EW119" i="34"/>
  <c r="EQ118" i="34"/>
  <c r="FN118" i="34"/>
  <c r="EM118" i="34"/>
  <c r="FJ118" i="34"/>
  <c r="EG118" i="34"/>
  <c r="FD118" i="34"/>
  <c r="EC118" i="34"/>
  <c r="EZ118" i="34"/>
  <c r="DY118" i="34"/>
  <c r="EV118" i="34"/>
  <c r="ER117" i="34"/>
  <c r="EN117" i="34"/>
  <c r="FK117" i="34"/>
  <c r="EI117" i="34"/>
  <c r="EE117" i="34"/>
  <c r="FB117" i="34"/>
  <c r="EA117" i="34"/>
  <c r="EA15" i="34"/>
  <c r="EX117" i="34"/>
  <c r="ER116" i="34"/>
  <c r="FO116" i="34"/>
  <c r="EN116" i="34"/>
  <c r="FK116" i="34"/>
  <c r="EI116" i="34"/>
  <c r="FF116" i="34"/>
  <c r="EE116" i="34"/>
  <c r="EA116" i="34"/>
  <c r="EX116" i="34"/>
  <c r="O11" i="31"/>
  <c r="R12" i="31"/>
  <c r="U13" i="31"/>
  <c r="O20" i="31"/>
  <c r="L11" i="31"/>
  <c r="I8" i="31"/>
  <c r="L8" i="31"/>
  <c r="O22" i="31"/>
  <c r="R23" i="31"/>
  <c r="J16" i="31"/>
  <c r="L17" i="31"/>
  <c r="O18" i="31"/>
  <c r="R19" i="31"/>
  <c r="U20" i="31"/>
  <c r="O15" i="31"/>
  <c r="D26" i="31"/>
  <c r="B35" i="31"/>
  <c r="D28" i="31"/>
  <c r="B37" i="31"/>
  <c r="Q17" i="31"/>
  <c r="K11" i="31"/>
  <c r="J10" i="31"/>
  <c r="Q23" i="31"/>
  <c r="N25" i="31"/>
  <c r="P25" i="31"/>
  <c r="M24" i="31"/>
  <c r="J21" i="31"/>
  <c r="K22" i="31"/>
  <c r="K12" i="31"/>
  <c r="N13" i="31"/>
  <c r="J11" i="31"/>
  <c r="J19" i="31"/>
  <c r="K20" i="31"/>
  <c r="Q9" i="31"/>
  <c r="P8" i="31"/>
  <c r="N9" i="31"/>
  <c r="K10" i="31"/>
  <c r="J9" i="31"/>
  <c r="K25" i="31"/>
  <c r="M25" i="31"/>
  <c r="J24" i="31"/>
  <c r="K18" i="31"/>
  <c r="J17" i="31"/>
  <c r="J10" i="32"/>
  <c r="L11" i="32"/>
  <c r="L9" i="32"/>
  <c r="O10" i="32"/>
  <c r="R11" i="32"/>
  <c r="U12" i="32"/>
  <c r="K7" i="32"/>
  <c r="J6" i="32"/>
  <c r="K20" i="32"/>
  <c r="N21" i="32"/>
  <c r="J19" i="32"/>
  <c r="ES64" i="34"/>
  <c r="ES60" i="34"/>
  <c r="DX15" i="34"/>
  <c r="DX13" i="34"/>
  <c r="DX11" i="34"/>
  <c r="DX7" i="34"/>
  <c r="EP16" i="34"/>
  <c r="FM16" i="34"/>
  <c r="EL16" i="34"/>
  <c r="FI16" i="34"/>
  <c r="EH16" i="34"/>
  <c r="FE16" i="34"/>
  <c r="ED16" i="34"/>
  <c r="FA16" i="34"/>
  <c r="DZ16" i="34"/>
  <c r="EW16" i="34"/>
  <c r="EP15" i="34"/>
  <c r="FM15" i="34"/>
  <c r="EN15" i="34"/>
  <c r="FK15" i="34"/>
  <c r="EL15" i="34"/>
  <c r="FI15" i="34"/>
  <c r="EH15" i="34"/>
  <c r="FE15" i="34"/>
  <c r="ED15" i="34"/>
  <c r="FA15" i="34"/>
  <c r="EB15" i="34"/>
  <c r="EY15" i="34"/>
  <c r="DZ15" i="34"/>
  <c r="EW15" i="34"/>
  <c r="EP14" i="34"/>
  <c r="FM14" i="34"/>
  <c r="EH14" i="34"/>
  <c r="FE14" i="34"/>
  <c r="EB14" i="34"/>
  <c r="EY14" i="34"/>
  <c r="EP13" i="34"/>
  <c r="FM13" i="34"/>
  <c r="EN13" i="34"/>
  <c r="FK13" i="34"/>
  <c r="EL13" i="34"/>
  <c r="FI13" i="34"/>
  <c r="EH13" i="34"/>
  <c r="FE13" i="34"/>
  <c r="EF13" i="34"/>
  <c r="FC13" i="34"/>
  <c r="ED13" i="34"/>
  <c r="FA13" i="34"/>
  <c r="EB13" i="34"/>
  <c r="EY13" i="34"/>
  <c r="DZ13" i="34"/>
  <c r="EW13" i="34"/>
  <c r="ER12" i="34"/>
  <c r="FO12" i="34"/>
  <c r="EP12" i="34"/>
  <c r="FM12" i="34"/>
  <c r="EN12" i="34"/>
  <c r="FK12" i="34"/>
  <c r="EL12" i="34"/>
  <c r="FI12" i="34"/>
  <c r="EH12" i="34"/>
  <c r="FE12" i="34"/>
  <c r="EF12" i="34"/>
  <c r="FC12" i="34"/>
  <c r="EB12" i="34"/>
  <c r="EY12" i="34"/>
  <c r="DZ12" i="34"/>
  <c r="EW12" i="34"/>
  <c r="ER11" i="34"/>
  <c r="FO11" i="34"/>
  <c r="EP11" i="34"/>
  <c r="FM11" i="34"/>
  <c r="EN11" i="34"/>
  <c r="FK11" i="34"/>
  <c r="EL11" i="34"/>
  <c r="FI11" i="34"/>
  <c r="EF11" i="34"/>
  <c r="FC11" i="34"/>
  <c r="ED11" i="34"/>
  <c r="FA11" i="34"/>
  <c r="EB11" i="34"/>
  <c r="EY11" i="34"/>
  <c r="DZ11" i="34"/>
  <c r="EW11" i="34"/>
  <c r="ER10" i="34"/>
  <c r="FO10" i="34"/>
  <c r="EN10" i="34"/>
  <c r="FK10" i="34"/>
  <c r="EF10" i="34"/>
  <c r="FC10" i="34"/>
  <c r="EB10" i="34"/>
  <c r="EY10" i="34"/>
  <c r="DZ10" i="34"/>
  <c r="EW10" i="34"/>
  <c r="ER9" i="34"/>
  <c r="FO9" i="34"/>
  <c r="EN9" i="34"/>
  <c r="FK9" i="34"/>
  <c r="EH9" i="34"/>
  <c r="FE9" i="34"/>
  <c r="ED9" i="34"/>
  <c r="FA9" i="34"/>
  <c r="EB9" i="34"/>
  <c r="EY9" i="34"/>
  <c r="ER8" i="34"/>
  <c r="FO8" i="34"/>
  <c r="EN8" i="34"/>
  <c r="FK8" i="34"/>
  <c r="EH8" i="34"/>
  <c r="FE8" i="34"/>
  <c r="EF8" i="34"/>
  <c r="FC8" i="34"/>
  <c r="ED8" i="34"/>
  <c r="FA8" i="34"/>
  <c r="EB8" i="34"/>
  <c r="EY8" i="34"/>
  <c r="DZ8" i="34"/>
  <c r="EW8" i="34"/>
  <c r="EP7" i="34"/>
  <c r="FM7" i="34"/>
  <c r="EN7" i="34"/>
  <c r="FK7" i="34"/>
  <c r="EL7" i="34"/>
  <c r="FI7" i="34"/>
  <c r="EH7" i="34"/>
  <c r="FE7" i="34"/>
  <c r="EF7" i="34"/>
  <c r="FC7" i="34"/>
  <c r="EB7" i="34"/>
  <c r="EY7" i="34"/>
  <c r="DZ7" i="34"/>
  <c r="EW7" i="34"/>
  <c r="EP6" i="34"/>
  <c r="FM6" i="34"/>
  <c r="EL6" i="34"/>
  <c r="FI6" i="34"/>
  <c r="EH6" i="34"/>
  <c r="FE6" i="34"/>
  <c r="EF6" i="34"/>
  <c r="FC6" i="34"/>
  <c r="ED6" i="34"/>
  <c r="FA6" i="34"/>
  <c r="EB6" i="34"/>
  <c r="EY6" i="34"/>
  <c r="DZ6" i="34"/>
  <c r="EW6" i="34"/>
  <c r="ER5" i="34"/>
  <c r="FO5" i="34"/>
  <c r="EP5" i="34"/>
  <c r="FM5" i="34"/>
  <c r="EN5" i="34"/>
  <c r="FK5" i="34"/>
  <c r="EL5" i="34"/>
  <c r="FI5" i="34"/>
  <c r="EH5" i="34"/>
  <c r="FE5" i="34"/>
  <c r="EF5" i="34"/>
  <c r="FC5" i="34"/>
  <c r="ED5" i="34"/>
  <c r="FA5" i="34"/>
  <c r="EB5" i="34"/>
  <c r="EY5" i="34"/>
  <c r="DZ5" i="34"/>
  <c r="EW5" i="34"/>
  <c r="EP4" i="34"/>
  <c r="FM4" i="34"/>
  <c r="EN4" i="34"/>
  <c r="FK4" i="34"/>
  <c r="EL4" i="34"/>
  <c r="FI4" i="34"/>
  <c r="EH4" i="34"/>
  <c r="FE4" i="34"/>
  <c r="EF4" i="34"/>
  <c r="FC4" i="34"/>
  <c r="FA4" i="34"/>
  <c r="EB4" i="34"/>
  <c r="EY4" i="34"/>
  <c r="EQ3" i="34"/>
  <c r="FN3" i="34"/>
  <c r="EO3" i="34"/>
  <c r="FL3" i="34"/>
  <c r="EM3" i="34"/>
  <c r="FJ3" i="34"/>
  <c r="EK3" i="34"/>
  <c r="FH3" i="34"/>
  <c r="EI3" i="34"/>
  <c r="FF3" i="34"/>
  <c r="EG3" i="34"/>
  <c r="FD3" i="34"/>
  <c r="EE3" i="34"/>
  <c r="FB3" i="34"/>
  <c r="EA3" i="34"/>
  <c r="EX3" i="34"/>
  <c r="EU62" i="34"/>
  <c r="EU58" i="34"/>
  <c r="EU56" i="34"/>
  <c r="EU54" i="34"/>
  <c r="ES54" i="34"/>
  <c r="DX10" i="34"/>
  <c r="DX8" i="34"/>
  <c r="DX4" i="34"/>
  <c r="EM16" i="34"/>
  <c r="FJ16" i="34"/>
  <c r="EI16" i="34"/>
  <c r="FF16" i="34"/>
  <c r="EC16" i="34"/>
  <c r="EZ16" i="34"/>
  <c r="EA16" i="34"/>
  <c r="EX16" i="34"/>
  <c r="EQ15" i="34"/>
  <c r="FN15" i="34"/>
  <c r="EM15" i="34"/>
  <c r="FJ15" i="34"/>
  <c r="EC15" i="34"/>
  <c r="EZ15" i="34"/>
  <c r="EX15" i="34"/>
  <c r="DY15" i="34"/>
  <c r="EO14" i="34"/>
  <c r="FL14" i="34"/>
  <c r="DY14" i="34"/>
  <c r="EV14" i="34"/>
  <c r="EO13" i="34"/>
  <c r="FL13" i="34"/>
  <c r="EM13" i="34"/>
  <c r="FJ13" i="34"/>
  <c r="EK13" i="34"/>
  <c r="FH13" i="34"/>
  <c r="EI13" i="34"/>
  <c r="FF13" i="34"/>
  <c r="EG13" i="34"/>
  <c r="FD13" i="34"/>
  <c r="EE13" i="34"/>
  <c r="FB13" i="34"/>
  <c r="EC13" i="34"/>
  <c r="EZ13" i="34"/>
  <c r="DY13" i="34"/>
  <c r="EV13" i="34"/>
  <c r="EQ12" i="34"/>
  <c r="FN12" i="34"/>
  <c r="EM12" i="34"/>
  <c r="FJ12" i="34"/>
  <c r="EK12" i="34"/>
  <c r="FH12" i="34"/>
  <c r="EI12" i="34"/>
  <c r="FF12" i="34"/>
  <c r="EE12" i="34"/>
  <c r="FB12" i="34"/>
  <c r="EA12" i="34"/>
  <c r="EX12" i="34"/>
  <c r="EQ11" i="34"/>
  <c r="FN11" i="34"/>
  <c r="EO11" i="34"/>
  <c r="FL11" i="34"/>
  <c r="EM11" i="34"/>
  <c r="FJ11" i="34"/>
  <c r="EK11" i="34"/>
  <c r="FH11" i="34"/>
  <c r="EI11" i="34"/>
  <c r="FF11" i="34"/>
  <c r="FD11" i="34"/>
  <c r="EE11" i="34"/>
  <c r="FB11" i="34"/>
  <c r="EA11" i="34"/>
  <c r="EX11" i="34"/>
  <c r="DY11" i="34"/>
  <c r="EV11" i="34"/>
  <c r="EQ10" i="34"/>
  <c r="FN10" i="34"/>
  <c r="FL10" i="34"/>
  <c r="EM10" i="34"/>
  <c r="FJ10" i="34"/>
  <c r="FH10" i="34"/>
  <c r="EI10" i="34"/>
  <c r="FF10" i="34"/>
  <c r="FD10" i="34"/>
  <c r="EE10" i="34"/>
  <c r="FB10" i="34"/>
  <c r="EZ10" i="34"/>
  <c r="EA10" i="34"/>
  <c r="EX10" i="34"/>
  <c r="EV10" i="34"/>
  <c r="EQ9" i="34"/>
  <c r="FN9" i="34"/>
  <c r="EO9" i="34"/>
  <c r="FL9" i="34"/>
  <c r="EM9" i="34"/>
  <c r="FJ9" i="34"/>
  <c r="EE9" i="34"/>
  <c r="FB9" i="34"/>
  <c r="EC9" i="34"/>
  <c r="EZ9" i="34"/>
  <c r="EA9" i="34"/>
  <c r="EX9" i="34"/>
  <c r="DY9" i="34"/>
  <c r="EV9" i="34"/>
  <c r="EQ8" i="34"/>
  <c r="FN8" i="34"/>
  <c r="EM8" i="34"/>
  <c r="FJ8" i="34"/>
  <c r="EK8" i="34"/>
  <c r="FH8" i="34"/>
  <c r="EG8" i="34"/>
  <c r="FD8" i="34"/>
  <c r="EE8" i="34"/>
  <c r="FB8" i="34"/>
  <c r="EC8" i="34"/>
  <c r="EZ8" i="34"/>
  <c r="EA8" i="34"/>
  <c r="EX8" i="34"/>
  <c r="DY8" i="34"/>
  <c r="EV8" i="34"/>
  <c r="EQ7" i="34"/>
  <c r="FN7" i="34"/>
  <c r="EO7" i="34"/>
  <c r="FL7" i="34"/>
  <c r="EM7" i="34"/>
  <c r="FJ7" i="34"/>
  <c r="EK7" i="34"/>
  <c r="FH7" i="34"/>
  <c r="EI7" i="34"/>
  <c r="FF7" i="34"/>
  <c r="EG7" i="34"/>
  <c r="FD7" i="34"/>
  <c r="EC7" i="34"/>
  <c r="EZ7" i="34"/>
  <c r="DY7" i="34"/>
  <c r="EV7" i="34"/>
  <c r="EO6" i="34"/>
  <c r="FL6" i="34"/>
  <c r="EM6" i="34"/>
  <c r="FJ6" i="34"/>
  <c r="EK6" i="34"/>
  <c r="FH6" i="34"/>
  <c r="EI6" i="34"/>
  <c r="FF6" i="34"/>
  <c r="EG6" i="34"/>
  <c r="FD6" i="34"/>
  <c r="DY6" i="34"/>
  <c r="EV6" i="34"/>
  <c r="EQ5" i="34"/>
  <c r="FN5" i="34"/>
  <c r="EO5" i="34"/>
  <c r="FL5" i="34"/>
  <c r="EM5" i="34"/>
  <c r="FJ5" i="34"/>
  <c r="EK5" i="34"/>
  <c r="FH5" i="34"/>
  <c r="EI5" i="34"/>
  <c r="FF5" i="34"/>
  <c r="EG5" i="34"/>
  <c r="FD5" i="34"/>
  <c r="EC5" i="34"/>
  <c r="EZ5" i="34"/>
  <c r="EA5" i="34"/>
  <c r="EX5" i="34"/>
  <c r="DY5" i="34"/>
  <c r="EV5" i="34"/>
  <c r="EO4" i="34"/>
  <c r="FL4" i="34"/>
  <c r="EM4" i="34"/>
  <c r="FJ4" i="34"/>
  <c r="EI4" i="34"/>
  <c r="FF4" i="34"/>
  <c r="EG4" i="34"/>
  <c r="FD4" i="34"/>
  <c r="EE4" i="34"/>
  <c r="FB4" i="34"/>
  <c r="EC4" i="34"/>
  <c r="EZ4" i="34"/>
  <c r="EA4" i="34"/>
  <c r="EX4" i="34"/>
  <c r="DY4" i="34"/>
  <c r="EP3" i="34"/>
  <c r="FM3" i="34"/>
  <c r="EN3" i="34"/>
  <c r="FK3" i="34"/>
  <c r="EL3" i="34"/>
  <c r="FI3" i="34"/>
  <c r="EH3" i="34"/>
  <c r="FE3" i="34"/>
  <c r="EF3" i="34"/>
  <c r="FC3" i="34"/>
  <c r="EB3" i="34"/>
  <c r="EY3" i="34"/>
  <c r="M21" i="8"/>
  <c r="O22" i="8"/>
  <c r="O8" i="8"/>
  <c r="R9" i="8"/>
  <c r="O18" i="8"/>
  <c r="M10" i="8"/>
  <c r="O11" i="8"/>
  <c r="N9" i="8"/>
  <c r="Q10" i="8"/>
  <c r="N20" i="8"/>
  <c r="U22" i="27"/>
  <c r="V22" i="27"/>
  <c r="S21" i="27"/>
  <c r="R11" i="27"/>
  <c r="U12" i="27"/>
  <c r="U11" i="27"/>
  <c r="O19" i="27"/>
  <c r="R20" i="27"/>
  <c r="M7" i="27"/>
  <c r="N8" i="27"/>
  <c r="N11" i="27"/>
  <c r="M10" i="27"/>
  <c r="N17" i="27"/>
  <c r="M21" i="27"/>
  <c r="N22" i="27"/>
  <c r="M23" i="27"/>
  <c r="Q24" i="27"/>
  <c r="T25" i="27"/>
  <c r="R14" i="28"/>
  <c r="M7" i="28"/>
  <c r="N8" i="28"/>
  <c r="P8" i="28"/>
  <c r="Q13" i="28"/>
  <c r="P12" i="28"/>
  <c r="N19" i="28"/>
  <c r="Q23" i="28"/>
  <c r="Q21" i="28"/>
  <c r="N14" i="28"/>
  <c r="P14" i="28"/>
  <c r="M13" i="28"/>
  <c r="EU127" i="34"/>
  <c r="ES127" i="34"/>
  <c r="EU129" i="34"/>
  <c r="EU134" i="34"/>
  <c r="EU149" i="34"/>
  <c r="ES149" i="34"/>
  <c r="FG55" i="34"/>
  <c r="EJ4" i="34"/>
  <c r="FG4" i="34"/>
  <c r="EU55" i="34"/>
  <c r="EU57" i="34"/>
  <c r="FF59" i="34"/>
  <c r="EI8" i="34"/>
  <c r="FF8" i="34"/>
  <c r="FM69" i="34"/>
  <c r="FD69" i="34"/>
  <c r="EG18" i="34"/>
  <c r="FD18" i="34"/>
  <c r="EV69" i="34"/>
  <c r="DY18" i="34"/>
  <c r="EV18" i="34"/>
  <c r="FH69" i="34"/>
  <c r="EK18" i="34"/>
  <c r="FH18" i="34"/>
  <c r="EY69" i="34"/>
  <c r="FO71" i="34"/>
  <c r="FF71" i="34"/>
  <c r="FB71" i="34"/>
  <c r="EX71" i="34"/>
  <c r="EA20" i="34"/>
  <c r="EX20" i="34"/>
  <c r="FJ71" i="34"/>
  <c r="EM20" i="34"/>
  <c r="FJ20" i="34"/>
  <c r="FA71" i="34"/>
  <c r="ED20" i="34"/>
  <c r="FA20" i="34"/>
  <c r="FG71" i="34"/>
  <c r="EJ20" i="34"/>
  <c r="FG20" i="34"/>
  <c r="FL73" i="34"/>
  <c r="FH73" i="34"/>
  <c r="EK22" i="34"/>
  <c r="FH22" i="34"/>
  <c r="EY73" i="34"/>
  <c r="EB22" i="34"/>
  <c r="EY22" i="34"/>
  <c r="FM73" i="34"/>
  <c r="EP22" i="34"/>
  <c r="FM22" i="34"/>
  <c r="FD73" i="34"/>
  <c r="EG22" i="34"/>
  <c r="FD22" i="34"/>
  <c r="EZ73" i="34"/>
  <c r="EV73" i="34"/>
  <c r="DY22" i="34"/>
  <c r="EV22" i="34"/>
  <c r="FK75" i="34"/>
  <c r="FB75" i="34"/>
  <c r="EE24" i="34"/>
  <c r="FB24" i="34"/>
  <c r="FG75" i="34"/>
  <c r="EJ24" i="34"/>
  <c r="FG24" i="34"/>
  <c r="EO24" i="34"/>
  <c r="FL24" i="34"/>
  <c r="FH75" i="34"/>
  <c r="EK24" i="34"/>
  <c r="FH24" i="34"/>
  <c r="EY75" i="34"/>
  <c r="FM77" i="34"/>
  <c r="EP26" i="34"/>
  <c r="FM26" i="34"/>
  <c r="FE77" i="34"/>
  <c r="EH26" i="34"/>
  <c r="FE26" i="34"/>
  <c r="EW77" i="34"/>
  <c r="DZ26" i="34"/>
  <c r="EW26" i="34"/>
  <c r="FJ77" i="34"/>
  <c r="EM26" i="34"/>
  <c r="FJ26" i="34"/>
  <c r="FB77" i="34"/>
  <c r="EE26" i="34"/>
  <c r="FB26" i="34"/>
  <c r="FO79" i="34"/>
  <c r="ER28" i="34"/>
  <c r="FO28" i="34"/>
  <c r="FG79" i="34"/>
  <c r="EJ28" i="34"/>
  <c r="FG28" i="34"/>
  <c r="EY79" i="34"/>
  <c r="EB28" i="34"/>
  <c r="EY28" i="34"/>
  <c r="FL79" i="34"/>
  <c r="EO28" i="34"/>
  <c r="FL28" i="34"/>
  <c r="FD79" i="34"/>
  <c r="EG28" i="34"/>
  <c r="FD28" i="34"/>
  <c r="EV79" i="34"/>
  <c r="DY28" i="34"/>
  <c r="EV28" i="34"/>
  <c r="FH81" i="34"/>
  <c r="EK30" i="34"/>
  <c r="FH30" i="34"/>
  <c r="EY81" i="34"/>
  <c r="EB30" i="34"/>
  <c r="EY30" i="34"/>
  <c r="FM81" i="34"/>
  <c r="EP30" i="34"/>
  <c r="FM30" i="34"/>
  <c r="FD81" i="34"/>
  <c r="EG30" i="34"/>
  <c r="FD30" i="34"/>
  <c r="EV81" i="34"/>
  <c r="DY30" i="34"/>
  <c r="EV30" i="34"/>
  <c r="FK83" i="34"/>
  <c r="EN32" i="34"/>
  <c r="FK32" i="34"/>
  <c r="FB83" i="34"/>
  <c r="EE32" i="34"/>
  <c r="FB32" i="34"/>
  <c r="FG83" i="34"/>
  <c r="EJ32" i="34"/>
  <c r="FG32" i="34"/>
  <c r="FH83" i="34"/>
  <c r="EK32" i="34"/>
  <c r="FH32" i="34"/>
  <c r="EX83" i="34"/>
  <c r="EA32" i="34"/>
  <c r="EX32" i="34"/>
  <c r="FL85" i="34"/>
  <c r="FA85" i="34"/>
  <c r="ED34" i="34"/>
  <c r="FA34" i="34"/>
  <c r="FO85" i="34"/>
  <c r="ER34" i="34"/>
  <c r="FO34" i="34"/>
  <c r="FD85" i="34"/>
  <c r="EG34" i="34"/>
  <c r="FD34" i="34"/>
  <c r="EV85" i="34"/>
  <c r="DY34" i="34"/>
  <c r="EV34" i="34"/>
  <c r="FN87" i="34"/>
  <c r="EQ36" i="34"/>
  <c r="FN36" i="34"/>
  <c r="FF87" i="34"/>
  <c r="EI36" i="34"/>
  <c r="FF36" i="34"/>
  <c r="EX87" i="34"/>
  <c r="EA36" i="34"/>
  <c r="EX36" i="34"/>
  <c r="FK87" i="34"/>
  <c r="EN36" i="34"/>
  <c r="FK36" i="34"/>
  <c r="FC87" i="34"/>
  <c r="EF36" i="34"/>
  <c r="FC36" i="34"/>
  <c r="DX36" i="34"/>
  <c r="EU87" i="34"/>
  <c r="FH89" i="34"/>
  <c r="EK38" i="34"/>
  <c r="FH38" i="34"/>
  <c r="EZ89" i="34"/>
  <c r="EC38" i="34"/>
  <c r="EZ38" i="34"/>
  <c r="FM89" i="34"/>
  <c r="EP38" i="34"/>
  <c r="FM38" i="34"/>
  <c r="FE89" i="34"/>
  <c r="EH38" i="34"/>
  <c r="FE38" i="34"/>
  <c r="EW89" i="34"/>
  <c r="DZ38" i="34"/>
  <c r="EW38" i="34"/>
  <c r="FJ91" i="34"/>
  <c r="FF91" i="34"/>
  <c r="FB91" i="34"/>
  <c r="EE40" i="34"/>
  <c r="FB40" i="34"/>
  <c r="FO91" i="34"/>
  <c r="ER40" i="34"/>
  <c r="FO40" i="34"/>
  <c r="FK91" i="34"/>
  <c r="FG91" i="34"/>
  <c r="EJ40" i="34"/>
  <c r="FG40" i="34"/>
  <c r="EY91" i="34"/>
  <c r="EB40" i="34"/>
  <c r="EY40" i="34"/>
  <c r="DX40" i="34"/>
  <c r="FL93" i="34"/>
  <c r="EO42" i="34"/>
  <c r="FL42" i="34"/>
  <c r="EY93" i="34"/>
  <c r="EU93" i="34"/>
  <c r="FO93" i="34"/>
  <c r="ER42" i="34"/>
  <c r="FO42" i="34"/>
  <c r="FB93" i="34"/>
  <c r="EE42" i="34"/>
  <c r="FB42" i="34"/>
  <c r="EA42" i="34"/>
  <c r="EX42" i="34"/>
  <c r="FG93" i="34"/>
  <c r="EJ42" i="34"/>
  <c r="FG42" i="34"/>
  <c r="FN95" i="34"/>
  <c r="EQ44" i="34"/>
  <c r="FN44" i="34"/>
  <c r="EM44" i="34"/>
  <c r="FJ44" i="34"/>
  <c r="FB95" i="34"/>
  <c r="EE44" i="34"/>
  <c r="FB44" i="34"/>
  <c r="FH95" i="34"/>
  <c r="EK44" i="34"/>
  <c r="FH44" i="34"/>
  <c r="EP44" i="34"/>
  <c r="FM44" i="34"/>
  <c r="FI95" i="34"/>
  <c r="EL44" i="34"/>
  <c r="FI44" i="34"/>
  <c r="EW95" i="34"/>
  <c r="DZ44" i="34"/>
  <c r="EW44" i="34"/>
  <c r="EH44" i="34"/>
  <c r="FE44" i="34"/>
  <c r="FF95" i="34"/>
  <c r="EI44" i="34"/>
  <c r="FF44" i="34"/>
  <c r="FF97" i="34"/>
  <c r="EX97" i="34"/>
  <c r="EA46" i="34"/>
  <c r="EX46" i="34"/>
  <c r="FM97" i="34"/>
  <c r="EP46" i="34"/>
  <c r="FM46" i="34"/>
  <c r="FC97" i="34"/>
  <c r="EF46" i="34"/>
  <c r="FC46" i="34"/>
  <c r="DX46" i="34"/>
  <c r="EU97" i="34"/>
  <c r="FJ99" i="34"/>
  <c r="EM48" i="34"/>
  <c r="FJ48" i="34"/>
  <c r="FA99" i="34"/>
  <c r="ED48" i="34"/>
  <c r="FA48" i="34"/>
  <c r="FO99" i="34"/>
  <c r="ER48" i="34"/>
  <c r="FO48" i="34"/>
  <c r="FF99" i="34"/>
  <c r="EI48" i="34"/>
  <c r="FF48" i="34"/>
  <c r="EX99" i="34"/>
  <c r="EA48" i="34"/>
  <c r="EX48" i="34"/>
  <c r="FL101" i="34"/>
  <c r="EO50" i="34"/>
  <c r="FL50" i="34"/>
  <c r="FC101" i="34"/>
  <c r="EF50" i="34"/>
  <c r="FC50" i="34"/>
  <c r="DX50" i="34"/>
  <c r="EU101" i="34"/>
  <c r="FK101" i="34"/>
  <c r="EN50" i="34"/>
  <c r="FK50" i="34"/>
  <c r="FB101" i="34"/>
  <c r="EE50" i="34"/>
  <c r="FB50" i="34"/>
  <c r="FN103" i="34"/>
  <c r="EQ52" i="34"/>
  <c r="FN52" i="34"/>
  <c r="FF103" i="34"/>
  <c r="EI52" i="34"/>
  <c r="FF52" i="34"/>
  <c r="EX103" i="34"/>
  <c r="EA52" i="34"/>
  <c r="EX52" i="34"/>
  <c r="FK103" i="34"/>
  <c r="EN52" i="34"/>
  <c r="FK52" i="34"/>
  <c r="FC103" i="34"/>
  <c r="EF52" i="34"/>
  <c r="FC52" i="34"/>
  <c r="DX52" i="34"/>
  <c r="EU103" i="34"/>
  <c r="EU107" i="34"/>
  <c r="EU111" i="34"/>
  <c r="EU113" i="34"/>
  <c r="EU117" i="34"/>
  <c r="EU118" i="34"/>
  <c r="EU128" i="34"/>
  <c r="FP128" i="34"/>
  <c r="FQ128" i="34"/>
  <c r="EU132" i="34"/>
  <c r="FP132" i="34"/>
  <c r="FQ132" i="34"/>
  <c r="ES132" i="34"/>
  <c r="EU137" i="34"/>
  <c r="EU140" i="34"/>
  <c r="FP140" i="34"/>
  <c r="FQ140" i="34"/>
  <c r="EU145" i="34"/>
  <c r="EU150" i="34"/>
  <c r="EU153" i="34"/>
  <c r="FG54" i="34"/>
  <c r="FP54" i="34"/>
  <c r="FQ54" i="34"/>
  <c r="EJ3" i="34"/>
  <c r="FG3" i="34"/>
  <c r="ES56" i="34"/>
  <c r="FG58" i="34"/>
  <c r="EJ7" i="34"/>
  <c r="FG7" i="34"/>
  <c r="FH60" i="34"/>
  <c r="FG60" i="34"/>
  <c r="EJ9" i="34"/>
  <c r="FG9" i="34"/>
  <c r="FG62" i="34"/>
  <c r="EJ11" i="34"/>
  <c r="FG11" i="34"/>
  <c r="FB66" i="34"/>
  <c r="EE15" i="34"/>
  <c r="FB15" i="34"/>
  <c r="FM68" i="34"/>
  <c r="EP17" i="34"/>
  <c r="FM17" i="34"/>
  <c r="FI68" i="34"/>
  <c r="EL17" i="34"/>
  <c r="FI17" i="34"/>
  <c r="FE68" i="34"/>
  <c r="FA68" i="34"/>
  <c r="ED17" i="34"/>
  <c r="FA17" i="34"/>
  <c r="EW68" i="34"/>
  <c r="DZ17" i="34"/>
  <c r="FL68" i="34"/>
  <c r="FH68" i="34"/>
  <c r="EK17" i="34"/>
  <c r="FH17" i="34"/>
  <c r="FD68" i="34"/>
  <c r="EG17" i="34"/>
  <c r="FD17" i="34"/>
  <c r="EZ68" i="34"/>
  <c r="EC17" i="34"/>
  <c r="EZ17" i="34"/>
  <c r="EV68" i="34"/>
  <c r="DY17" i="34"/>
  <c r="EV17" i="34"/>
  <c r="FO70" i="34"/>
  <c r="ER19" i="34"/>
  <c r="FO19" i="34"/>
  <c r="FK70" i="34"/>
  <c r="EN19" i="34"/>
  <c r="FK19" i="34"/>
  <c r="FF70" i="34"/>
  <c r="EI19" i="34"/>
  <c r="FF19" i="34"/>
  <c r="FB70" i="34"/>
  <c r="EE19" i="34"/>
  <c r="FB19" i="34"/>
  <c r="EX70" i="34"/>
  <c r="EA19" i="34"/>
  <c r="EX19" i="34"/>
  <c r="EU70" i="34"/>
  <c r="DX19" i="34"/>
  <c r="ES70" i="34"/>
  <c r="FN70" i="34"/>
  <c r="EQ19" i="34"/>
  <c r="FN19" i="34"/>
  <c r="FJ70" i="34"/>
  <c r="FE70" i="34"/>
  <c r="EH19" i="34"/>
  <c r="FE19" i="34"/>
  <c r="FA70" i="34"/>
  <c r="ED19" i="34"/>
  <c r="FA19" i="34"/>
  <c r="EW70" i="34"/>
  <c r="DZ19" i="34"/>
  <c r="EW19" i="34"/>
  <c r="FL72" i="34"/>
  <c r="EO21" i="34"/>
  <c r="FL21" i="34"/>
  <c r="FH72" i="34"/>
  <c r="EK21" i="34"/>
  <c r="FH21" i="34"/>
  <c r="FD72" i="34"/>
  <c r="EG21" i="34"/>
  <c r="FD21" i="34"/>
  <c r="EZ72" i="34"/>
  <c r="EC21" i="34"/>
  <c r="EZ21" i="34"/>
  <c r="EV72" i="34"/>
  <c r="DY21" i="34"/>
  <c r="EV21" i="34"/>
  <c r="FO72" i="34"/>
  <c r="ER21" i="34"/>
  <c r="FO21" i="34"/>
  <c r="FK72" i="34"/>
  <c r="EN21" i="34"/>
  <c r="FK21" i="34"/>
  <c r="FG72" i="34"/>
  <c r="EJ21" i="34"/>
  <c r="FG21" i="34"/>
  <c r="FC72" i="34"/>
  <c r="EY72" i="34"/>
  <c r="FO74" i="34"/>
  <c r="FK74" i="34"/>
  <c r="EN23" i="34"/>
  <c r="FK23" i="34"/>
  <c r="FF74" i="34"/>
  <c r="EI23" i="34"/>
  <c r="FF23" i="34"/>
  <c r="FA74" i="34"/>
  <c r="EW74" i="34"/>
  <c r="DZ23" i="34"/>
  <c r="EW23" i="34"/>
  <c r="FL74" i="34"/>
  <c r="EO23" i="34"/>
  <c r="FL23" i="34"/>
  <c r="FH74" i="34"/>
  <c r="FC74" i="34"/>
  <c r="EX74" i="34"/>
  <c r="EU74" i="34"/>
  <c r="DX23" i="34"/>
  <c r="ES74" i="34"/>
  <c r="FB74" i="34"/>
  <c r="EE23" i="34"/>
  <c r="FB23" i="34"/>
  <c r="FL76" i="34"/>
  <c r="EO25" i="34"/>
  <c r="FL25" i="34"/>
  <c r="FF76" i="34"/>
  <c r="EI25" i="34"/>
  <c r="FF25" i="34"/>
  <c r="FB76" i="34"/>
  <c r="EE25" i="34"/>
  <c r="FB25" i="34"/>
  <c r="EX76" i="34"/>
  <c r="EX25" i="34"/>
  <c r="EU76" i="34"/>
  <c r="DX25" i="34"/>
  <c r="ES76" i="34"/>
  <c r="FO76" i="34"/>
  <c r="ER25" i="34"/>
  <c r="FO25" i="34"/>
  <c r="FK76" i="34"/>
  <c r="EN25" i="34"/>
  <c r="FK25" i="34"/>
  <c r="FE76" i="34"/>
  <c r="EH25" i="34"/>
  <c r="FE25" i="34"/>
  <c r="FA76" i="34"/>
  <c r="ED25" i="34"/>
  <c r="FA25" i="34"/>
  <c r="EW76" i="34"/>
  <c r="DZ25" i="34"/>
  <c r="EW25" i="34"/>
  <c r="FN78" i="34"/>
  <c r="EQ27" i="34"/>
  <c r="FN27" i="34"/>
  <c r="FJ78" i="34"/>
  <c r="EM27" i="34"/>
  <c r="FJ27" i="34"/>
  <c r="FF78" i="34"/>
  <c r="EI27" i="34"/>
  <c r="FF27" i="34"/>
  <c r="FB78" i="34"/>
  <c r="EE27" i="34"/>
  <c r="FB27" i="34"/>
  <c r="EX78" i="34"/>
  <c r="EA27" i="34"/>
  <c r="EX27" i="34"/>
  <c r="EU78" i="34"/>
  <c r="DX27" i="34"/>
  <c r="ES78" i="34"/>
  <c r="FM78" i="34"/>
  <c r="FI78" i="34"/>
  <c r="EL27" i="34"/>
  <c r="FI27" i="34"/>
  <c r="FE78" i="34"/>
  <c r="EH27" i="34"/>
  <c r="FE27" i="34"/>
  <c r="FA78" i="34"/>
  <c r="ED27" i="34"/>
  <c r="FA27" i="34"/>
  <c r="EW78" i="34"/>
  <c r="FL80" i="34"/>
  <c r="EO29" i="34"/>
  <c r="FL29" i="34"/>
  <c r="FH80" i="34"/>
  <c r="EK29" i="34"/>
  <c r="FH29" i="34"/>
  <c r="FD80" i="34"/>
  <c r="EG29" i="34"/>
  <c r="FD29" i="34"/>
  <c r="EZ80" i="34"/>
  <c r="EC29" i="34"/>
  <c r="EZ29" i="34"/>
  <c r="EV80" i="34"/>
  <c r="DY29" i="34"/>
  <c r="EV29" i="34"/>
  <c r="FO80" i="34"/>
  <c r="ER29" i="34"/>
  <c r="FO29" i="34"/>
  <c r="FK80" i="34"/>
  <c r="FG80" i="34"/>
  <c r="EJ29" i="34"/>
  <c r="FG29" i="34"/>
  <c r="FC80" i="34"/>
  <c r="EF29" i="34"/>
  <c r="FC29" i="34"/>
  <c r="EY80" i="34"/>
  <c r="EB29" i="34"/>
  <c r="EY29" i="34"/>
  <c r="FN82" i="34"/>
  <c r="EQ31" i="34"/>
  <c r="FN31" i="34"/>
  <c r="FJ82" i="34"/>
  <c r="EM31" i="34"/>
  <c r="FJ31" i="34"/>
  <c r="FE82" i="34"/>
  <c r="EH31" i="34"/>
  <c r="FE31" i="34"/>
  <c r="FA82" i="34"/>
  <c r="ED31" i="34"/>
  <c r="FA31" i="34"/>
  <c r="EW82" i="34"/>
  <c r="DZ31" i="34"/>
  <c r="EW31" i="34"/>
  <c r="FM82" i="34"/>
  <c r="EP31" i="34"/>
  <c r="FM31" i="34"/>
  <c r="FI82" i="34"/>
  <c r="EL31" i="34"/>
  <c r="FI31" i="34"/>
  <c r="FD82" i="34"/>
  <c r="EG31" i="34"/>
  <c r="FD31" i="34"/>
  <c r="EZ82" i="34"/>
  <c r="EC31" i="34"/>
  <c r="EZ31" i="34"/>
  <c r="EV82" i="34"/>
  <c r="DY31" i="34"/>
  <c r="EV31" i="34"/>
  <c r="FG82" i="34"/>
  <c r="EJ31" i="34"/>
  <c r="FG31" i="34"/>
  <c r="FL84" i="34"/>
  <c r="EO33" i="34"/>
  <c r="FL33" i="34"/>
  <c r="FH84" i="34"/>
  <c r="EK33" i="34"/>
  <c r="FH33" i="34"/>
  <c r="FD84" i="34"/>
  <c r="EG33" i="34"/>
  <c r="FD33" i="34"/>
  <c r="EZ84" i="34"/>
  <c r="EC33" i="34"/>
  <c r="EZ33" i="34"/>
  <c r="EV84" i="34"/>
  <c r="FO84" i="34"/>
  <c r="ER33" i="34"/>
  <c r="FO33" i="34"/>
  <c r="FK84" i="34"/>
  <c r="EN33" i="34"/>
  <c r="FK33" i="34"/>
  <c r="FG84" i="34"/>
  <c r="EJ33" i="34"/>
  <c r="FG33" i="34"/>
  <c r="FC84" i="34"/>
  <c r="EF33" i="34"/>
  <c r="FC33" i="34"/>
  <c r="EY84" i="34"/>
  <c r="EB33" i="34"/>
  <c r="EY33" i="34"/>
  <c r="FO86" i="34"/>
  <c r="ER35" i="34"/>
  <c r="FO35" i="34"/>
  <c r="FK86" i="34"/>
  <c r="EN35" i="34"/>
  <c r="FK35" i="34"/>
  <c r="FF86" i="34"/>
  <c r="EI35" i="34"/>
  <c r="FF35" i="34"/>
  <c r="FB86" i="34"/>
  <c r="EE35" i="34"/>
  <c r="FB35" i="34"/>
  <c r="EX86" i="34"/>
  <c r="FN86" i="34"/>
  <c r="EQ35" i="34"/>
  <c r="FN35" i="34"/>
  <c r="FJ86" i="34"/>
  <c r="FE86" i="34"/>
  <c r="EH35" i="34"/>
  <c r="FE35" i="34"/>
  <c r="FA86" i="34"/>
  <c r="ED35" i="34"/>
  <c r="FA35" i="34"/>
  <c r="EW86" i="34"/>
  <c r="DZ35" i="34"/>
  <c r="FG86" i="34"/>
  <c r="EJ35" i="34"/>
  <c r="FG35" i="34"/>
  <c r="FM88" i="34"/>
  <c r="EP37" i="34"/>
  <c r="FM37" i="34"/>
  <c r="FI88" i="34"/>
  <c r="EL37" i="34"/>
  <c r="FI37" i="34"/>
  <c r="FD88" i="34"/>
  <c r="EG37" i="34"/>
  <c r="FD37" i="34"/>
  <c r="EZ88" i="34"/>
  <c r="EC37" i="34"/>
  <c r="EZ37" i="34"/>
  <c r="EV88" i="34"/>
  <c r="DY37" i="34"/>
  <c r="EV37" i="34"/>
  <c r="FL88" i="34"/>
  <c r="EO37" i="34"/>
  <c r="FL37" i="34"/>
  <c r="FH88" i="34"/>
  <c r="EK37" i="34"/>
  <c r="FH37" i="34"/>
  <c r="FC88" i="34"/>
  <c r="EF37" i="34"/>
  <c r="FC37" i="34"/>
  <c r="EY88" i="34"/>
  <c r="EB37" i="34"/>
  <c r="EY37" i="34"/>
  <c r="EU88" i="34"/>
  <c r="DX37" i="34"/>
  <c r="ES88" i="34"/>
  <c r="FO90" i="34"/>
  <c r="ER39" i="34"/>
  <c r="FO39" i="34"/>
  <c r="FK90" i="34"/>
  <c r="EN39" i="34"/>
  <c r="FK39" i="34"/>
  <c r="FG90" i="34"/>
  <c r="EJ39" i="34"/>
  <c r="FG39" i="34"/>
  <c r="FC90" i="34"/>
  <c r="EF39" i="34"/>
  <c r="FC39" i="34"/>
  <c r="EY90" i="34"/>
  <c r="EB39" i="34"/>
  <c r="EY39" i="34"/>
  <c r="FN90" i="34"/>
  <c r="EQ39" i="34"/>
  <c r="FN39" i="34"/>
  <c r="FJ90" i="34"/>
  <c r="EM39" i="34"/>
  <c r="FJ39" i="34"/>
  <c r="FF90" i="34"/>
  <c r="EI39" i="34"/>
  <c r="FF39" i="34"/>
  <c r="FB90" i="34"/>
  <c r="EE39" i="34"/>
  <c r="FB39" i="34"/>
  <c r="EX90" i="34"/>
  <c r="EA39" i="34"/>
  <c r="EX39" i="34"/>
  <c r="EU90" i="34"/>
  <c r="DX39" i="34"/>
  <c r="ES90" i="34"/>
  <c r="FL92" i="34"/>
  <c r="EO41" i="34"/>
  <c r="FL41" i="34"/>
  <c r="FH92" i="34"/>
  <c r="EK41" i="34"/>
  <c r="FH41" i="34"/>
  <c r="FC92" i="34"/>
  <c r="EF41" i="34"/>
  <c r="FC41" i="34"/>
  <c r="EY92" i="34"/>
  <c r="EB41" i="34"/>
  <c r="EY41" i="34"/>
  <c r="FG92" i="34"/>
  <c r="EJ41" i="34"/>
  <c r="FG41" i="34"/>
  <c r="FM92" i="34"/>
  <c r="EP41" i="34"/>
  <c r="FM41" i="34"/>
  <c r="FI92" i="34"/>
  <c r="EL41" i="34"/>
  <c r="FI41" i="34"/>
  <c r="FD92" i="34"/>
  <c r="EZ92" i="34"/>
  <c r="EC41" i="34"/>
  <c r="EZ41" i="34"/>
  <c r="EV92" i="34"/>
  <c r="DY41" i="34"/>
  <c r="FO94" i="34"/>
  <c r="ER43" i="34"/>
  <c r="FO43" i="34"/>
  <c r="FK94" i="34"/>
  <c r="FG94" i="34"/>
  <c r="EJ43" i="34"/>
  <c r="FG43" i="34"/>
  <c r="FC94" i="34"/>
  <c r="EF43" i="34"/>
  <c r="FC43" i="34"/>
  <c r="EY94" i="34"/>
  <c r="EB43" i="34"/>
  <c r="EY43" i="34"/>
  <c r="FN94" i="34"/>
  <c r="EQ43" i="34"/>
  <c r="FN43" i="34"/>
  <c r="FJ94" i="34"/>
  <c r="EM43" i="34"/>
  <c r="FJ43" i="34"/>
  <c r="FF94" i="34"/>
  <c r="EI43" i="34"/>
  <c r="FF43" i="34"/>
  <c r="FB94" i="34"/>
  <c r="EE43" i="34"/>
  <c r="FB43" i="34"/>
  <c r="EX94" i="34"/>
  <c r="EA43" i="34"/>
  <c r="EX43" i="34"/>
  <c r="EU94" i="34"/>
  <c r="DX43" i="34"/>
  <c r="ES94" i="34"/>
  <c r="FM96" i="34"/>
  <c r="FH96" i="34"/>
  <c r="EK45" i="34"/>
  <c r="FH45" i="34"/>
  <c r="FC96" i="34"/>
  <c r="EY96" i="34"/>
  <c r="EB45" i="34"/>
  <c r="EY45" i="34"/>
  <c r="FI96" i="34"/>
  <c r="EL45" i="34"/>
  <c r="FI45" i="34"/>
  <c r="FL96" i="34"/>
  <c r="EO45" i="34"/>
  <c r="FL45" i="34"/>
  <c r="FF96" i="34"/>
  <c r="EI45" i="34"/>
  <c r="FF45" i="34"/>
  <c r="FB96" i="34"/>
  <c r="EE45" i="34"/>
  <c r="FB45" i="34"/>
  <c r="EX96" i="34"/>
  <c r="EA45" i="34"/>
  <c r="EX45" i="34"/>
  <c r="EU96" i="34"/>
  <c r="DX45" i="34"/>
  <c r="ES96" i="34"/>
  <c r="FN98" i="34"/>
  <c r="FJ98" i="34"/>
  <c r="EM47" i="34"/>
  <c r="FJ47" i="34"/>
  <c r="FE98" i="34"/>
  <c r="EH47" i="34"/>
  <c r="FE47" i="34"/>
  <c r="FA98" i="34"/>
  <c r="ED47" i="34"/>
  <c r="FA47" i="34"/>
  <c r="EW98" i="34"/>
  <c r="FM98" i="34"/>
  <c r="EP47" i="34"/>
  <c r="FM47" i="34"/>
  <c r="FI98" i="34"/>
  <c r="EL47" i="34"/>
  <c r="FI47" i="34"/>
  <c r="FD98" i="34"/>
  <c r="EG47" i="34"/>
  <c r="FD47" i="34"/>
  <c r="EZ98" i="34"/>
  <c r="EV98" i="34"/>
  <c r="DY47" i="34"/>
  <c r="EV47" i="34"/>
  <c r="FG98" i="34"/>
  <c r="EJ47" i="34"/>
  <c r="FG47" i="34"/>
  <c r="FL100" i="34"/>
  <c r="EO49" i="34"/>
  <c r="FL49" i="34"/>
  <c r="FH100" i="34"/>
  <c r="FC100" i="34"/>
  <c r="EF49" i="34"/>
  <c r="FC49" i="34"/>
  <c r="EY100" i="34"/>
  <c r="EB49" i="34"/>
  <c r="EY49" i="34"/>
  <c r="FO100" i="34"/>
  <c r="ER49" i="34"/>
  <c r="FO49" i="34"/>
  <c r="FK100" i="34"/>
  <c r="EN49" i="34"/>
  <c r="FK49" i="34"/>
  <c r="FF100" i="34"/>
  <c r="EI49" i="34"/>
  <c r="FF49" i="34"/>
  <c r="FB100" i="34"/>
  <c r="EE49" i="34"/>
  <c r="FB49" i="34"/>
  <c r="EX100" i="34"/>
  <c r="EA49" i="34"/>
  <c r="EX49" i="34"/>
  <c r="EU100" i="34"/>
  <c r="ES100" i="34"/>
  <c r="FO102" i="34"/>
  <c r="ER51" i="34"/>
  <c r="FO51" i="34"/>
  <c r="FK102" i="34"/>
  <c r="EN51" i="34"/>
  <c r="FK51" i="34"/>
  <c r="FC102" i="34"/>
  <c r="EF51" i="34"/>
  <c r="FC51" i="34"/>
  <c r="EY102" i="34"/>
  <c r="EB51" i="34"/>
  <c r="EY51" i="34"/>
  <c r="FN102" i="34"/>
  <c r="EQ51" i="34"/>
  <c r="FN51" i="34"/>
  <c r="FJ102" i="34"/>
  <c r="EM51" i="34"/>
  <c r="FJ51" i="34"/>
  <c r="FB102" i="34"/>
  <c r="EE51" i="34"/>
  <c r="FB51" i="34"/>
  <c r="EX102" i="34"/>
  <c r="EU102" i="34"/>
  <c r="DX51" i="34"/>
  <c r="ES102" i="34"/>
  <c r="FG102" i="34"/>
  <c r="EJ51" i="34"/>
  <c r="FG51" i="34"/>
  <c r="FF102" i="34"/>
  <c r="EI51" i="34"/>
  <c r="FF51" i="34"/>
  <c r="FL104" i="34"/>
  <c r="EO53" i="34"/>
  <c r="FL53" i="34"/>
  <c r="FF104" i="34"/>
  <c r="EI53" i="34"/>
  <c r="FF53" i="34"/>
  <c r="FB104" i="34"/>
  <c r="EE53" i="34"/>
  <c r="FB53" i="34"/>
  <c r="EX104" i="34"/>
  <c r="EA53" i="34"/>
  <c r="EX53" i="34"/>
  <c r="FO104" i="34"/>
  <c r="ER53" i="34"/>
  <c r="FO53" i="34"/>
  <c r="FJ104" i="34"/>
  <c r="EM53" i="34"/>
  <c r="FJ53" i="34"/>
  <c r="FE104" i="34"/>
  <c r="EH53" i="34"/>
  <c r="FE53" i="34"/>
  <c r="FA104" i="34"/>
  <c r="ED53" i="34"/>
  <c r="FA53" i="34"/>
  <c r="EW104" i="34"/>
  <c r="DZ53" i="34"/>
  <c r="EW53" i="34"/>
  <c r="EU104" i="34"/>
  <c r="DX53" i="34"/>
  <c r="ES104" i="34"/>
  <c r="EU106" i="34"/>
  <c r="FP106" i="34"/>
  <c r="FQ106" i="34"/>
  <c r="EU110" i="34"/>
  <c r="EU116" i="34"/>
  <c r="ES133" i="34"/>
  <c r="ES139" i="34"/>
  <c r="EA14" i="34"/>
  <c r="EX14" i="34"/>
  <c r="EI14" i="34"/>
  <c r="FF14" i="34"/>
  <c r="FP62" i="34"/>
  <c r="FQ62" i="34"/>
  <c r="ER14" i="34"/>
  <c r="FO14" i="34"/>
  <c r="EU124" i="34"/>
  <c r="EU125" i="34"/>
  <c r="EU130" i="34"/>
  <c r="ES130" i="34"/>
  <c r="EU144" i="34"/>
  <c r="FP144" i="34"/>
  <c r="FQ144" i="34"/>
  <c r="ES144" i="34"/>
  <c r="EU147" i="34"/>
  <c r="EU155" i="34"/>
  <c r="ES155" i="34"/>
  <c r="FG57" i="34"/>
  <c r="EJ6" i="34"/>
  <c r="FG6" i="34"/>
  <c r="FG59" i="34"/>
  <c r="EJ8" i="34"/>
  <c r="FG8" i="34"/>
  <c r="FG61" i="34"/>
  <c r="EJ10" i="34"/>
  <c r="FG10" i="34"/>
  <c r="FG65" i="34"/>
  <c r="EJ14" i="34"/>
  <c r="FG14" i="34"/>
  <c r="FO69" i="34"/>
  <c r="ER18" i="34"/>
  <c r="FO18" i="34"/>
  <c r="EN18" i="34"/>
  <c r="FK18" i="34"/>
  <c r="FF69" i="34"/>
  <c r="EI18" i="34"/>
  <c r="FF18" i="34"/>
  <c r="FB69" i="34"/>
  <c r="EE18" i="34"/>
  <c r="FB18" i="34"/>
  <c r="EX69" i="34"/>
  <c r="EA18" i="34"/>
  <c r="EX18" i="34"/>
  <c r="EQ18" i="34"/>
  <c r="FN18" i="34"/>
  <c r="FJ69" i="34"/>
  <c r="EM18" i="34"/>
  <c r="FJ18" i="34"/>
  <c r="FE69" i="34"/>
  <c r="EH18" i="34"/>
  <c r="FE18" i="34"/>
  <c r="FA69" i="34"/>
  <c r="DZ18" i="34"/>
  <c r="EW18" i="34"/>
  <c r="FG69" i="34"/>
  <c r="EJ18" i="34"/>
  <c r="FG18" i="34"/>
  <c r="FM71" i="34"/>
  <c r="EP20" i="34"/>
  <c r="FM20" i="34"/>
  <c r="FI71" i="34"/>
  <c r="EL20" i="34"/>
  <c r="FI20" i="34"/>
  <c r="EG20" i="34"/>
  <c r="FD20" i="34"/>
  <c r="EZ71" i="34"/>
  <c r="EC20" i="34"/>
  <c r="EZ20" i="34"/>
  <c r="EV71" i="34"/>
  <c r="DY20" i="34"/>
  <c r="EV20" i="34"/>
  <c r="FL71" i="34"/>
  <c r="EO20" i="34"/>
  <c r="FL20" i="34"/>
  <c r="EK20" i="34"/>
  <c r="FH20" i="34"/>
  <c r="FC71" i="34"/>
  <c r="EF20" i="34"/>
  <c r="FC20" i="34"/>
  <c r="EY71" i="34"/>
  <c r="DX20" i="34"/>
  <c r="EU71" i="34"/>
  <c r="EQ22" i="34"/>
  <c r="FN22" i="34"/>
  <c r="FJ73" i="34"/>
  <c r="EM22" i="34"/>
  <c r="FJ22" i="34"/>
  <c r="FE73" i="34"/>
  <c r="EH22" i="34"/>
  <c r="FE22" i="34"/>
  <c r="FA73" i="34"/>
  <c r="ED22" i="34"/>
  <c r="FA22" i="34"/>
  <c r="FO73" i="34"/>
  <c r="FK73" i="34"/>
  <c r="EN22" i="34"/>
  <c r="FK22" i="34"/>
  <c r="FF73" i="34"/>
  <c r="EI22" i="34"/>
  <c r="FF22" i="34"/>
  <c r="EE22" i="34"/>
  <c r="FB22" i="34"/>
  <c r="EX73" i="34"/>
  <c r="FG73" i="34"/>
  <c r="EJ22" i="34"/>
  <c r="FG22" i="34"/>
  <c r="FM75" i="34"/>
  <c r="EP24" i="34"/>
  <c r="FM24" i="34"/>
  <c r="EL24" i="34"/>
  <c r="FI24" i="34"/>
  <c r="FD75" i="34"/>
  <c r="EG24" i="34"/>
  <c r="FD24" i="34"/>
  <c r="EZ75" i="34"/>
  <c r="EC24" i="34"/>
  <c r="EZ24" i="34"/>
  <c r="EV75" i="34"/>
  <c r="DY24" i="34"/>
  <c r="EV24" i="34"/>
  <c r="FN75" i="34"/>
  <c r="EQ24" i="34"/>
  <c r="FN24" i="34"/>
  <c r="FJ75" i="34"/>
  <c r="EM24" i="34"/>
  <c r="FJ24" i="34"/>
  <c r="FE75" i="34"/>
  <c r="FA75" i="34"/>
  <c r="ED24" i="34"/>
  <c r="FA24" i="34"/>
  <c r="EW75" i="34"/>
  <c r="DZ24" i="34"/>
  <c r="EW24" i="34"/>
  <c r="FO77" i="34"/>
  <c r="FK77" i="34"/>
  <c r="EN26" i="34"/>
  <c r="FK26" i="34"/>
  <c r="FG77" i="34"/>
  <c r="EJ26" i="34"/>
  <c r="FG26" i="34"/>
  <c r="FC77" i="34"/>
  <c r="EF26" i="34"/>
  <c r="FC26" i="34"/>
  <c r="EY77" i="34"/>
  <c r="EB26" i="34"/>
  <c r="EY26" i="34"/>
  <c r="DX26" i="34"/>
  <c r="EU77" i="34"/>
  <c r="FL77" i="34"/>
  <c r="EO26" i="34"/>
  <c r="FL26" i="34"/>
  <c r="FH77" i="34"/>
  <c r="EK26" i="34"/>
  <c r="FH26" i="34"/>
  <c r="FD77" i="34"/>
  <c r="EG26" i="34"/>
  <c r="FD26" i="34"/>
  <c r="EZ77" i="34"/>
  <c r="EC26" i="34"/>
  <c r="EZ26" i="34"/>
  <c r="EV77" i="34"/>
  <c r="DY26" i="34"/>
  <c r="FM79" i="34"/>
  <c r="EP28" i="34"/>
  <c r="FM28" i="34"/>
  <c r="FI79" i="34"/>
  <c r="EL28" i="34"/>
  <c r="FI28" i="34"/>
  <c r="FE79" i="34"/>
  <c r="EH28" i="34"/>
  <c r="FE28" i="34"/>
  <c r="FA79" i="34"/>
  <c r="ED28" i="34"/>
  <c r="FA28" i="34"/>
  <c r="EW79" i="34"/>
  <c r="DZ28" i="34"/>
  <c r="EW28" i="34"/>
  <c r="FN79" i="34"/>
  <c r="FJ79" i="34"/>
  <c r="EM28" i="34"/>
  <c r="FJ28" i="34"/>
  <c r="FF79" i="34"/>
  <c r="EI28" i="34"/>
  <c r="FF28" i="34"/>
  <c r="FB79" i="34"/>
  <c r="EE28" i="34"/>
  <c r="FB28" i="34"/>
  <c r="EX79" i="34"/>
  <c r="EA28" i="34"/>
  <c r="EX28" i="34"/>
  <c r="FN81" i="34"/>
  <c r="EQ30" i="34"/>
  <c r="FN30" i="34"/>
  <c r="FJ81" i="34"/>
  <c r="EM30" i="34"/>
  <c r="FJ30" i="34"/>
  <c r="FE81" i="34"/>
  <c r="EH30" i="34"/>
  <c r="FE30" i="34"/>
  <c r="FA81" i="34"/>
  <c r="ED30" i="34"/>
  <c r="FA30" i="34"/>
  <c r="EW81" i="34"/>
  <c r="DZ30" i="34"/>
  <c r="EW30" i="34"/>
  <c r="FO81" i="34"/>
  <c r="ER30" i="34"/>
  <c r="FO30" i="34"/>
  <c r="FK81" i="34"/>
  <c r="EN30" i="34"/>
  <c r="FK30" i="34"/>
  <c r="FF81" i="34"/>
  <c r="EI30" i="34"/>
  <c r="FF30" i="34"/>
  <c r="FB81" i="34"/>
  <c r="EE30" i="34"/>
  <c r="FB30" i="34"/>
  <c r="EX81" i="34"/>
  <c r="EA30" i="34"/>
  <c r="EX30" i="34"/>
  <c r="FG81" i="34"/>
  <c r="EJ30" i="34"/>
  <c r="FG30" i="34"/>
  <c r="FM83" i="34"/>
  <c r="FI83" i="34"/>
  <c r="EL32" i="34"/>
  <c r="FI32" i="34"/>
  <c r="FD83" i="34"/>
  <c r="EG32" i="34"/>
  <c r="FD32" i="34"/>
  <c r="EY83" i="34"/>
  <c r="EB32" i="34"/>
  <c r="EY32" i="34"/>
  <c r="DX32" i="34"/>
  <c r="EU32" i="34"/>
  <c r="EU83" i="34"/>
  <c r="FN83" i="34"/>
  <c r="EQ32" i="34"/>
  <c r="FN32" i="34"/>
  <c r="FJ83" i="34"/>
  <c r="EM32" i="34"/>
  <c r="FJ32" i="34"/>
  <c r="FE83" i="34"/>
  <c r="EH32" i="34"/>
  <c r="FE32" i="34"/>
  <c r="FA83" i="34"/>
  <c r="ED32" i="34"/>
  <c r="FA32" i="34"/>
  <c r="EV83" i="34"/>
  <c r="DY32" i="34"/>
  <c r="FN85" i="34"/>
  <c r="EQ34" i="34"/>
  <c r="FN34" i="34"/>
  <c r="FJ85" i="34"/>
  <c r="EM34" i="34"/>
  <c r="FJ34" i="34"/>
  <c r="FC85" i="34"/>
  <c r="EF34" i="34"/>
  <c r="FC34" i="34"/>
  <c r="EY85" i="34"/>
  <c r="EB34" i="34"/>
  <c r="EY34" i="34"/>
  <c r="DX34" i="34"/>
  <c r="EU85" i="34"/>
  <c r="FM85" i="34"/>
  <c r="EP34" i="34"/>
  <c r="FM34" i="34"/>
  <c r="FI85" i="34"/>
  <c r="EL34" i="34"/>
  <c r="FI34" i="34"/>
  <c r="FB85" i="34"/>
  <c r="EE34" i="34"/>
  <c r="FB34" i="34"/>
  <c r="EX85" i="34"/>
  <c r="EA34" i="34"/>
  <c r="EX34" i="34"/>
  <c r="FH85" i="34"/>
  <c r="EK34" i="34"/>
  <c r="FH34" i="34"/>
  <c r="FF85" i="34"/>
  <c r="EI34" i="34"/>
  <c r="FF34" i="34"/>
  <c r="FL87" i="34"/>
  <c r="EO36" i="34"/>
  <c r="FL36" i="34"/>
  <c r="FH87" i="34"/>
  <c r="FD87" i="34"/>
  <c r="EG36" i="34"/>
  <c r="FD36" i="34"/>
  <c r="EZ87" i="34"/>
  <c r="EV87" i="34"/>
  <c r="DY36" i="34"/>
  <c r="EV36" i="34"/>
  <c r="FM87" i="34"/>
  <c r="FI87" i="34"/>
  <c r="EL36" i="34"/>
  <c r="FI36" i="34"/>
  <c r="FE87" i="34"/>
  <c r="EH36" i="34"/>
  <c r="FE36" i="34"/>
  <c r="FA87" i="34"/>
  <c r="EW87" i="34"/>
  <c r="DZ36" i="34"/>
  <c r="FN89" i="34"/>
  <c r="EQ38" i="34"/>
  <c r="FN38" i="34"/>
  <c r="FJ89" i="34"/>
  <c r="EM38" i="34"/>
  <c r="FJ38" i="34"/>
  <c r="FF89" i="34"/>
  <c r="EI38" i="34"/>
  <c r="FF38" i="34"/>
  <c r="FB89" i="34"/>
  <c r="EE38" i="34"/>
  <c r="FB38" i="34"/>
  <c r="EX89" i="34"/>
  <c r="EA38" i="34"/>
  <c r="EX38" i="34"/>
  <c r="FO89" i="34"/>
  <c r="ER38" i="34"/>
  <c r="FO38" i="34"/>
  <c r="FK89" i="34"/>
  <c r="EN38" i="34"/>
  <c r="FK38" i="34"/>
  <c r="FG89" i="34"/>
  <c r="EJ38" i="34"/>
  <c r="FG38" i="34"/>
  <c r="FC89" i="34"/>
  <c r="EF38" i="34"/>
  <c r="FC38" i="34"/>
  <c r="EY89" i="34"/>
  <c r="EB38" i="34"/>
  <c r="EY38" i="34"/>
  <c r="DX38" i="34"/>
  <c r="EU89" i="34"/>
  <c r="FL91" i="34"/>
  <c r="EO40" i="34"/>
  <c r="FL40" i="34"/>
  <c r="FH91" i="34"/>
  <c r="EK40" i="34"/>
  <c r="FH40" i="34"/>
  <c r="FD91" i="34"/>
  <c r="EZ91" i="34"/>
  <c r="EC40" i="34"/>
  <c r="EZ40" i="34"/>
  <c r="EV91" i="34"/>
  <c r="DY40" i="34"/>
  <c r="EV40" i="34"/>
  <c r="FM91" i="34"/>
  <c r="EP40" i="34"/>
  <c r="FM40" i="34"/>
  <c r="FI91" i="34"/>
  <c r="EL40" i="34"/>
  <c r="FI40" i="34"/>
  <c r="FE91" i="34"/>
  <c r="EH40" i="34"/>
  <c r="FE40" i="34"/>
  <c r="FA91" i="34"/>
  <c r="ED40" i="34"/>
  <c r="FA40" i="34"/>
  <c r="EW91" i="34"/>
  <c r="DZ40" i="34"/>
  <c r="EW40" i="34"/>
  <c r="FN93" i="34"/>
  <c r="EQ42" i="34"/>
  <c r="FN42" i="34"/>
  <c r="FJ93" i="34"/>
  <c r="EM42" i="34"/>
  <c r="FJ42" i="34"/>
  <c r="FA93" i="34"/>
  <c r="ED42" i="34"/>
  <c r="FA42" i="34"/>
  <c r="EW93" i="34"/>
  <c r="DZ42" i="34"/>
  <c r="EW42" i="34"/>
  <c r="FF93" i="34"/>
  <c r="EI42" i="34"/>
  <c r="FF42" i="34"/>
  <c r="FM93" i="34"/>
  <c r="EP42" i="34"/>
  <c r="FM42" i="34"/>
  <c r="FI93" i="34"/>
  <c r="EL42" i="34"/>
  <c r="FI42" i="34"/>
  <c r="EZ93" i="34"/>
  <c r="EC42" i="34"/>
  <c r="EZ42" i="34"/>
  <c r="EV93" i="34"/>
  <c r="DY42" i="34"/>
  <c r="EV42" i="34"/>
  <c r="FE93" i="34"/>
  <c r="EH42" i="34"/>
  <c r="FE42" i="34"/>
  <c r="FD93" i="34"/>
  <c r="EG42" i="34"/>
  <c r="FD42" i="34"/>
  <c r="FL95" i="34"/>
  <c r="EO44" i="34"/>
  <c r="FL44" i="34"/>
  <c r="FD95" i="34"/>
  <c r="EZ95" i="34"/>
  <c r="EC44" i="34"/>
  <c r="EZ44" i="34"/>
  <c r="EV95" i="34"/>
  <c r="DY44" i="34"/>
  <c r="EV44" i="34"/>
  <c r="FO95" i="34"/>
  <c r="ER44" i="34"/>
  <c r="FO44" i="34"/>
  <c r="FK95" i="34"/>
  <c r="EN44" i="34"/>
  <c r="FK44" i="34"/>
  <c r="FC95" i="34"/>
  <c r="EF44" i="34"/>
  <c r="FC44" i="34"/>
  <c r="EY95" i="34"/>
  <c r="EB44" i="34"/>
  <c r="EY44" i="34"/>
  <c r="EU95" i="34"/>
  <c r="FG95" i="34"/>
  <c r="EJ44" i="34"/>
  <c r="FG44" i="34"/>
  <c r="FN97" i="34"/>
  <c r="EQ46" i="34"/>
  <c r="FN46" i="34"/>
  <c r="FJ97" i="34"/>
  <c r="EM46" i="34"/>
  <c r="FJ46" i="34"/>
  <c r="FD97" i="34"/>
  <c r="EG46" i="34"/>
  <c r="FD46" i="34"/>
  <c r="EZ97" i="34"/>
  <c r="EC46" i="34"/>
  <c r="EZ46" i="34"/>
  <c r="EV97" i="34"/>
  <c r="DY46" i="34"/>
  <c r="EV46" i="34"/>
  <c r="FO97" i="34"/>
  <c r="ER46" i="34"/>
  <c r="FO46" i="34"/>
  <c r="FK97" i="34"/>
  <c r="EN46" i="34"/>
  <c r="FK46" i="34"/>
  <c r="FE97" i="34"/>
  <c r="FA97" i="34"/>
  <c r="ED46" i="34"/>
  <c r="FA46" i="34"/>
  <c r="EW97" i="34"/>
  <c r="DZ46" i="34"/>
  <c r="EW46" i="34"/>
  <c r="FH97" i="34"/>
  <c r="EK46" i="34"/>
  <c r="FH46" i="34"/>
  <c r="FL99" i="34"/>
  <c r="FL48" i="34"/>
  <c r="FH99" i="34"/>
  <c r="EK48" i="34"/>
  <c r="FH48" i="34"/>
  <c r="FC99" i="34"/>
  <c r="EF48" i="34"/>
  <c r="FC48" i="34"/>
  <c r="EY99" i="34"/>
  <c r="EB48" i="34"/>
  <c r="EY48" i="34"/>
  <c r="DX48" i="34"/>
  <c r="EU99" i="34"/>
  <c r="ES99" i="34"/>
  <c r="FM99" i="34"/>
  <c r="EP48" i="34"/>
  <c r="FM48" i="34"/>
  <c r="FI99" i="34"/>
  <c r="EL48" i="34"/>
  <c r="FI48" i="34"/>
  <c r="FD99" i="34"/>
  <c r="EG48" i="34"/>
  <c r="FD48" i="34"/>
  <c r="EZ99" i="34"/>
  <c r="EC48" i="34"/>
  <c r="EZ48" i="34"/>
  <c r="EV99" i="34"/>
  <c r="DY48" i="34"/>
  <c r="EV48" i="34"/>
  <c r="FN101" i="34"/>
  <c r="EQ50" i="34"/>
  <c r="FN50" i="34"/>
  <c r="FJ101" i="34"/>
  <c r="EM50" i="34"/>
  <c r="FJ50" i="34"/>
  <c r="FE101" i="34"/>
  <c r="EH50" i="34"/>
  <c r="FE50" i="34"/>
  <c r="FA101" i="34"/>
  <c r="ED50" i="34"/>
  <c r="FA50" i="34"/>
  <c r="EW101" i="34"/>
  <c r="DZ50" i="34"/>
  <c r="EW50" i="34"/>
  <c r="FG101" i="34"/>
  <c r="EJ50" i="34"/>
  <c r="FG50" i="34"/>
  <c r="FM101" i="34"/>
  <c r="FI101" i="34"/>
  <c r="EL50" i="34"/>
  <c r="FI50" i="34"/>
  <c r="FD101" i="34"/>
  <c r="EG50" i="34"/>
  <c r="FD50" i="34"/>
  <c r="EZ101" i="34"/>
  <c r="EC50" i="34"/>
  <c r="EZ50" i="34"/>
  <c r="EV101" i="34"/>
  <c r="DY50" i="34"/>
  <c r="EV50" i="34"/>
  <c r="FL103" i="34"/>
  <c r="EO52" i="34"/>
  <c r="FL52" i="34"/>
  <c r="FH103" i="34"/>
  <c r="EK52" i="34"/>
  <c r="FH52" i="34"/>
  <c r="FD103" i="34"/>
  <c r="EZ103" i="34"/>
  <c r="EV103" i="34"/>
  <c r="DY52" i="34"/>
  <c r="EV52" i="34"/>
  <c r="FM103" i="34"/>
  <c r="EP52" i="34"/>
  <c r="FM52" i="34"/>
  <c r="FI103" i="34"/>
  <c r="EL52" i="34"/>
  <c r="FI52" i="34"/>
  <c r="FE103" i="34"/>
  <c r="EH52" i="34"/>
  <c r="FE52" i="34"/>
  <c r="FA103" i="34"/>
  <c r="ED52" i="34"/>
  <c r="FA52" i="34"/>
  <c r="EW103" i="34"/>
  <c r="DZ52" i="34"/>
  <c r="EW52" i="34"/>
  <c r="EU109" i="34"/>
  <c r="FP109" i="34"/>
  <c r="FQ109" i="34"/>
  <c r="ES109" i="34"/>
  <c r="EU115" i="34"/>
  <c r="ES121" i="34"/>
  <c r="EU123" i="34"/>
  <c r="ES123" i="34"/>
  <c r="EU131" i="34"/>
  <c r="ES131" i="34"/>
  <c r="EU136" i="34"/>
  <c r="FP136" i="34"/>
  <c r="FQ136" i="34"/>
  <c r="ES136" i="34"/>
  <c r="EU138" i="34"/>
  <c r="EU141" i="34"/>
  <c r="ES146" i="34"/>
  <c r="EU152" i="34"/>
  <c r="FG56" i="34"/>
  <c r="ES58" i="34"/>
  <c r="FF60" i="34"/>
  <c r="EI9" i="34"/>
  <c r="FF9" i="34"/>
  <c r="ES62" i="34"/>
  <c r="FG64" i="34"/>
  <c r="FP64" i="34"/>
  <c r="FQ64" i="34"/>
  <c r="EJ13" i="34"/>
  <c r="FG13" i="34"/>
  <c r="FG66" i="34"/>
  <c r="FO68" i="34"/>
  <c r="ER17" i="34"/>
  <c r="FO17" i="34"/>
  <c r="FK68" i="34"/>
  <c r="EN17" i="34"/>
  <c r="FK17" i="34"/>
  <c r="FG68" i="34"/>
  <c r="EJ17" i="34"/>
  <c r="FG17" i="34"/>
  <c r="FC68" i="34"/>
  <c r="EF17" i="34"/>
  <c r="FC17" i="34"/>
  <c r="EY68" i="34"/>
  <c r="EB17" i="34"/>
  <c r="EY17" i="34"/>
  <c r="FN68" i="34"/>
  <c r="EQ17" i="34"/>
  <c r="FN17" i="34"/>
  <c r="FJ68" i="34"/>
  <c r="EM17" i="34"/>
  <c r="FJ17" i="34"/>
  <c r="FF68" i="34"/>
  <c r="EI17" i="34"/>
  <c r="FF17" i="34"/>
  <c r="FB68" i="34"/>
  <c r="EE17" i="34"/>
  <c r="FB17" i="34"/>
  <c r="EX68" i="34"/>
  <c r="EA17" i="34"/>
  <c r="EX17" i="34"/>
  <c r="EU68" i="34"/>
  <c r="FP68" i="34"/>
  <c r="FQ68" i="34"/>
  <c r="DX17" i="34"/>
  <c r="ES68" i="34"/>
  <c r="FM70" i="34"/>
  <c r="EP19" i="34"/>
  <c r="FM19" i="34"/>
  <c r="FI70" i="34"/>
  <c r="EL19" i="34"/>
  <c r="FI19" i="34"/>
  <c r="FD70" i="34"/>
  <c r="EZ70" i="34"/>
  <c r="EC19" i="34"/>
  <c r="EZ19" i="34"/>
  <c r="EV70" i="34"/>
  <c r="DY19" i="34"/>
  <c r="EV19" i="34"/>
  <c r="FG70" i="34"/>
  <c r="EJ19" i="34"/>
  <c r="FG19" i="34"/>
  <c r="FL70" i="34"/>
  <c r="FH70" i="34"/>
  <c r="EK19" i="34"/>
  <c r="FH19" i="34"/>
  <c r="FC70" i="34"/>
  <c r="EF19" i="34"/>
  <c r="FC19" i="34"/>
  <c r="EY70" i="34"/>
  <c r="EB19" i="34"/>
  <c r="FN72" i="34"/>
  <c r="EQ21" i="34"/>
  <c r="FN21" i="34"/>
  <c r="FJ72" i="34"/>
  <c r="EM21" i="34"/>
  <c r="FJ21" i="34"/>
  <c r="FF72" i="34"/>
  <c r="EI21" i="34"/>
  <c r="FF21" i="34"/>
  <c r="FB72" i="34"/>
  <c r="EE21" i="34"/>
  <c r="FB21" i="34"/>
  <c r="EX72" i="34"/>
  <c r="EU72" i="34"/>
  <c r="DX21" i="34"/>
  <c r="ES72" i="34"/>
  <c r="FM72" i="34"/>
  <c r="EP21" i="34"/>
  <c r="FM21" i="34"/>
  <c r="FI72" i="34"/>
  <c r="EL21" i="34"/>
  <c r="FI21" i="34"/>
  <c r="FE72" i="34"/>
  <c r="EH21" i="34"/>
  <c r="FE21" i="34"/>
  <c r="FA72" i="34"/>
  <c r="ED21" i="34"/>
  <c r="FA21" i="34"/>
  <c r="EW72" i="34"/>
  <c r="DZ21" i="34"/>
  <c r="EW21" i="34"/>
  <c r="FM74" i="34"/>
  <c r="EP23" i="34"/>
  <c r="FM23" i="34"/>
  <c r="FI74" i="34"/>
  <c r="EL23" i="34"/>
  <c r="FI23" i="34"/>
  <c r="FD74" i="34"/>
  <c r="EG23" i="34"/>
  <c r="FD23" i="34"/>
  <c r="EY74" i="34"/>
  <c r="EB23" i="34"/>
  <c r="EY23" i="34"/>
  <c r="FN74" i="34"/>
  <c r="EQ23" i="34"/>
  <c r="FN23" i="34"/>
  <c r="FJ74" i="34"/>
  <c r="EM23" i="34"/>
  <c r="FJ23" i="34"/>
  <c r="FE74" i="34"/>
  <c r="EH23" i="34"/>
  <c r="FE23" i="34"/>
  <c r="EZ74" i="34"/>
  <c r="EC23" i="34"/>
  <c r="EZ23" i="34"/>
  <c r="EV74" i="34"/>
  <c r="DY23" i="34"/>
  <c r="EV23" i="34"/>
  <c r="FG74" i="34"/>
  <c r="EJ23" i="34"/>
  <c r="FG23" i="34"/>
  <c r="FN76" i="34"/>
  <c r="EQ25" i="34"/>
  <c r="FN25" i="34"/>
  <c r="FJ76" i="34"/>
  <c r="EM25" i="34"/>
  <c r="FJ25" i="34"/>
  <c r="FD76" i="34"/>
  <c r="EG25" i="34"/>
  <c r="FD25" i="34"/>
  <c r="EZ76" i="34"/>
  <c r="EC25" i="34"/>
  <c r="EZ25" i="34"/>
  <c r="EV76" i="34"/>
  <c r="DY25" i="34"/>
  <c r="FH76" i="34"/>
  <c r="EK25" i="34"/>
  <c r="FH25" i="34"/>
  <c r="FM76" i="34"/>
  <c r="EP25" i="34"/>
  <c r="FM25" i="34"/>
  <c r="FI76" i="34"/>
  <c r="EL25" i="34"/>
  <c r="FI25" i="34"/>
  <c r="FC76" i="34"/>
  <c r="EF25" i="34"/>
  <c r="FC25" i="34"/>
  <c r="EY76" i="34"/>
  <c r="EB25" i="34"/>
  <c r="EY25" i="34"/>
  <c r="FG76" i="34"/>
  <c r="EJ25" i="34"/>
  <c r="FG25" i="34"/>
  <c r="FL78" i="34"/>
  <c r="EO27" i="34"/>
  <c r="FL27" i="34"/>
  <c r="FH78" i="34"/>
  <c r="EK27" i="34"/>
  <c r="FH27" i="34"/>
  <c r="FD78" i="34"/>
  <c r="EG27" i="34"/>
  <c r="FD27" i="34"/>
  <c r="EZ78" i="34"/>
  <c r="EC27" i="34"/>
  <c r="EZ27" i="34"/>
  <c r="EV78" i="34"/>
  <c r="DY27" i="34"/>
  <c r="EV27" i="34"/>
  <c r="FO78" i="34"/>
  <c r="ER27" i="34"/>
  <c r="FO27" i="34"/>
  <c r="FK78" i="34"/>
  <c r="EN27" i="34"/>
  <c r="FK27" i="34"/>
  <c r="FG78" i="34"/>
  <c r="EJ27" i="34"/>
  <c r="FG27" i="34"/>
  <c r="FC78" i="34"/>
  <c r="FP78" i="34"/>
  <c r="FQ78" i="34"/>
  <c r="EY78" i="34"/>
  <c r="FN80" i="34"/>
  <c r="EQ29" i="34"/>
  <c r="FN29" i="34"/>
  <c r="FJ80" i="34"/>
  <c r="EM29" i="34"/>
  <c r="FJ29" i="34"/>
  <c r="FF80" i="34"/>
  <c r="EI29" i="34"/>
  <c r="FF29" i="34"/>
  <c r="FB80" i="34"/>
  <c r="EE29" i="34"/>
  <c r="FB29" i="34"/>
  <c r="EX80" i="34"/>
  <c r="EA29" i="34"/>
  <c r="EU80" i="34"/>
  <c r="FP80" i="34"/>
  <c r="FQ80" i="34"/>
  <c r="DX29" i="34"/>
  <c r="EU29" i="34"/>
  <c r="ES80" i="34"/>
  <c r="FM80" i="34"/>
  <c r="EP29" i="34"/>
  <c r="FM29" i="34"/>
  <c r="FI80" i="34"/>
  <c r="EL29" i="34"/>
  <c r="FI29" i="34"/>
  <c r="FE80" i="34"/>
  <c r="EH29" i="34"/>
  <c r="FE29" i="34"/>
  <c r="FA80" i="34"/>
  <c r="ED29" i="34"/>
  <c r="FA29" i="34"/>
  <c r="EW80" i="34"/>
  <c r="DZ29" i="34"/>
  <c r="EW29" i="34"/>
  <c r="FL82" i="34"/>
  <c r="EO31" i="34"/>
  <c r="FL31" i="34"/>
  <c r="FH82" i="34"/>
  <c r="EK31" i="34"/>
  <c r="FH31" i="34"/>
  <c r="FC82" i="34"/>
  <c r="EF31" i="34"/>
  <c r="FC31" i="34"/>
  <c r="EY82" i="34"/>
  <c r="EB31" i="34"/>
  <c r="EY31" i="34"/>
  <c r="FO82" i="34"/>
  <c r="ER31" i="34"/>
  <c r="FO31" i="34"/>
  <c r="FK82" i="34"/>
  <c r="EN31" i="34"/>
  <c r="FK31" i="34"/>
  <c r="FF82" i="34"/>
  <c r="EI31" i="34"/>
  <c r="FF31" i="34"/>
  <c r="FB82" i="34"/>
  <c r="EE31" i="34"/>
  <c r="FB31" i="34"/>
  <c r="EX82" i="34"/>
  <c r="EA31" i="34"/>
  <c r="EX31" i="34"/>
  <c r="EU82" i="34"/>
  <c r="DX31" i="34"/>
  <c r="ES82" i="34"/>
  <c r="FN84" i="34"/>
  <c r="FJ84" i="34"/>
  <c r="EM33" i="34"/>
  <c r="FJ33" i="34"/>
  <c r="FF84" i="34"/>
  <c r="EI33" i="34"/>
  <c r="FF33" i="34"/>
  <c r="FB84" i="34"/>
  <c r="EE33" i="34"/>
  <c r="FB33" i="34"/>
  <c r="EX84" i="34"/>
  <c r="EA33" i="34"/>
  <c r="EX33" i="34"/>
  <c r="EU84" i="34"/>
  <c r="DX33" i="34"/>
  <c r="ES84" i="34"/>
  <c r="FM84" i="34"/>
  <c r="EP33" i="34"/>
  <c r="FM33" i="34"/>
  <c r="FI84" i="34"/>
  <c r="EL33" i="34"/>
  <c r="FI33" i="34"/>
  <c r="FE84" i="34"/>
  <c r="EH33" i="34"/>
  <c r="FE33" i="34"/>
  <c r="FA84" i="34"/>
  <c r="ED33" i="34"/>
  <c r="FA33" i="34"/>
  <c r="EW84" i="34"/>
  <c r="DZ33" i="34"/>
  <c r="EW33" i="34"/>
  <c r="FM86" i="34"/>
  <c r="EP35" i="34"/>
  <c r="FM35" i="34"/>
  <c r="FI86" i="34"/>
  <c r="EL35" i="34"/>
  <c r="FI35" i="34"/>
  <c r="FD86" i="34"/>
  <c r="EG35" i="34"/>
  <c r="FD35" i="34"/>
  <c r="EZ86" i="34"/>
  <c r="EC35" i="34"/>
  <c r="EZ35" i="34"/>
  <c r="EV86" i="34"/>
  <c r="DY35" i="34"/>
  <c r="EV35" i="34"/>
  <c r="FL86" i="34"/>
  <c r="EO35" i="34"/>
  <c r="FL35" i="34"/>
  <c r="FH86" i="34"/>
  <c r="EK35" i="34"/>
  <c r="FH35" i="34"/>
  <c r="FC86" i="34"/>
  <c r="EF35" i="34"/>
  <c r="FC35" i="34"/>
  <c r="EY86" i="34"/>
  <c r="EB35" i="34"/>
  <c r="EY35" i="34"/>
  <c r="EU86" i="34"/>
  <c r="DX35" i="34"/>
  <c r="EU35" i="34"/>
  <c r="ES86" i="34"/>
  <c r="FO88" i="34"/>
  <c r="ER37" i="34"/>
  <c r="FO37" i="34"/>
  <c r="FK88" i="34"/>
  <c r="EN37" i="34"/>
  <c r="FK37" i="34"/>
  <c r="FF88" i="34"/>
  <c r="EI37" i="34"/>
  <c r="FF37" i="34"/>
  <c r="FB88" i="34"/>
  <c r="EE37" i="34"/>
  <c r="FB37" i="34"/>
  <c r="EX88" i="34"/>
  <c r="EX37" i="34"/>
  <c r="FN88" i="34"/>
  <c r="EQ37" i="34"/>
  <c r="FN37" i="34"/>
  <c r="FJ88" i="34"/>
  <c r="FE88" i="34"/>
  <c r="EH37" i="34"/>
  <c r="FE37" i="34"/>
  <c r="FA88" i="34"/>
  <c r="EW88" i="34"/>
  <c r="DZ37" i="34"/>
  <c r="EW37" i="34"/>
  <c r="FG88" i="34"/>
  <c r="EJ37" i="34"/>
  <c r="FG37" i="34"/>
  <c r="FM90" i="34"/>
  <c r="EP39" i="34"/>
  <c r="FM39" i="34"/>
  <c r="FI90" i="34"/>
  <c r="FE90" i="34"/>
  <c r="EH39" i="34"/>
  <c r="FE39" i="34"/>
  <c r="FA90" i="34"/>
  <c r="ED39" i="34"/>
  <c r="FA39" i="34"/>
  <c r="EW90" i="34"/>
  <c r="DZ39" i="34"/>
  <c r="EW39" i="34"/>
  <c r="FL90" i="34"/>
  <c r="FH90" i="34"/>
  <c r="EK39" i="34"/>
  <c r="FH39" i="34"/>
  <c r="FD90" i="34"/>
  <c r="EZ90" i="34"/>
  <c r="EC39" i="34"/>
  <c r="EV90" i="34"/>
  <c r="FP90" i="34"/>
  <c r="FQ90" i="34"/>
  <c r="DY39" i="34"/>
  <c r="EV39" i="34"/>
  <c r="FN92" i="34"/>
  <c r="EQ41" i="34"/>
  <c r="FN41" i="34"/>
  <c r="FJ92" i="34"/>
  <c r="EM41" i="34"/>
  <c r="FJ41" i="34"/>
  <c r="FE92" i="34"/>
  <c r="EH41" i="34"/>
  <c r="FE41" i="34"/>
  <c r="FA92" i="34"/>
  <c r="EW92" i="34"/>
  <c r="DZ41" i="34"/>
  <c r="EW41" i="34"/>
  <c r="FO92" i="34"/>
  <c r="ER41" i="34"/>
  <c r="FO41" i="34"/>
  <c r="FK92" i="34"/>
  <c r="EN41" i="34"/>
  <c r="FK41" i="34"/>
  <c r="FF92" i="34"/>
  <c r="EI41" i="34"/>
  <c r="FF41" i="34"/>
  <c r="FB92" i="34"/>
  <c r="EE41" i="34"/>
  <c r="FB41" i="34"/>
  <c r="EX92" i="34"/>
  <c r="EA41" i="34"/>
  <c r="EX41" i="34"/>
  <c r="EU92" i="34"/>
  <c r="FP92" i="34"/>
  <c r="FQ92" i="34"/>
  <c r="DX41" i="34"/>
  <c r="ES92" i="34"/>
  <c r="FM94" i="34"/>
  <c r="EP43" i="34"/>
  <c r="FM43" i="34"/>
  <c r="FI94" i="34"/>
  <c r="EL43" i="34"/>
  <c r="FI43" i="34"/>
  <c r="FE94" i="34"/>
  <c r="EH43" i="34"/>
  <c r="FE43" i="34"/>
  <c r="FA94" i="34"/>
  <c r="ED43" i="34"/>
  <c r="FA43" i="34"/>
  <c r="EW94" i="34"/>
  <c r="DZ43" i="34"/>
  <c r="FL94" i="34"/>
  <c r="EO43" i="34"/>
  <c r="FL43" i="34"/>
  <c r="FH94" i="34"/>
  <c r="EK43" i="34"/>
  <c r="FH43" i="34"/>
  <c r="FD94" i="34"/>
  <c r="EG43" i="34"/>
  <c r="FD43" i="34"/>
  <c r="EZ94" i="34"/>
  <c r="EC43" i="34"/>
  <c r="EZ43" i="34"/>
  <c r="EV94" i="34"/>
  <c r="DY43" i="34"/>
  <c r="EV43" i="34"/>
  <c r="FO96" i="34"/>
  <c r="ER45" i="34"/>
  <c r="FO45" i="34"/>
  <c r="FK96" i="34"/>
  <c r="EN45" i="34"/>
  <c r="FK45" i="34"/>
  <c r="FE96" i="34"/>
  <c r="EH45" i="34"/>
  <c r="FE45" i="34"/>
  <c r="FA96" i="34"/>
  <c r="ED45" i="34"/>
  <c r="FA45" i="34"/>
  <c r="EW96" i="34"/>
  <c r="FP96" i="34"/>
  <c r="FQ96" i="34"/>
  <c r="FN96" i="34"/>
  <c r="EQ45" i="34"/>
  <c r="FN45" i="34"/>
  <c r="FJ96" i="34"/>
  <c r="EM45" i="34"/>
  <c r="FJ45" i="34"/>
  <c r="FD96" i="34"/>
  <c r="EG45" i="34"/>
  <c r="FD45" i="34"/>
  <c r="EZ96" i="34"/>
  <c r="EC45" i="34"/>
  <c r="EZ45" i="34"/>
  <c r="EV96" i="34"/>
  <c r="DY45" i="34"/>
  <c r="EV45" i="34"/>
  <c r="FG96" i="34"/>
  <c r="EJ45" i="34"/>
  <c r="FG45" i="34"/>
  <c r="FL98" i="34"/>
  <c r="EO47" i="34"/>
  <c r="FL47" i="34"/>
  <c r="FH98" i="34"/>
  <c r="EK47" i="34"/>
  <c r="FH47" i="34"/>
  <c r="FC98" i="34"/>
  <c r="EF47" i="34"/>
  <c r="FC47" i="34"/>
  <c r="EY98" i="34"/>
  <c r="EB47" i="34"/>
  <c r="EY47" i="34"/>
  <c r="FO98" i="34"/>
  <c r="ER47" i="34"/>
  <c r="FO47" i="34"/>
  <c r="FK98" i="34"/>
  <c r="EN47" i="34"/>
  <c r="FK47" i="34"/>
  <c r="FF98" i="34"/>
  <c r="EI47" i="34"/>
  <c r="FF47" i="34"/>
  <c r="FB98" i="34"/>
  <c r="EE47" i="34"/>
  <c r="FB47" i="34"/>
  <c r="EX98" i="34"/>
  <c r="EA47" i="34"/>
  <c r="EX47" i="34"/>
  <c r="EU98" i="34"/>
  <c r="DX47" i="34"/>
  <c r="ES98" i="34"/>
  <c r="FN100" i="34"/>
  <c r="EQ49" i="34"/>
  <c r="FN49" i="34"/>
  <c r="FJ100" i="34"/>
  <c r="FE100" i="34"/>
  <c r="EH49" i="34"/>
  <c r="FE49" i="34"/>
  <c r="FA100" i="34"/>
  <c r="ED49" i="34"/>
  <c r="FA49" i="34"/>
  <c r="EW100" i="34"/>
  <c r="FP100" i="34"/>
  <c r="FQ100" i="34"/>
  <c r="DZ49" i="34"/>
  <c r="EW49" i="34"/>
  <c r="FM100" i="34"/>
  <c r="EP49" i="34"/>
  <c r="FM49" i="34"/>
  <c r="FI100" i="34"/>
  <c r="EL49" i="34"/>
  <c r="FI49" i="34"/>
  <c r="FD100" i="34"/>
  <c r="EG49" i="34"/>
  <c r="FD49" i="34"/>
  <c r="EZ100" i="34"/>
  <c r="EC49" i="34"/>
  <c r="EZ49" i="34"/>
  <c r="EV100" i="34"/>
  <c r="DY49" i="34"/>
  <c r="EV49" i="34"/>
  <c r="FG100" i="34"/>
  <c r="EJ49" i="34"/>
  <c r="FG49" i="34"/>
  <c r="FM102" i="34"/>
  <c r="EP51" i="34"/>
  <c r="FM51" i="34"/>
  <c r="FI102" i="34"/>
  <c r="EL51" i="34"/>
  <c r="FI51" i="34"/>
  <c r="FA102" i="34"/>
  <c r="ED51" i="34"/>
  <c r="FA51" i="34"/>
  <c r="EW102" i="34"/>
  <c r="DZ51" i="34"/>
  <c r="EW51" i="34"/>
  <c r="FL102" i="34"/>
  <c r="EO51" i="34"/>
  <c r="FL51" i="34"/>
  <c r="FD102" i="34"/>
  <c r="EZ102" i="34"/>
  <c r="EC51" i="34"/>
  <c r="EZ51" i="34"/>
  <c r="EV102" i="34"/>
  <c r="FP102" i="34"/>
  <c r="FQ102" i="34"/>
  <c r="DY51" i="34"/>
  <c r="FE102" i="34"/>
  <c r="EH51" i="34"/>
  <c r="FE51" i="34"/>
  <c r="FH102" i="34"/>
  <c r="EK51" i="34"/>
  <c r="FH51" i="34"/>
  <c r="FN104" i="34"/>
  <c r="EQ53" i="34"/>
  <c r="FN53" i="34"/>
  <c r="FI104" i="34"/>
  <c r="EL53" i="34"/>
  <c r="FI53" i="34"/>
  <c r="FD104" i="34"/>
  <c r="EG53" i="34"/>
  <c r="FD53" i="34"/>
  <c r="EZ104" i="34"/>
  <c r="EC53" i="34"/>
  <c r="EZ53" i="34"/>
  <c r="EV104" i="34"/>
  <c r="DY53" i="34"/>
  <c r="EV53" i="34"/>
  <c r="FM104" i="34"/>
  <c r="EP53" i="34"/>
  <c r="FM53" i="34"/>
  <c r="FH104" i="34"/>
  <c r="EK53" i="34"/>
  <c r="FH53" i="34"/>
  <c r="FC104" i="34"/>
  <c r="EF53" i="34"/>
  <c r="FC53" i="34"/>
  <c r="EY104" i="34"/>
  <c r="EB53" i="34"/>
  <c r="EY53" i="34"/>
  <c r="FG104" i="34"/>
  <c r="EJ53" i="34"/>
  <c r="FG53" i="34"/>
  <c r="FK104" i="34"/>
  <c r="EN53" i="34"/>
  <c r="FK53" i="34"/>
  <c r="EU108" i="34"/>
  <c r="ES108" i="34"/>
  <c r="EU112" i="34"/>
  <c r="FP112" i="34"/>
  <c r="FQ112" i="34"/>
  <c r="ES112" i="34"/>
  <c r="EU114" i="34"/>
  <c r="ES114" i="34"/>
  <c r="EU120" i="34"/>
  <c r="ES120" i="34"/>
  <c r="EU122" i="34"/>
  <c r="P22" i="31"/>
  <c r="B34" i="31"/>
  <c r="R21" i="31"/>
  <c r="R16" i="31"/>
  <c r="U17" i="31"/>
  <c r="J8" i="31"/>
  <c r="L9" i="31"/>
  <c r="Q10" i="31"/>
  <c r="N21" i="31"/>
  <c r="Q22" i="31"/>
  <c r="T23" i="31"/>
  <c r="N23" i="31"/>
  <c r="M22" i="31"/>
  <c r="N11" i="31"/>
  <c r="M10" i="31"/>
  <c r="T10" i="31"/>
  <c r="V10" i="31"/>
  <c r="S9" i="31"/>
  <c r="M12" i="31"/>
  <c r="T24" i="31"/>
  <c r="N12" i="31"/>
  <c r="Q13" i="31"/>
  <c r="T14" i="31"/>
  <c r="T18" i="31"/>
  <c r="O12" i="32"/>
  <c r="R13" i="32"/>
  <c r="N8" i="32"/>
  <c r="M7" i="32"/>
  <c r="EU6" i="34"/>
  <c r="EU11" i="34"/>
  <c r="EU15" i="34"/>
  <c r="EU4" i="34"/>
  <c r="EU8" i="34"/>
  <c r="EU13" i="34"/>
  <c r="R12" i="8"/>
  <c r="R23" i="8"/>
  <c r="U24" i="8"/>
  <c r="R19" i="8"/>
  <c r="U20" i="8"/>
  <c r="R20" i="8"/>
  <c r="Q21" i="8"/>
  <c r="Q25" i="27"/>
  <c r="Q18" i="27"/>
  <c r="Q12" i="27"/>
  <c r="T13" i="27"/>
  <c r="V13" i="27"/>
  <c r="P11" i="27"/>
  <c r="Q23" i="27"/>
  <c r="P22" i="27"/>
  <c r="Q9" i="27"/>
  <c r="P8" i="27"/>
  <c r="U15" i="28"/>
  <c r="T22" i="28"/>
  <c r="T24" i="28"/>
  <c r="T14" i="28"/>
  <c r="V14" i="28"/>
  <c r="S13" i="28"/>
  <c r="Q9" i="28"/>
  <c r="Q15" i="28"/>
  <c r="T16" i="28"/>
  <c r="EU41" i="34"/>
  <c r="EU33" i="34"/>
  <c r="EU17" i="34"/>
  <c r="EU34" i="34"/>
  <c r="EU26" i="34"/>
  <c r="EU43" i="34"/>
  <c r="EU37" i="34"/>
  <c r="EU25" i="34"/>
  <c r="EU19" i="34"/>
  <c r="EU46" i="34"/>
  <c r="EU48" i="34"/>
  <c r="EU38" i="34"/>
  <c r="EU20" i="34"/>
  <c r="FP104" i="34"/>
  <c r="FQ104" i="34"/>
  <c r="EU51" i="34"/>
  <c r="EU45" i="34"/>
  <c r="FP94" i="34"/>
  <c r="FQ94" i="34"/>
  <c r="EU39" i="34"/>
  <c r="EU27" i="34"/>
  <c r="FP76" i="34"/>
  <c r="FQ76" i="34"/>
  <c r="EU36" i="34"/>
  <c r="O10" i="31"/>
  <c r="R11" i="31"/>
  <c r="U12" i="31"/>
  <c r="U22" i="31"/>
  <c r="T11" i="31"/>
  <c r="Q14" i="31"/>
  <c r="T15" i="31"/>
  <c r="V15" i="31"/>
  <c r="P13" i="31"/>
  <c r="Q12" i="31"/>
  <c r="P11" i="31"/>
  <c r="P23" i="31"/>
  <c r="Q24" i="31"/>
  <c r="T25" i="31"/>
  <c r="V25" i="31"/>
  <c r="U10" i="8"/>
  <c r="U21" i="8"/>
  <c r="U13" i="8"/>
  <c r="T22" i="8"/>
  <c r="T11" i="8"/>
  <c r="U21" i="27"/>
  <c r="T24" i="27"/>
  <c r="V24" i="27"/>
  <c r="S23" i="27"/>
  <c r="T10" i="27"/>
  <c r="S12" i="27"/>
  <c r="S15" i="28"/>
  <c r="S24" i="31"/>
  <c r="S14" i="31"/>
  <c r="M174" i="39"/>
  <c r="O11" i="22"/>
  <c r="R12" i="22"/>
  <c r="U13" i="22"/>
  <c r="N18" i="22"/>
  <c r="N14" i="22"/>
  <c r="Q15" i="22"/>
  <c r="T16" i="22"/>
  <c r="N10" i="22"/>
  <c r="P10" i="22"/>
  <c r="M9" i="22"/>
  <c r="M20" i="22"/>
  <c r="J22" i="22"/>
  <c r="K23" i="22"/>
  <c r="N20" i="22"/>
  <c r="N16" i="22"/>
  <c r="N8" i="22"/>
  <c r="R11" i="22"/>
  <c r="U12" i="22"/>
  <c r="L7" i="22"/>
  <c r="O8" i="22"/>
  <c r="J6" i="22"/>
  <c r="J24" i="22"/>
  <c r="K25" i="22"/>
  <c r="M25" i="22"/>
  <c r="Q19" i="22"/>
  <c r="O12" i="22"/>
  <c r="R13" i="22"/>
  <c r="U14" i="22"/>
  <c r="O9" i="22"/>
  <c r="R10" i="22"/>
  <c r="J23" i="22"/>
  <c r="L24" i="22"/>
  <c r="O25" i="22"/>
  <c r="P25" i="22"/>
  <c r="B27" i="22"/>
  <c r="AH186" i="39"/>
  <c r="AF186" i="39"/>
  <c r="AD186" i="39"/>
  <c r="AB186" i="39"/>
  <c r="Z186" i="39"/>
  <c r="X186" i="39"/>
  <c r="V186" i="39"/>
  <c r="T186" i="39"/>
  <c r="R186" i="39"/>
  <c r="P186" i="39"/>
  <c r="AH185" i="39"/>
  <c r="AF185" i="39"/>
  <c r="AD185" i="39"/>
  <c r="AB185" i="39"/>
  <c r="Z185" i="39"/>
  <c r="X185" i="39"/>
  <c r="V185" i="39"/>
  <c r="T185" i="39"/>
  <c r="R185" i="39"/>
  <c r="P185" i="39"/>
  <c r="AH184" i="39"/>
  <c r="AF184" i="39"/>
  <c r="AD184" i="39"/>
  <c r="AB184" i="39"/>
  <c r="Z184" i="39"/>
  <c r="X184" i="39"/>
  <c r="V184" i="39"/>
  <c r="T184" i="39"/>
  <c r="R184" i="39"/>
  <c r="P184" i="39"/>
  <c r="AH183" i="39"/>
  <c r="AF183" i="39"/>
  <c r="AD183" i="39"/>
  <c r="AB183" i="39"/>
  <c r="Z183" i="39"/>
  <c r="X183" i="39"/>
  <c r="V183" i="39"/>
  <c r="T183" i="39"/>
  <c r="R183" i="39"/>
  <c r="P183" i="39"/>
  <c r="AH182" i="39"/>
  <c r="AF182" i="39"/>
  <c r="AB182" i="39"/>
  <c r="Z182" i="39"/>
  <c r="X182" i="39"/>
  <c r="T182" i="39"/>
  <c r="P182" i="39"/>
  <c r="AH181" i="39"/>
  <c r="AF181" i="39"/>
  <c r="AD181" i="39"/>
  <c r="AB181" i="39"/>
  <c r="Z181" i="39"/>
  <c r="X181" i="39"/>
  <c r="V181" i="39"/>
  <c r="T181" i="39"/>
  <c r="R181" i="39"/>
  <c r="P181" i="39"/>
  <c r="M189" i="39"/>
  <c r="AI188" i="39"/>
  <c r="AG188" i="39"/>
  <c r="AE188" i="39"/>
  <c r="AC188" i="39"/>
  <c r="AA188" i="39"/>
  <c r="Y188" i="39"/>
  <c r="W188" i="39"/>
  <c r="U188" i="39"/>
  <c r="S188" i="39"/>
  <c r="Q188" i="39"/>
  <c r="O188" i="39"/>
  <c r="AS188" i="39"/>
  <c r="AG187" i="39"/>
  <c r="AE187" i="39"/>
  <c r="AC187" i="39"/>
  <c r="Y187" i="39"/>
  <c r="W187" i="39"/>
  <c r="U187" i="39"/>
  <c r="S187" i="39"/>
  <c r="Q187" i="39"/>
  <c r="O187" i="39"/>
  <c r="AI186" i="39"/>
  <c r="AG186" i="39"/>
  <c r="AE186" i="39"/>
  <c r="AA186" i="39"/>
  <c r="Y186" i="39"/>
  <c r="W186" i="39"/>
  <c r="S186" i="39"/>
  <c r="Q186" i="39"/>
  <c r="AI185" i="39"/>
  <c r="AG185" i="39"/>
  <c r="AC185" i="39"/>
  <c r="AA185" i="39"/>
  <c r="Y185" i="39"/>
  <c r="U185" i="39"/>
  <c r="S185" i="39"/>
  <c r="Q185" i="39"/>
  <c r="O185" i="39"/>
  <c r="AI184" i="39"/>
  <c r="AG184" i="39"/>
  <c r="AE184" i="39"/>
  <c r="AC184" i="39"/>
  <c r="AA184" i="39"/>
  <c r="Y184" i="39"/>
  <c r="W184" i="39"/>
  <c r="U184" i="39"/>
  <c r="S184" i="39"/>
  <c r="Q184" i="39"/>
  <c r="O184" i="39"/>
  <c r="N184" i="39"/>
  <c r="AS184" i="39"/>
  <c r="AI183" i="39"/>
  <c r="AG183" i="39"/>
  <c r="AE183" i="39"/>
  <c r="AC183" i="39"/>
  <c r="AA183" i="39"/>
  <c r="Y183" i="39"/>
  <c r="W183" i="39"/>
  <c r="U183" i="39"/>
  <c r="S183" i="39"/>
  <c r="Q183" i="39"/>
  <c r="AS183" i="39"/>
  <c r="O183" i="39"/>
  <c r="N183" i="39"/>
  <c r="AI182" i="39"/>
  <c r="AG182" i="39"/>
  <c r="AE182" i="39"/>
  <c r="AC182" i="39"/>
  <c r="AA182" i="39"/>
  <c r="Y182" i="39"/>
  <c r="W182" i="39"/>
  <c r="U182" i="39"/>
  <c r="S182" i="39"/>
  <c r="Q182" i="39"/>
  <c r="O182" i="39"/>
  <c r="AC181" i="39"/>
  <c r="U181" i="39"/>
  <c r="BX188" i="39"/>
  <c r="BX186" i="39"/>
  <c r="BX185" i="39"/>
  <c r="BX184" i="39"/>
  <c r="BX183" i="39"/>
  <c r="BX182" i="39"/>
  <c r="M7" i="22"/>
  <c r="N24" i="22"/>
  <c r="Q25" i="22"/>
  <c r="S25" i="22"/>
  <c r="M23" i="22"/>
  <c r="U11" i="22"/>
  <c r="T20" i="22"/>
  <c r="Q9" i="22"/>
  <c r="P24" i="22"/>
  <c r="P21" i="32"/>
  <c r="Q22" i="32"/>
  <c r="P8" i="32"/>
  <c r="N9" i="32"/>
  <c r="M8" i="32"/>
  <c r="U14" i="32"/>
  <c r="L25" i="32"/>
  <c r="J24" i="32"/>
  <c r="P25" i="32"/>
  <c r="N14" i="32"/>
  <c r="K22" i="32"/>
  <c r="J21" i="32"/>
  <c r="M20" i="32"/>
  <c r="L21" i="32"/>
  <c r="O22" i="32"/>
  <c r="R23" i="32"/>
  <c r="U24" i="32"/>
  <c r="J14" i="32"/>
  <c r="K11" i="32"/>
  <c r="K25" i="32"/>
  <c r="M25" i="32"/>
  <c r="Q9" i="32"/>
  <c r="J22" i="32"/>
  <c r="J12" i="32"/>
  <c r="O24" i="32"/>
  <c r="R25" i="32"/>
  <c r="L18" i="32"/>
  <c r="O19" i="32"/>
  <c r="R20" i="32"/>
  <c r="U21" i="32"/>
  <c r="K15" i="32"/>
  <c r="N16" i="32"/>
  <c r="C27" i="32"/>
  <c r="K17" i="32"/>
  <c r="L13" i="32"/>
  <c r="O14" i="32"/>
  <c r="R15" i="32"/>
  <c r="U16" i="32"/>
  <c r="EX13" i="34"/>
  <c r="EU22" i="34"/>
  <c r="FM147" i="34"/>
  <c r="EP45" i="34"/>
  <c r="FM45" i="34"/>
  <c r="D4" i="22"/>
  <c r="J15" i="22"/>
  <c r="K16" i="22"/>
  <c r="FP84" i="34"/>
  <c r="FQ84" i="34"/>
  <c r="EX29" i="34"/>
  <c r="EV25" i="34"/>
  <c r="ES25" i="34"/>
  <c r="EU21" i="34"/>
  <c r="EV32" i="34"/>
  <c r="EV26" i="34"/>
  <c r="ES148" i="34"/>
  <c r="EV41" i="34"/>
  <c r="EM35" i="34"/>
  <c r="FJ35" i="34"/>
  <c r="EU23" i="34"/>
  <c r="FE71" i="34"/>
  <c r="ER20" i="34"/>
  <c r="FO20" i="34"/>
  <c r="FP56" i="34"/>
  <c r="FQ56" i="34"/>
  <c r="S23" i="31"/>
  <c r="U24" i="31"/>
  <c r="V24" i="31"/>
  <c r="O12" i="31"/>
  <c r="M11" i="31"/>
  <c r="EI15" i="34"/>
  <c r="FF15" i="34"/>
  <c r="FF117" i="34"/>
  <c r="FE119" i="34"/>
  <c r="EH17" i="34"/>
  <c r="FE17" i="34"/>
  <c r="EV135" i="34"/>
  <c r="DY33" i="34"/>
  <c r="ES135" i="34"/>
  <c r="FN135" i="34"/>
  <c r="EQ33" i="34"/>
  <c r="FN33" i="34"/>
  <c r="FD142" i="34"/>
  <c r="EG40" i="34"/>
  <c r="FD40" i="34"/>
  <c r="ES142" i="34"/>
  <c r="EW143" i="34"/>
  <c r="ES143" i="34"/>
  <c r="FD154" i="34"/>
  <c r="ES154" i="34"/>
  <c r="EG52" i="34"/>
  <c r="FD52" i="34"/>
  <c r="FH55" i="34"/>
  <c r="EK4" i="34"/>
  <c r="FH4" i="34"/>
  <c r="EZ57" i="34"/>
  <c r="EC6" i="34"/>
  <c r="EZ6" i="34"/>
  <c r="ES57" i="34"/>
  <c r="ER16" i="34"/>
  <c r="FO16" i="34"/>
  <c r="FO67" i="34"/>
  <c r="EB16" i="34"/>
  <c r="EY16" i="34"/>
  <c r="EY67" i="34"/>
  <c r="FD67" i="34"/>
  <c r="EG16" i="34"/>
  <c r="FD16" i="34"/>
  <c r="FM111" i="34"/>
  <c r="EP9" i="34"/>
  <c r="FM9" i="34"/>
  <c r="EW43" i="34"/>
  <c r="EZ39" i="34"/>
  <c r="ES31" i="34"/>
  <c r="EU31" i="34"/>
  <c r="FP31" i="34"/>
  <c r="FQ31" i="34"/>
  <c r="ES53" i="34"/>
  <c r="Q20" i="28"/>
  <c r="EP18" i="34"/>
  <c r="FM18" i="34"/>
  <c r="FM120" i="34"/>
  <c r="FC125" i="34"/>
  <c r="EF23" i="34"/>
  <c r="FC23" i="34"/>
  <c r="EX137" i="34"/>
  <c r="FP137" i="34"/>
  <c r="FQ137" i="34"/>
  <c r="ES137" i="34"/>
  <c r="EA35" i="34"/>
  <c r="ES35" i="34"/>
  <c r="EX35" i="34"/>
  <c r="EW147" i="34"/>
  <c r="DZ45" i="34"/>
  <c r="ES147" i="34"/>
  <c r="FI59" i="34"/>
  <c r="FP59" i="34"/>
  <c r="FQ59" i="34"/>
  <c r="EL8" i="34"/>
  <c r="FI8" i="34"/>
  <c r="FG63" i="34"/>
  <c r="EJ12" i="34"/>
  <c r="FG12" i="34"/>
  <c r="EN16" i="34"/>
  <c r="FK16" i="34"/>
  <c r="FK67" i="34"/>
  <c r="DX16" i="34"/>
  <c r="ES67" i="34"/>
  <c r="EU67" i="34"/>
  <c r="FO115" i="34"/>
  <c r="ER13" i="34"/>
  <c r="FO13" i="34"/>
  <c r="EX115" i="34"/>
  <c r="ES115" i="34"/>
  <c r="Q12" i="8"/>
  <c r="P11" i="8"/>
  <c r="T10" i="22"/>
  <c r="M24" i="22"/>
  <c r="Q17" i="22"/>
  <c r="Q15" i="32"/>
  <c r="S12" i="31"/>
  <c r="T13" i="31"/>
  <c r="V13" i="31"/>
  <c r="EU53" i="34"/>
  <c r="FP53" i="34"/>
  <c r="FQ53" i="34"/>
  <c r="U11" i="32"/>
  <c r="ES122" i="34"/>
  <c r="EV51" i="34"/>
  <c r="FP72" i="34"/>
  <c r="FQ72" i="34"/>
  <c r="EY19" i="34"/>
  <c r="EW35" i="34"/>
  <c r="FP70" i="34"/>
  <c r="FQ70" i="34"/>
  <c r="EU52" i="34"/>
  <c r="EU50" i="34"/>
  <c r="EI24" i="34"/>
  <c r="FF24" i="34"/>
  <c r="EV15" i="34"/>
  <c r="EU10" i="34"/>
  <c r="FB116" i="34"/>
  <c r="FP116" i="34"/>
  <c r="FQ116" i="34"/>
  <c r="ES116" i="34"/>
  <c r="EE14" i="34"/>
  <c r="FB14" i="34"/>
  <c r="EV134" i="34"/>
  <c r="ES134" i="34"/>
  <c r="FD141" i="34"/>
  <c r="EG39" i="34"/>
  <c r="FD39" i="34"/>
  <c r="ES141" i="34"/>
  <c r="FM152" i="34"/>
  <c r="FP152" i="34"/>
  <c r="FQ152" i="34"/>
  <c r="EP50" i="34"/>
  <c r="FM50" i="34"/>
  <c r="ES152" i="34"/>
  <c r="FD153" i="34"/>
  <c r="FP153" i="34"/>
  <c r="FQ153" i="34"/>
  <c r="EG51" i="34"/>
  <c r="FD51" i="34"/>
  <c r="EG14" i="34"/>
  <c r="FD14" i="34"/>
  <c r="FD65" i="34"/>
  <c r="FC65" i="34"/>
  <c r="EF14" i="34"/>
  <c r="FC14" i="34"/>
  <c r="FC67" i="34"/>
  <c r="EF16" i="34"/>
  <c r="FC16" i="34"/>
  <c r="EK16" i="34"/>
  <c r="FH16" i="34"/>
  <c r="FH67" i="34"/>
  <c r="FG107" i="34"/>
  <c r="FP107" i="34"/>
  <c r="FQ107" i="34"/>
  <c r="EJ5" i="34"/>
  <c r="FG5" i="34"/>
  <c r="FD111" i="34"/>
  <c r="EG9" i="34"/>
  <c r="FD9" i="34"/>
  <c r="T19" i="27"/>
  <c r="Q21" i="22"/>
  <c r="FP25" i="34"/>
  <c r="FQ25" i="34"/>
  <c r="S9" i="28"/>
  <c r="T10" i="28"/>
  <c r="V10" i="28"/>
  <c r="EU47" i="34"/>
  <c r="EW36" i="34"/>
  <c r="FP88" i="34"/>
  <c r="FQ88" i="34"/>
  <c r="EW17" i="34"/>
  <c r="EU40" i="34"/>
  <c r="EV4" i="34"/>
  <c r="EF15" i="34"/>
  <c r="FC15" i="34"/>
  <c r="EU7" i="34"/>
  <c r="ES59" i="34"/>
  <c r="M23" i="32"/>
  <c r="N24" i="32"/>
  <c r="N17" i="32"/>
  <c r="N19" i="31"/>
  <c r="M18" i="31"/>
  <c r="FE126" i="34"/>
  <c r="EH24" i="34"/>
  <c r="FE24" i="34"/>
  <c r="ES126" i="34"/>
  <c r="EY129" i="34"/>
  <c r="ES129" i="34"/>
  <c r="EB27" i="34"/>
  <c r="EY27" i="34"/>
  <c r="FM138" i="34"/>
  <c r="EP36" i="34"/>
  <c r="FM36" i="34"/>
  <c r="FJ139" i="34"/>
  <c r="EM37" i="34"/>
  <c r="FJ37" i="34"/>
  <c r="DX49" i="34"/>
  <c r="ES151" i="34"/>
  <c r="EU151" i="34"/>
  <c r="FP151" i="34"/>
  <c r="FQ151" i="34"/>
  <c r="FJ151" i="34"/>
  <c r="EM49" i="34"/>
  <c r="FJ49" i="34"/>
  <c r="DX12" i="34"/>
  <c r="EU63" i="34"/>
  <c r="ES63" i="34"/>
  <c r="EV63" i="34"/>
  <c r="DY12" i="34"/>
  <c r="EV12" i="34"/>
  <c r="FG67" i="34"/>
  <c r="EJ16" i="34"/>
  <c r="FG16" i="34"/>
  <c r="EO16" i="34"/>
  <c r="FL16" i="34"/>
  <c r="FL67" i="34"/>
  <c r="EV67" i="34"/>
  <c r="DY16" i="34"/>
  <c r="EV16" i="34"/>
  <c r="FI69" i="34"/>
  <c r="EL18" i="34"/>
  <c r="FI18" i="34"/>
  <c r="EZ69" i="34"/>
  <c r="EC18" i="34"/>
  <c r="EZ18" i="34"/>
  <c r="FL69" i="34"/>
  <c r="EO18" i="34"/>
  <c r="FL18" i="34"/>
  <c r="FC69" i="34"/>
  <c r="EF18" i="34"/>
  <c r="FC18" i="34"/>
  <c r="ES69" i="34"/>
  <c r="DX18" i="34"/>
  <c r="EU69" i="34"/>
  <c r="FP69" i="34"/>
  <c r="FQ69" i="34"/>
  <c r="FK71" i="34"/>
  <c r="FP71" i="34"/>
  <c r="FQ71" i="34"/>
  <c r="EN20" i="34"/>
  <c r="FK20" i="34"/>
  <c r="FN71" i="34"/>
  <c r="EQ20" i="34"/>
  <c r="FN20" i="34"/>
  <c r="EW71" i="34"/>
  <c r="DZ20" i="34"/>
  <c r="EO22" i="34"/>
  <c r="FL22" i="34"/>
  <c r="FC73" i="34"/>
  <c r="EF22" i="34"/>
  <c r="FC22" i="34"/>
  <c r="ES73" i="34"/>
  <c r="EU73" i="34"/>
  <c r="FI73" i="34"/>
  <c r="EL22" i="34"/>
  <c r="FI22" i="34"/>
  <c r="FO75" i="34"/>
  <c r="ER24" i="34"/>
  <c r="FO24" i="34"/>
  <c r="EX75" i="34"/>
  <c r="EA24" i="34"/>
  <c r="EX24" i="34"/>
  <c r="FC75" i="34"/>
  <c r="EF24" i="34"/>
  <c r="FC24" i="34"/>
  <c r="ES75" i="34"/>
  <c r="DX24" i="34"/>
  <c r="EU75" i="34"/>
  <c r="FI77" i="34"/>
  <c r="EL26" i="34"/>
  <c r="FI26" i="34"/>
  <c r="FA77" i="34"/>
  <c r="ED26" i="34"/>
  <c r="FA26" i="34"/>
  <c r="FN77" i="34"/>
  <c r="EQ26" i="34"/>
  <c r="FN26" i="34"/>
  <c r="FF77" i="34"/>
  <c r="EI26" i="34"/>
  <c r="FF26" i="34"/>
  <c r="EX77" i="34"/>
  <c r="FP77" i="34"/>
  <c r="FQ77" i="34"/>
  <c r="EA26" i="34"/>
  <c r="EX26" i="34"/>
  <c r="ES77" i="34"/>
  <c r="FK79" i="34"/>
  <c r="EN28" i="34"/>
  <c r="FK28" i="34"/>
  <c r="FC79" i="34"/>
  <c r="EF28" i="34"/>
  <c r="FC28" i="34"/>
  <c r="ES79" i="34"/>
  <c r="DX28" i="34"/>
  <c r="EU79" i="34"/>
  <c r="FH79" i="34"/>
  <c r="EK28" i="34"/>
  <c r="FH28" i="34"/>
  <c r="EZ79" i="34"/>
  <c r="FP79" i="34"/>
  <c r="FQ79" i="34"/>
  <c r="EC28" i="34"/>
  <c r="EZ28" i="34"/>
  <c r="FL81" i="34"/>
  <c r="EO30" i="34"/>
  <c r="FL30" i="34"/>
  <c r="FC81" i="34"/>
  <c r="EF30" i="34"/>
  <c r="FC30" i="34"/>
  <c r="DX30" i="34"/>
  <c r="EU81" i="34"/>
  <c r="ES81" i="34"/>
  <c r="FI81" i="34"/>
  <c r="EL30" i="34"/>
  <c r="FI30" i="34"/>
  <c r="EZ81" i="34"/>
  <c r="EC30" i="34"/>
  <c r="EZ30" i="34"/>
  <c r="FO83" i="34"/>
  <c r="ER32" i="34"/>
  <c r="FO32" i="34"/>
  <c r="FF83" i="34"/>
  <c r="EI32" i="34"/>
  <c r="FF32" i="34"/>
  <c r="EW83" i="34"/>
  <c r="FP83" i="34"/>
  <c r="FQ83" i="34"/>
  <c r="DZ32" i="34"/>
  <c r="EW32" i="34"/>
  <c r="ES83" i="34"/>
  <c r="FL83" i="34"/>
  <c r="EO32" i="34"/>
  <c r="FL32" i="34"/>
  <c r="FC83" i="34"/>
  <c r="EF32" i="34"/>
  <c r="FC32" i="34"/>
  <c r="EZ83" i="34"/>
  <c r="EC32" i="34"/>
  <c r="EZ32" i="34"/>
  <c r="FE85" i="34"/>
  <c r="EH34" i="34"/>
  <c r="FE34" i="34"/>
  <c r="EW85" i="34"/>
  <c r="DZ34" i="34"/>
  <c r="EW34" i="34"/>
  <c r="ES85" i="34"/>
  <c r="FK85" i="34"/>
  <c r="EN34" i="34"/>
  <c r="FK34" i="34"/>
  <c r="EZ85" i="34"/>
  <c r="EC34" i="34"/>
  <c r="EZ34" i="34"/>
  <c r="FG85" i="34"/>
  <c r="EJ34" i="34"/>
  <c r="FG34" i="34"/>
  <c r="FJ87" i="34"/>
  <c r="EM36" i="34"/>
  <c r="FJ36" i="34"/>
  <c r="FB87" i="34"/>
  <c r="EE36" i="34"/>
  <c r="FB36" i="34"/>
  <c r="FO87" i="34"/>
  <c r="ER36" i="34"/>
  <c r="FO36" i="34"/>
  <c r="FG87" i="34"/>
  <c r="EJ36" i="34"/>
  <c r="FG36" i="34"/>
  <c r="EY87" i="34"/>
  <c r="FP87" i="34"/>
  <c r="FQ87" i="34"/>
  <c r="EB36" i="34"/>
  <c r="EY36" i="34"/>
  <c r="ES87" i="34"/>
  <c r="FL89" i="34"/>
  <c r="EO38" i="34"/>
  <c r="FL38" i="34"/>
  <c r="FD89" i="34"/>
  <c r="EG38" i="34"/>
  <c r="FD38" i="34"/>
  <c r="ES89" i="34"/>
  <c r="EV89" i="34"/>
  <c r="FP89" i="34"/>
  <c r="FQ89" i="34"/>
  <c r="DY38" i="34"/>
  <c r="FI89" i="34"/>
  <c r="EL38" i="34"/>
  <c r="FI38" i="34"/>
  <c r="FA89" i="34"/>
  <c r="ED38" i="34"/>
  <c r="FA38" i="34"/>
  <c r="FN91" i="34"/>
  <c r="EQ40" i="34"/>
  <c r="FN40" i="34"/>
  <c r="EX91" i="34"/>
  <c r="EA40" i="34"/>
  <c r="EX40" i="34"/>
  <c r="FC91" i="34"/>
  <c r="EF40" i="34"/>
  <c r="FC40" i="34"/>
  <c r="ES91" i="34"/>
  <c r="EU91" i="34"/>
  <c r="FC93" i="34"/>
  <c r="EF42" i="34"/>
  <c r="FC42" i="34"/>
  <c r="ES93" i="34"/>
  <c r="DX42" i="34"/>
  <c r="FK93" i="34"/>
  <c r="EN42" i="34"/>
  <c r="FK42" i="34"/>
  <c r="FH93" i="34"/>
  <c r="EK42" i="34"/>
  <c r="FH42" i="34"/>
  <c r="EX95" i="34"/>
  <c r="FP95" i="34"/>
  <c r="FQ95" i="34"/>
  <c r="EA44" i="34"/>
  <c r="EX44" i="34"/>
  <c r="ES95" i="34"/>
  <c r="FA95" i="34"/>
  <c r="ED44" i="34"/>
  <c r="FA44" i="34"/>
  <c r="FL97" i="34"/>
  <c r="EO46" i="34"/>
  <c r="FL46" i="34"/>
  <c r="FB97" i="34"/>
  <c r="EE46" i="34"/>
  <c r="FB46" i="34"/>
  <c r="FG97" i="34"/>
  <c r="EJ46" i="34"/>
  <c r="FG46" i="34"/>
  <c r="FI97" i="34"/>
  <c r="EL46" i="34"/>
  <c r="FI46" i="34"/>
  <c r="EY97" i="34"/>
  <c r="FP97" i="34"/>
  <c r="FQ97" i="34"/>
  <c r="EB46" i="34"/>
  <c r="EY46" i="34"/>
  <c r="ES97" i="34"/>
  <c r="FN99" i="34"/>
  <c r="EQ48" i="34"/>
  <c r="FN48" i="34"/>
  <c r="FE99" i="34"/>
  <c r="EH48" i="34"/>
  <c r="FE48" i="34"/>
  <c r="EW99" i="34"/>
  <c r="DZ48" i="34"/>
  <c r="FK99" i="34"/>
  <c r="EN48" i="34"/>
  <c r="FK48" i="34"/>
  <c r="FB99" i="34"/>
  <c r="EE48" i="34"/>
  <c r="FB48" i="34"/>
  <c r="FG99" i="34"/>
  <c r="EJ48" i="34"/>
  <c r="FG48" i="34"/>
  <c r="FH101" i="34"/>
  <c r="EK50" i="34"/>
  <c r="FH50" i="34"/>
  <c r="EY101" i="34"/>
  <c r="EB50" i="34"/>
  <c r="EY50" i="34"/>
  <c r="FO101" i="34"/>
  <c r="ER50" i="34"/>
  <c r="FO50" i="34"/>
  <c r="FF101" i="34"/>
  <c r="EI50" i="34"/>
  <c r="FF50" i="34"/>
  <c r="ES101" i="34"/>
  <c r="EX101" i="34"/>
  <c r="FP101" i="34"/>
  <c r="FQ101" i="34"/>
  <c r="EA50" i="34"/>
  <c r="EX50" i="34"/>
  <c r="FJ103" i="34"/>
  <c r="EM52" i="34"/>
  <c r="FJ52" i="34"/>
  <c r="FB103" i="34"/>
  <c r="EE52" i="34"/>
  <c r="FB52" i="34"/>
  <c r="FO103" i="34"/>
  <c r="ER52" i="34"/>
  <c r="FO52" i="34"/>
  <c r="FG103" i="34"/>
  <c r="EJ52" i="34"/>
  <c r="FG52" i="34"/>
  <c r="EY103" i="34"/>
  <c r="EB52" i="34"/>
  <c r="EY52" i="34"/>
  <c r="ES103" i="34"/>
  <c r="FA105" i="34"/>
  <c r="ED3" i="34"/>
  <c r="FA3" i="34"/>
  <c r="ES105" i="34"/>
  <c r="DX3" i="34"/>
  <c r="EU105" i="34"/>
  <c r="EV105" i="34"/>
  <c r="DY3" i="34"/>
  <c r="EV3" i="34"/>
  <c r="FB118" i="34"/>
  <c r="FP118" i="34"/>
  <c r="FQ118" i="34"/>
  <c r="EE16" i="34"/>
  <c r="FB16" i="34"/>
  <c r="FP119" i="34"/>
  <c r="FQ119" i="34"/>
  <c r="FA120" i="34"/>
  <c r="ED18" i="34"/>
  <c r="FA18" i="34"/>
  <c r="EY122" i="34"/>
  <c r="EB20" i="34"/>
  <c r="EY20" i="34"/>
  <c r="EW124" i="34"/>
  <c r="FP124" i="34"/>
  <c r="FQ124" i="34"/>
  <c r="ES124" i="34"/>
  <c r="DZ22" i="34"/>
  <c r="EW22" i="34"/>
  <c r="EX125" i="34"/>
  <c r="ES125" i="34"/>
  <c r="EA23" i="34"/>
  <c r="EX23" i="34"/>
  <c r="FO125" i="34"/>
  <c r="ER23" i="34"/>
  <c r="FO23" i="34"/>
  <c r="FH138" i="34"/>
  <c r="EK36" i="34"/>
  <c r="FH36" i="34"/>
  <c r="FL121" i="34"/>
  <c r="EO19" i="34"/>
  <c r="FL19" i="34"/>
  <c r="EX123" i="34"/>
  <c r="EA21" i="34"/>
  <c r="EX21" i="34"/>
  <c r="EY126" i="34"/>
  <c r="EB24" i="34"/>
  <c r="EY24" i="34"/>
  <c r="FP142" i="34"/>
  <c r="FQ142" i="34"/>
  <c r="FF148" i="34"/>
  <c r="FP148" i="34"/>
  <c r="FQ148" i="34"/>
  <c r="EI46" i="34"/>
  <c r="FF46" i="34"/>
  <c r="ES153" i="34"/>
  <c r="EA51" i="34"/>
  <c r="ES51" i="34"/>
  <c r="FN55" i="34"/>
  <c r="EQ4" i="34"/>
  <c r="FN4" i="34"/>
  <c r="FK57" i="34"/>
  <c r="EN6" i="34"/>
  <c r="FK6" i="34"/>
  <c r="EX57" i="34"/>
  <c r="EA6" i="34"/>
  <c r="FN65" i="34"/>
  <c r="EQ14" i="34"/>
  <c r="FN14" i="34"/>
  <c r="FA65" i="34"/>
  <c r="ED14" i="34"/>
  <c r="FA14" i="34"/>
  <c r="ES113" i="34"/>
  <c r="FH117" i="34"/>
  <c r="EK15" i="34"/>
  <c r="FH15" i="34"/>
  <c r="EZ117" i="34"/>
  <c r="ES117" i="34"/>
  <c r="ES118" i="34"/>
  <c r="FK131" i="34"/>
  <c r="FP131" i="34"/>
  <c r="FQ131" i="34"/>
  <c r="EN29" i="34"/>
  <c r="ES29" i="34"/>
  <c r="FK145" i="34"/>
  <c r="EN43" i="34"/>
  <c r="FK43" i="34"/>
  <c r="DX44" i="34"/>
  <c r="EU146" i="34"/>
  <c r="FP146" i="34"/>
  <c r="FQ146" i="34"/>
  <c r="FO58" i="34"/>
  <c r="ER7" i="34"/>
  <c r="FO7" i="34"/>
  <c r="EX58" i="34"/>
  <c r="FP58" i="34"/>
  <c r="FQ58" i="34"/>
  <c r="EA7" i="34"/>
  <c r="EX7" i="34"/>
  <c r="FA58" i="34"/>
  <c r="ED7" i="34"/>
  <c r="FA7" i="34"/>
  <c r="FC60" i="34"/>
  <c r="EF9" i="34"/>
  <c r="FC9" i="34"/>
  <c r="FP98" i="34"/>
  <c r="FQ98" i="34"/>
  <c r="FP82" i="34"/>
  <c r="FQ82" i="34"/>
  <c r="FP155" i="34"/>
  <c r="FQ155" i="34"/>
  <c r="FP130" i="34"/>
  <c r="FQ130" i="34"/>
  <c r="FP127" i="34"/>
  <c r="FQ127" i="34"/>
  <c r="M8" i="31"/>
  <c r="O9" i="31"/>
  <c r="FO117" i="34"/>
  <c r="ER15" i="34"/>
  <c r="FO15" i="34"/>
  <c r="ES119" i="34"/>
  <c r="EX124" i="34"/>
  <c r="EA22" i="34"/>
  <c r="EX22" i="34"/>
  <c r="FH125" i="34"/>
  <c r="EK23" i="34"/>
  <c r="FH23" i="34"/>
  <c r="FC129" i="34"/>
  <c r="EF27" i="34"/>
  <c r="FC27" i="34"/>
  <c r="FM129" i="34"/>
  <c r="FM134" i="34"/>
  <c r="FP134" i="34"/>
  <c r="FQ134" i="34"/>
  <c r="EP32" i="34"/>
  <c r="FM32" i="34"/>
  <c r="FI141" i="34"/>
  <c r="FP141" i="34"/>
  <c r="FQ141" i="34"/>
  <c r="EL39" i="34"/>
  <c r="FI39" i="34"/>
  <c r="FA143" i="34"/>
  <c r="ED41" i="34"/>
  <c r="FA41" i="34"/>
  <c r="EZ154" i="34"/>
  <c r="FP154" i="34"/>
  <c r="FQ154" i="34"/>
  <c r="EC52" i="34"/>
  <c r="EZ52" i="34"/>
  <c r="ES61" i="34"/>
  <c r="FL63" i="34"/>
  <c r="EO12" i="34"/>
  <c r="FL12" i="34"/>
  <c r="EC14" i="34"/>
  <c r="EZ14" i="34"/>
  <c r="EZ65" i="34"/>
  <c r="DX5" i="34"/>
  <c r="ES107" i="34"/>
  <c r="FI111" i="34"/>
  <c r="FP111" i="34"/>
  <c r="FQ111" i="34"/>
  <c r="EL9" i="34"/>
  <c r="FI9" i="34"/>
  <c r="DZ9" i="34"/>
  <c r="EW9" i="34"/>
  <c r="ES111" i="34"/>
  <c r="FE113" i="34"/>
  <c r="EH11" i="34"/>
  <c r="FE11" i="34"/>
  <c r="EY123" i="34"/>
  <c r="EB21" i="34"/>
  <c r="EY21" i="34"/>
  <c r="FK126" i="34"/>
  <c r="EN24" i="34"/>
  <c r="FK24" i="34"/>
  <c r="FD143" i="34"/>
  <c r="EG41" i="34"/>
  <c r="FD41" i="34"/>
  <c r="FN108" i="34"/>
  <c r="FP108" i="34"/>
  <c r="FQ108" i="34"/>
  <c r="EQ6" i="34"/>
  <c r="FN6" i="34"/>
  <c r="FL110" i="34"/>
  <c r="FP110" i="34"/>
  <c r="FQ110" i="34"/>
  <c r="EO8" i="34"/>
  <c r="FL8" i="34"/>
  <c r="FD114" i="34"/>
  <c r="FP114" i="34"/>
  <c r="FQ114" i="34"/>
  <c r="EG12" i="34"/>
  <c r="FD12" i="34"/>
  <c r="EY120" i="34"/>
  <c r="FP120" i="34"/>
  <c r="FQ120" i="34"/>
  <c r="EB18" i="34"/>
  <c r="EY18" i="34"/>
  <c r="FD121" i="34"/>
  <c r="FP121" i="34"/>
  <c r="FQ121" i="34"/>
  <c r="EG19" i="34"/>
  <c r="FD19" i="34"/>
  <c r="FA125" i="34"/>
  <c r="FP125" i="34"/>
  <c r="FQ125" i="34"/>
  <c r="ED23" i="34"/>
  <c r="FA23" i="34"/>
  <c r="EW129" i="34"/>
  <c r="FP129" i="34"/>
  <c r="FQ129" i="34"/>
  <c r="DZ27" i="34"/>
  <c r="ES140" i="34"/>
  <c r="EW55" i="34"/>
  <c r="FP55" i="34"/>
  <c r="FQ55" i="34"/>
  <c r="DZ4" i="34"/>
  <c r="EW4" i="34"/>
  <c r="FP4" i="34"/>
  <c r="FQ4" i="34"/>
  <c r="ES55" i="34"/>
  <c r="FO57" i="34"/>
  <c r="ER6" i="34"/>
  <c r="FO6" i="34"/>
  <c r="FA63" i="34"/>
  <c r="ED12" i="34"/>
  <c r="FA12" i="34"/>
  <c r="EW65" i="34"/>
  <c r="DZ14" i="34"/>
  <c r="EW14" i="34"/>
  <c r="FO105" i="34"/>
  <c r="ER3" i="34"/>
  <c r="FO3" i="34"/>
  <c r="EW105" i="34"/>
  <c r="DZ3" i="34"/>
  <c r="EW3" i="34"/>
  <c r="EZ113" i="34"/>
  <c r="FP113" i="34"/>
  <c r="FQ113" i="34"/>
  <c r="EC11" i="34"/>
  <c r="FG117" i="34"/>
  <c r="FP117" i="34"/>
  <c r="FQ117" i="34"/>
  <c r="EJ15" i="34"/>
  <c r="FG15" i="34"/>
  <c r="FC123" i="34"/>
  <c r="EF21" i="34"/>
  <c r="FC21" i="34"/>
  <c r="FH151" i="34"/>
  <c r="EK49" i="34"/>
  <c r="FH49" i="34"/>
  <c r="FA139" i="34"/>
  <c r="FP139" i="34"/>
  <c r="FQ139" i="34"/>
  <c r="ED37" i="34"/>
  <c r="FL141" i="34"/>
  <c r="EO39" i="34"/>
  <c r="FL39" i="34"/>
  <c r="B26" i="31"/>
  <c r="B28" i="31"/>
  <c r="D26" i="27"/>
  <c r="B35" i="27"/>
  <c r="D27" i="27"/>
  <c r="B36" i="27"/>
  <c r="D28" i="27"/>
  <c r="B37" i="27"/>
  <c r="B34" i="27"/>
  <c r="O11" i="32"/>
  <c r="M10" i="32"/>
  <c r="H18" i="32"/>
  <c r="N18" i="32"/>
  <c r="G28" i="22"/>
  <c r="C36" i="22"/>
  <c r="G26" i="22"/>
  <c r="C34" i="22"/>
  <c r="G27" i="22"/>
  <c r="C35" i="22"/>
  <c r="C33" i="22"/>
  <c r="EH46" i="34"/>
  <c r="FE46" i="34"/>
  <c r="EG44" i="34"/>
  <c r="FD44" i="34"/>
  <c r="EQ28" i="34"/>
  <c r="FN28" i="34"/>
  <c r="ER26" i="34"/>
  <c r="FO26" i="34"/>
  <c r="ER22" i="34"/>
  <c r="FO22" i="34"/>
  <c r="ES106" i="34"/>
  <c r="EC47" i="34"/>
  <c r="EZ47" i="34"/>
  <c r="EM19" i="34"/>
  <c r="FJ19" i="34"/>
  <c r="EO17" i="34"/>
  <c r="FL17" i="34"/>
  <c r="FP17" i="34"/>
  <c r="FQ17" i="34"/>
  <c r="ES128" i="34"/>
  <c r="EE5" i="34"/>
  <c r="FB5" i="34"/>
  <c r="EE6" i="34"/>
  <c r="FB6" i="34"/>
  <c r="EE7" i="34"/>
  <c r="FB7" i="34"/>
  <c r="EQ16" i="34"/>
  <c r="FN16" i="34"/>
  <c r="K18" i="32"/>
  <c r="ES65" i="34"/>
  <c r="DX14" i="34"/>
  <c r="FL117" i="34"/>
  <c r="EO15" i="34"/>
  <c r="FL15" i="34"/>
  <c r="EU60" i="34"/>
  <c r="DX9" i="34"/>
  <c r="FD66" i="34"/>
  <c r="FP66" i="34"/>
  <c r="FQ66" i="34"/>
  <c r="Q14" i="32"/>
  <c r="P13" i="32"/>
  <c r="EB42" i="34"/>
  <c r="EY42" i="34"/>
  <c r="EO34" i="34"/>
  <c r="FL34" i="34"/>
  <c r="ER4" i="34"/>
  <c r="FO4" i="34"/>
  <c r="EP8" i="34"/>
  <c r="FM8" i="34"/>
  <c r="FJ65" i="34"/>
  <c r="FP65" i="34"/>
  <c r="FQ65" i="34"/>
  <c r="EM14" i="34"/>
  <c r="FJ14" i="34"/>
  <c r="EQ13" i="34"/>
  <c r="FN13" i="34"/>
  <c r="ES66" i="34"/>
  <c r="L13" i="22"/>
  <c r="J12" i="22"/>
  <c r="G26" i="27"/>
  <c r="C35" i="27"/>
  <c r="C34" i="27"/>
  <c r="G28" i="27"/>
  <c r="C37" i="27"/>
  <c r="H22" i="8"/>
  <c r="N22" i="8"/>
  <c r="L15" i="22"/>
  <c r="J14" i="22"/>
  <c r="L13" i="8"/>
  <c r="M19" i="27"/>
  <c r="B27" i="27"/>
  <c r="H11" i="8"/>
  <c r="B27" i="8"/>
  <c r="B28" i="8"/>
  <c r="L17" i="32"/>
  <c r="M7" i="31"/>
  <c r="N9" i="27"/>
  <c r="M8" i="27"/>
  <c r="U17" i="32"/>
  <c r="O15" i="8"/>
  <c r="R16" i="8"/>
  <c r="U17" i="8"/>
  <c r="T7" i="18"/>
  <c r="L12" i="8"/>
  <c r="O13" i="8"/>
  <c r="R14" i="8"/>
  <c r="U15" i="8"/>
  <c r="J8" i="8"/>
  <c r="E28" i="8"/>
  <c r="E27" i="8"/>
  <c r="J16" i="22"/>
  <c r="L19" i="22"/>
  <c r="J18" i="22"/>
  <c r="L16" i="22"/>
  <c r="O17" i="22"/>
  <c r="R18" i="22"/>
  <c r="U19" i="22"/>
  <c r="O18" i="28"/>
  <c r="K15" i="8"/>
  <c r="J9" i="8"/>
  <c r="B26" i="27"/>
  <c r="J18" i="31"/>
  <c r="K19" i="31"/>
  <c r="K14" i="32"/>
  <c r="J13" i="32"/>
  <c r="L22" i="8"/>
  <c r="O23" i="8"/>
  <c r="R24" i="8"/>
  <c r="U25" i="8"/>
  <c r="K9" i="31"/>
  <c r="J13" i="8"/>
  <c r="K14" i="8"/>
  <c r="L16" i="8"/>
  <c r="O17" i="8"/>
  <c r="R18" i="8"/>
  <c r="U19" i="8"/>
  <c r="J15" i="8"/>
  <c r="L15" i="8"/>
  <c r="O16" i="8"/>
  <c r="R17" i="8"/>
  <c r="U18" i="8"/>
  <c r="C65" i="18"/>
  <c r="D65" i="18"/>
  <c r="L7" i="18"/>
  <c r="F76" i="18"/>
  <c r="J8" i="18"/>
  <c r="J22" i="18"/>
  <c r="J42" i="18"/>
  <c r="J51" i="18"/>
  <c r="G65" i="18"/>
  <c r="J20" i="22"/>
  <c r="K21" i="22"/>
  <c r="K10" i="22"/>
  <c r="J9" i="22"/>
  <c r="J11" i="22"/>
  <c r="K12" i="22"/>
  <c r="N175" i="19"/>
  <c r="N23" i="28"/>
  <c r="H23" i="28"/>
  <c r="K10" i="28"/>
  <c r="J9" i="28"/>
  <c r="M8" i="28"/>
  <c r="N9" i="28"/>
  <c r="C27" i="31"/>
  <c r="C28" i="31"/>
  <c r="C28" i="27"/>
  <c r="C26" i="27"/>
  <c r="C27" i="27"/>
  <c r="O22" i="28"/>
  <c r="M21" i="28"/>
  <c r="D27" i="28"/>
  <c r="B36" i="28"/>
  <c r="D26" i="28"/>
  <c r="B35" i="28"/>
  <c r="D28" i="28"/>
  <c r="B37" i="28"/>
  <c r="B34" i="28"/>
  <c r="C26" i="28"/>
  <c r="C27" i="28"/>
  <c r="N17" i="28"/>
  <c r="N23" i="22"/>
  <c r="J16" i="8"/>
  <c r="K17" i="8"/>
  <c r="K18" i="22"/>
  <c r="J17" i="22"/>
  <c r="R14" i="22"/>
  <c r="U15" i="22"/>
  <c r="BR169" i="20"/>
  <c r="BN169" i="20"/>
  <c r="BJ169" i="20"/>
  <c r="BF169" i="20"/>
  <c r="BB169" i="20"/>
  <c r="AX169" i="20"/>
  <c r="AT169" i="20"/>
  <c r="AP169" i="20"/>
  <c r="AL169" i="20"/>
  <c r="AH169" i="20"/>
  <c r="AD169" i="20"/>
  <c r="Z169" i="20"/>
  <c r="V169" i="20"/>
  <c r="R169" i="20"/>
  <c r="N169" i="20"/>
  <c r="J169" i="20"/>
  <c r="BS169" i="20"/>
  <c r="BO169" i="20"/>
  <c r="BK169" i="20"/>
  <c r="BG169" i="20"/>
  <c r="BC169" i="20"/>
  <c r="AY169" i="20"/>
  <c r="AU169" i="20"/>
  <c r="AQ169" i="20"/>
  <c r="AM169" i="20"/>
  <c r="AI169" i="20"/>
  <c r="AE169" i="20"/>
  <c r="AA169" i="20"/>
  <c r="W169" i="20"/>
  <c r="S169" i="20"/>
  <c r="O169" i="20"/>
  <c r="K169" i="20"/>
  <c r="BQ169" i="20"/>
  <c r="BM169" i="20"/>
  <c r="BI169" i="20"/>
  <c r="BE169" i="20"/>
  <c r="BA169" i="20"/>
  <c r="AW169" i="20"/>
  <c r="AS169" i="20"/>
  <c r="AO169" i="20"/>
  <c r="AK169" i="20"/>
  <c r="AG169" i="20"/>
  <c r="AC169" i="20"/>
  <c r="Y169" i="20"/>
  <c r="U169" i="20"/>
  <c r="Q169" i="20"/>
  <c r="M169" i="20"/>
  <c r="I169" i="20"/>
  <c r="D4" i="8"/>
  <c r="K23" i="28"/>
  <c r="K9" i="27"/>
  <c r="J8" i="27"/>
  <c r="H13" i="31"/>
  <c r="K13" i="31"/>
  <c r="R16" i="28"/>
  <c r="M12" i="32"/>
  <c r="K21" i="32"/>
  <c r="J20" i="32"/>
  <c r="G4" i="32"/>
  <c r="D4" i="32"/>
  <c r="E26" i="32"/>
  <c r="E28" i="32"/>
  <c r="I21" i="22"/>
  <c r="L21" i="22"/>
  <c r="O22" i="22"/>
  <c r="R23" i="22"/>
  <c r="U24" i="22"/>
  <c r="Q22" i="8"/>
  <c r="K25" i="8"/>
  <c r="M25" i="8"/>
  <c r="J24" i="8"/>
  <c r="K22" i="8"/>
  <c r="J21" i="8"/>
  <c r="N17" i="31"/>
  <c r="M16" i="31"/>
  <c r="L20" i="8"/>
  <c r="J19" i="8"/>
  <c r="L8" i="8"/>
  <c r="J6" i="8"/>
  <c r="K7" i="8"/>
  <c r="K16" i="8"/>
  <c r="J7" i="8"/>
  <c r="G4" i="28"/>
  <c r="EC138" i="34"/>
  <c r="ED138" i="34"/>
  <c r="L19" i="28"/>
  <c r="J18" i="28"/>
  <c r="L22" i="28"/>
  <c r="J21" i="28"/>
  <c r="L22" i="27"/>
  <c r="J21" i="27"/>
  <c r="J17" i="27"/>
  <c r="K18" i="27"/>
  <c r="L16" i="27"/>
  <c r="J15" i="27"/>
  <c r="K15" i="27"/>
  <c r="J14" i="27"/>
  <c r="H12" i="27"/>
  <c r="N12" i="27"/>
  <c r="J11" i="32"/>
  <c r="C26" i="18"/>
  <c r="D26" i="18"/>
  <c r="D55" i="18"/>
  <c r="C55" i="18"/>
  <c r="L14" i="22"/>
  <c r="J13" i="22"/>
  <c r="L20" i="28"/>
  <c r="O21" i="28"/>
  <c r="R22" i="28"/>
  <c r="U23" i="28"/>
  <c r="U16" i="28"/>
  <c r="V16" i="28"/>
  <c r="K12" i="28"/>
  <c r="J11" i="28"/>
  <c r="E28" i="27"/>
  <c r="E27" i="27"/>
  <c r="G4" i="31"/>
  <c r="F28" i="8"/>
  <c r="F27" i="8"/>
  <c r="F26" i="8"/>
  <c r="K7" i="18"/>
  <c r="N21" i="22"/>
  <c r="K11" i="22"/>
  <c r="J19" i="28"/>
  <c r="L16" i="28"/>
  <c r="O17" i="28"/>
  <c r="R18" i="28"/>
  <c r="U19" i="28"/>
  <c r="L24" i="27"/>
  <c r="BF187" i="39"/>
  <c r="BF174" i="39"/>
  <c r="J13" i="28"/>
  <c r="J7" i="28"/>
  <c r="K20" i="28"/>
  <c r="F28" i="27"/>
  <c r="F26" i="27"/>
  <c r="K20" i="27"/>
  <c r="J19" i="27"/>
  <c r="F28" i="31"/>
  <c r="F26" i="31"/>
  <c r="K17" i="31"/>
  <c r="L15" i="31"/>
  <c r="CS181" i="39"/>
  <c r="AI181" i="39"/>
  <c r="CS174" i="39"/>
  <c r="CK181" i="39"/>
  <c r="AA181" i="39"/>
  <c r="CK174" i="39"/>
  <c r="CC181" i="39"/>
  <c r="S181" i="39"/>
  <c r="CC174" i="39"/>
  <c r="BL181" i="39"/>
  <c r="AG181" i="39"/>
  <c r="BL174" i="39"/>
  <c r="BD181" i="39"/>
  <c r="Y181" i="39"/>
  <c r="BD174" i="39"/>
  <c r="AV181" i="39"/>
  <c r="AV174" i="39"/>
  <c r="AS174" i="39"/>
  <c r="AI174" i="39"/>
  <c r="AE174" i="39"/>
  <c r="AA174" i="39"/>
  <c r="W174" i="39"/>
  <c r="S174" i="39"/>
  <c r="O174" i="39"/>
  <c r="CQ174" i="39"/>
  <c r="CM174" i="39"/>
  <c r="CI174" i="39"/>
  <c r="CE174" i="39"/>
  <c r="CA174" i="39"/>
  <c r="BB176" i="39"/>
  <c r="BB180" i="39"/>
  <c r="AW176" i="39"/>
  <c r="BA176" i="39"/>
  <c r="BI176" i="39"/>
  <c r="BI180" i="39"/>
  <c r="BM176" i="39"/>
  <c r="BC176" i="39"/>
  <c r="AV176" i="39"/>
  <c r="AV180" i="39"/>
  <c r="AZ176" i="39"/>
  <c r="AZ180" i="39"/>
  <c r="BH176" i="39"/>
  <c r="BH180" i="39"/>
  <c r="BL176" i="39"/>
  <c r="BL180" i="39"/>
  <c r="AU176" i="39"/>
  <c r="BG176" i="39"/>
  <c r="BG180" i="39"/>
  <c r="BO174" i="39"/>
  <c r="BD176" i="39"/>
  <c r="BD180" i="39"/>
  <c r="AY176" i="39"/>
  <c r="AY180" i="39"/>
  <c r="BK176" i="39"/>
  <c r="BK180" i="39"/>
  <c r="BE176" i="39"/>
  <c r="BE180" i="39"/>
  <c r="BE189" i="39"/>
  <c r="BJ176" i="39"/>
  <c r="AX176" i="39"/>
  <c r="AX180" i="39"/>
  <c r="BK174" i="39"/>
  <c r="BG174" i="39"/>
  <c r="BC180" i="39"/>
  <c r="BC174" i="39"/>
  <c r="AY174" i="39"/>
  <c r="AU180" i="39"/>
  <c r="AU174" i="39"/>
  <c r="AK174" i="39"/>
  <c r="AG174" i="39"/>
  <c r="AC174" i="39"/>
  <c r="Y174" i="39"/>
  <c r="U174" i="39"/>
  <c r="Q174" i="39"/>
  <c r="BN176" i="39"/>
  <c r="BN180" i="39"/>
  <c r="BN189" i="39"/>
  <c r="O24" i="27"/>
  <c r="L15" i="27"/>
  <c r="O16" i="27"/>
  <c r="R17" i="27"/>
  <c r="U18" i="27"/>
  <c r="K12" i="27"/>
  <c r="R15" i="27"/>
  <c r="U16" i="27"/>
  <c r="D62" i="18"/>
  <c r="D47" i="18"/>
  <c r="D35" i="18"/>
  <c r="L20" i="31"/>
  <c r="L9" i="28"/>
  <c r="F27" i="27"/>
  <c r="K17" i="27"/>
  <c r="J16" i="27"/>
  <c r="K14" i="27"/>
  <c r="M14" i="27"/>
  <c r="CP187" i="39"/>
  <c r="AF187" i="39"/>
  <c r="CP174" i="39"/>
  <c r="CL187" i="39"/>
  <c r="AB187" i="39"/>
  <c r="CL174" i="39"/>
  <c r="CH187" i="39"/>
  <c r="X187" i="39"/>
  <c r="CH174" i="39"/>
  <c r="CD187" i="39"/>
  <c r="T187" i="39"/>
  <c r="CD174" i="39"/>
  <c r="BZ187" i="39"/>
  <c r="BZ174" i="39"/>
  <c r="BN187" i="39"/>
  <c r="AI187" i="39"/>
  <c r="BN174" i="39"/>
  <c r="V187" i="39"/>
  <c r="CO181" i="39"/>
  <c r="AE181" i="39"/>
  <c r="CO174" i="39"/>
  <c r="CG181" i="39"/>
  <c r="W181" i="39"/>
  <c r="CG174" i="39"/>
  <c r="BY181" i="39"/>
  <c r="BY174" i="39"/>
  <c r="BM180" i="39"/>
  <c r="BA180" i="39"/>
  <c r="AW180" i="39"/>
  <c r="AT176" i="39"/>
  <c r="AD188" i="39"/>
  <c r="Z187" i="39"/>
  <c r="V188" i="39"/>
  <c r="BJ180" i="39"/>
  <c r="BF180" i="39"/>
  <c r="CS176" i="39"/>
  <c r="CS180" i="39"/>
  <c r="CS189" i="39"/>
  <c r="CO176" i="39"/>
  <c r="CO180" i="39"/>
  <c r="CO189" i="39"/>
  <c r="CK176" i="39"/>
  <c r="CK180" i="39"/>
  <c r="CK189" i="39"/>
  <c r="CG176" i="39"/>
  <c r="CG180" i="39"/>
  <c r="CC176" i="39"/>
  <c r="CC180" i="39"/>
  <c r="BZ176" i="39"/>
  <c r="CP176" i="39"/>
  <c r="CP180" i="39"/>
  <c r="CP189" i="39"/>
  <c r="CL176" i="39"/>
  <c r="CL180" i="39"/>
  <c r="CL189" i="39"/>
  <c r="CH176" i="39"/>
  <c r="CH180" i="39"/>
  <c r="CD176" i="39"/>
  <c r="CD180" i="39"/>
  <c r="CD189" i="39"/>
  <c r="N12" i="32"/>
  <c r="M11" i="32"/>
  <c r="N23" i="32"/>
  <c r="Q10" i="32"/>
  <c r="P9" i="32"/>
  <c r="M15" i="32"/>
  <c r="T10" i="32"/>
  <c r="V10" i="32"/>
  <c r="S9" i="32"/>
  <c r="M13" i="32"/>
  <c r="P14" i="32"/>
  <c r="S22" i="32"/>
  <c r="T23" i="32"/>
  <c r="V23" i="32"/>
  <c r="AI180" i="39"/>
  <c r="AI189" i="39"/>
  <c r="AX189" i="39"/>
  <c r="N15" i="27"/>
  <c r="N13" i="27"/>
  <c r="M12" i="27"/>
  <c r="AU189" i="39"/>
  <c r="N21" i="27"/>
  <c r="M20" i="27"/>
  <c r="N13" i="28"/>
  <c r="M12" i="28"/>
  <c r="J13" i="31"/>
  <c r="K14" i="31"/>
  <c r="N18" i="8"/>
  <c r="M17" i="8"/>
  <c r="N13" i="22"/>
  <c r="M12" i="22"/>
  <c r="M13" i="8"/>
  <c r="O14" i="8"/>
  <c r="N19" i="32"/>
  <c r="M18" i="32"/>
  <c r="K19" i="32"/>
  <c r="J18" i="32"/>
  <c r="ES47" i="34"/>
  <c r="ES46" i="34"/>
  <c r="ES23" i="34"/>
  <c r="ES32" i="34"/>
  <c r="N17" i="22"/>
  <c r="M16" i="22"/>
  <c r="P12" i="27"/>
  <c r="Q13" i="27"/>
  <c r="O23" i="28"/>
  <c r="R24" i="28"/>
  <c r="U25" i="28"/>
  <c r="M22" i="28"/>
  <c r="FA138" i="34"/>
  <c r="ED36" i="34"/>
  <c r="FA36" i="34"/>
  <c r="L22" i="22"/>
  <c r="J21" i="22"/>
  <c r="D26" i="32"/>
  <c r="B35" i="32"/>
  <c r="D28" i="32"/>
  <c r="B37" i="32"/>
  <c r="D27" i="32"/>
  <c r="B36" i="32"/>
  <c r="B34" i="32"/>
  <c r="R23" i="28"/>
  <c r="P22" i="28"/>
  <c r="P9" i="28"/>
  <c r="Q10" i="28"/>
  <c r="K24" i="28"/>
  <c r="J23" i="28"/>
  <c r="N15" i="8"/>
  <c r="M14" i="8"/>
  <c r="N20" i="31"/>
  <c r="M19" i="31"/>
  <c r="N16" i="8"/>
  <c r="M15" i="8"/>
  <c r="J11" i="8"/>
  <c r="K12" i="8"/>
  <c r="J22" i="8"/>
  <c r="K23" i="8"/>
  <c r="ES5" i="34"/>
  <c r="EU5" i="34"/>
  <c r="FP5" i="34"/>
  <c r="FQ5" i="34"/>
  <c r="R10" i="31"/>
  <c r="P9" i="31"/>
  <c r="FP57" i="34"/>
  <c r="FQ57" i="34"/>
  <c r="FP126" i="34"/>
  <c r="FQ126" i="34"/>
  <c r="EU3" i="34"/>
  <c r="EW48" i="34"/>
  <c r="FP48" i="34"/>
  <c r="FQ48" i="34"/>
  <c r="ES48" i="34"/>
  <c r="FP85" i="34"/>
  <c r="FQ85" i="34"/>
  <c r="ES28" i="34"/>
  <c r="EU28" i="34"/>
  <c r="FP28" i="34"/>
  <c r="FQ28" i="34"/>
  <c r="FP73" i="34"/>
  <c r="FQ73" i="34"/>
  <c r="ES18" i="34"/>
  <c r="EU18" i="34"/>
  <c r="FP18" i="34"/>
  <c r="FQ18" i="34"/>
  <c r="ES12" i="34"/>
  <c r="EU12" i="34"/>
  <c r="FP12" i="34"/>
  <c r="FQ12" i="34"/>
  <c r="P24" i="32"/>
  <c r="Q25" i="32"/>
  <c r="S25" i="32"/>
  <c r="ES7" i="34"/>
  <c r="FP40" i="34"/>
  <c r="FQ40" i="34"/>
  <c r="FP50" i="34"/>
  <c r="FQ50" i="34"/>
  <c r="FP67" i="34"/>
  <c r="FQ67" i="34"/>
  <c r="T21" i="28"/>
  <c r="ES39" i="34"/>
  <c r="R13" i="31"/>
  <c r="P12" i="31"/>
  <c r="ES21" i="34"/>
  <c r="BM189" i="39"/>
  <c r="O10" i="28"/>
  <c r="BC189" i="39"/>
  <c r="M17" i="31"/>
  <c r="N18" i="31"/>
  <c r="AS187" i="39"/>
  <c r="AA187" i="39"/>
  <c r="G27" i="31"/>
  <c r="C36" i="31"/>
  <c r="G26" i="31"/>
  <c r="C35" i="31"/>
  <c r="G28" i="31"/>
  <c r="C37" i="31"/>
  <c r="C34" i="31"/>
  <c r="O15" i="22"/>
  <c r="M14" i="22"/>
  <c r="G27" i="28"/>
  <c r="C36" i="28"/>
  <c r="C34" i="28"/>
  <c r="G28" i="28"/>
  <c r="C37" i="28"/>
  <c r="G26" i="28"/>
  <c r="C35" i="28"/>
  <c r="O21" i="8"/>
  <c r="M20" i="8"/>
  <c r="N22" i="32"/>
  <c r="M21" i="32"/>
  <c r="M10" i="28"/>
  <c r="N11" i="28"/>
  <c r="D79" i="18"/>
  <c r="Q23" i="8"/>
  <c r="P22" i="8"/>
  <c r="ES44" i="34"/>
  <c r="EU44" i="34"/>
  <c r="FP44" i="34"/>
  <c r="FQ44" i="34"/>
  <c r="FP105" i="34"/>
  <c r="FQ105" i="34"/>
  <c r="ES52" i="34"/>
  <c r="ES19" i="34"/>
  <c r="CC189" i="39"/>
  <c r="O21" i="31"/>
  <c r="M20" i="31"/>
  <c r="AV189" i="39"/>
  <c r="N12" i="22"/>
  <c r="M11" i="22"/>
  <c r="CG189" i="39"/>
  <c r="BX181" i="39"/>
  <c r="O181" i="39"/>
  <c r="M17" i="27"/>
  <c r="N18" i="27"/>
  <c r="R25" i="27"/>
  <c r="S25" i="27"/>
  <c r="P24" i="27"/>
  <c r="BD189" i="39"/>
  <c r="BL189" i="39"/>
  <c r="AS181" i="39"/>
  <c r="Q181" i="39"/>
  <c r="O25" i="27"/>
  <c r="P25" i="27"/>
  <c r="M24" i="27"/>
  <c r="Q22" i="22"/>
  <c r="P21" i="22"/>
  <c r="K13" i="27"/>
  <c r="J12" i="27"/>
  <c r="O17" i="27"/>
  <c r="M16" i="27"/>
  <c r="EZ138" i="34"/>
  <c r="FP138" i="34"/>
  <c r="FQ138" i="34"/>
  <c r="EC36" i="34"/>
  <c r="EZ36" i="34"/>
  <c r="FP36" i="34"/>
  <c r="FQ36" i="34"/>
  <c r="ES138" i="34"/>
  <c r="O9" i="8"/>
  <c r="M8" i="8"/>
  <c r="Q18" i="31"/>
  <c r="P17" i="31"/>
  <c r="G27" i="32"/>
  <c r="C36" i="32"/>
  <c r="G26" i="32"/>
  <c r="C35" i="32"/>
  <c r="G28" i="32"/>
  <c r="C37" i="32"/>
  <c r="C34" i="32"/>
  <c r="U17" i="28"/>
  <c r="M9" i="27"/>
  <c r="N10" i="27"/>
  <c r="Q24" i="22"/>
  <c r="Q24" i="28"/>
  <c r="P23" i="28"/>
  <c r="M14" i="32"/>
  <c r="N15" i="32"/>
  <c r="R19" i="28"/>
  <c r="O20" i="22"/>
  <c r="M19" i="22"/>
  <c r="M17" i="32"/>
  <c r="O18" i="32"/>
  <c r="R19" i="32"/>
  <c r="U20" i="32"/>
  <c r="O14" i="22"/>
  <c r="M13" i="22"/>
  <c r="EU9" i="34"/>
  <c r="EU14" i="34"/>
  <c r="R12" i="32"/>
  <c r="P11" i="32"/>
  <c r="FP99" i="34"/>
  <c r="FQ99" i="34"/>
  <c r="FP93" i="34"/>
  <c r="FQ93" i="34"/>
  <c r="FP81" i="34"/>
  <c r="FQ81" i="34"/>
  <c r="FP75" i="34"/>
  <c r="FQ75" i="34"/>
  <c r="EW20" i="34"/>
  <c r="FP20" i="34"/>
  <c r="FQ20" i="34"/>
  <c r="ES20" i="34"/>
  <c r="ES49" i="34"/>
  <c r="EU49" i="34"/>
  <c r="FP49" i="34"/>
  <c r="FQ49" i="34"/>
  <c r="P19" i="31"/>
  <c r="Q20" i="31"/>
  <c r="ES40" i="34"/>
  <c r="ES50" i="34"/>
  <c r="ES34" i="34"/>
  <c r="FP115" i="34"/>
  <c r="FQ115" i="34"/>
  <c r="ES33" i="34"/>
  <c r="EV33" i="34"/>
  <c r="FP33" i="34"/>
  <c r="FQ33" i="34"/>
  <c r="ES41" i="34"/>
  <c r="ES26" i="34"/>
  <c r="D27" i="22"/>
  <c r="B35" i="22"/>
  <c r="B33" i="22"/>
  <c r="D26" i="22"/>
  <c r="B34" i="22"/>
  <c r="D28" i="22"/>
  <c r="B36" i="22"/>
  <c r="FP22" i="34"/>
  <c r="FQ22" i="34"/>
  <c r="ES13" i="34"/>
  <c r="BZ180" i="39"/>
  <c r="BF189" i="39"/>
  <c r="AA180" i="39"/>
  <c r="AA189" i="39"/>
  <c r="AF180" i="39"/>
  <c r="BK189" i="39"/>
  <c r="N16" i="27"/>
  <c r="M15" i="27"/>
  <c r="N8" i="8"/>
  <c r="M7" i="8"/>
  <c r="M22" i="8"/>
  <c r="N23" i="8"/>
  <c r="D26" i="8"/>
  <c r="B35" i="8"/>
  <c r="B34" i="8"/>
  <c r="D27" i="8"/>
  <c r="B36" i="8"/>
  <c r="D28" i="8"/>
  <c r="B37" i="8"/>
  <c r="N22" i="22"/>
  <c r="M21" i="22"/>
  <c r="Q10" i="27"/>
  <c r="P9" i="27"/>
  <c r="T15" i="32"/>
  <c r="V15" i="32"/>
  <c r="S14" i="32"/>
  <c r="EX6" i="34"/>
  <c r="FP6" i="34"/>
  <c r="FQ6" i="34"/>
  <c r="ES6" i="34"/>
  <c r="Q18" i="32"/>
  <c r="S15" i="32"/>
  <c r="T16" i="32"/>
  <c r="V16" i="32"/>
  <c r="W180" i="39"/>
  <c r="AT180" i="39"/>
  <c r="AS176" i="39"/>
  <c r="P187" i="39"/>
  <c r="M15" i="31"/>
  <c r="O16" i="31"/>
  <c r="N21" i="28"/>
  <c r="M20" i="28"/>
  <c r="D76" i="18"/>
  <c r="E76" i="18"/>
  <c r="J7" i="18"/>
  <c r="C76" i="18"/>
  <c r="N19" i="27"/>
  <c r="M18" i="27"/>
  <c r="O23" i="27"/>
  <c r="M22" i="27"/>
  <c r="O20" i="28"/>
  <c r="M19" i="28"/>
  <c r="N17" i="8"/>
  <c r="M16" i="8"/>
  <c r="T23" i="8"/>
  <c r="M13" i="31"/>
  <c r="N14" i="31"/>
  <c r="N24" i="28"/>
  <c r="N19" i="22"/>
  <c r="Q18" i="28"/>
  <c r="P17" i="28"/>
  <c r="M10" i="22"/>
  <c r="N11" i="22"/>
  <c r="N10" i="31"/>
  <c r="M9" i="31"/>
  <c r="O16" i="22"/>
  <c r="M15" i="22"/>
  <c r="FP60" i="34"/>
  <c r="FQ60" i="34"/>
  <c r="Q19" i="32"/>
  <c r="FA37" i="34"/>
  <c r="FP37" i="34"/>
  <c r="FQ37" i="34"/>
  <c r="ES37" i="34"/>
  <c r="EZ11" i="34"/>
  <c r="FP11" i="34"/>
  <c r="FQ11" i="34"/>
  <c r="ES11" i="34"/>
  <c r="EW27" i="34"/>
  <c r="FP27" i="34"/>
  <c r="FQ27" i="34"/>
  <c r="ES27" i="34"/>
  <c r="ES8" i="34"/>
  <c r="FP123" i="34"/>
  <c r="FQ123" i="34"/>
  <c r="FP103" i="34"/>
  <c r="FQ103" i="34"/>
  <c r="ES42" i="34"/>
  <c r="EU42" i="34"/>
  <c r="FP42" i="34"/>
  <c r="FQ42" i="34"/>
  <c r="FP91" i="34"/>
  <c r="FQ91" i="34"/>
  <c r="EV38" i="34"/>
  <c r="FP38" i="34"/>
  <c r="FQ38" i="34"/>
  <c r="ES38" i="34"/>
  <c r="ES30" i="34"/>
  <c r="EU30" i="34"/>
  <c r="FP30" i="34"/>
  <c r="FQ30" i="34"/>
  <c r="ES24" i="34"/>
  <c r="EU24" i="34"/>
  <c r="FP24" i="34"/>
  <c r="FQ24" i="34"/>
  <c r="ES4" i="34"/>
  <c r="ES17" i="34"/>
  <c r="FP47" i="34"/>
  <c r="FQ47" i="34"/>
  <c r="T22" i="22"/>
  <c r="FP52" i="34"/>
  <c r="FQ52" i="34"/>
  <c r="T18" i="22"/>
  <c r="T13" i="8"/>
  <c r="V13" i="8"/>
  <c r="S12" i="8"/>
  <c r="ES16" i="34"/>
  <c r="EU16" i="34"/>
  <c r="FP16" i="34"/>
  <c r="FQ16" i="34"/>
  <c r="ES45" i="34"/>
  <c r="EW45" i="34"/>
  <c r="FP45" i="34"/>
  <c r="FQ45" i="34"/>
  <c r="ES43" i="34"/>
  <c r="FP143" i="34"/>
  <c r="FQ143" i="34"/>
  <c r="FP135" i="34"/>
  <c r="FQ135" i="34"/>
  <c r="FP23" i="34"/>
  <c r="FQ23" i="34"/>
  <c r="FP26" i="34"/>
  <c r="FQ26" i="34"/>
  <c r="ES22" i="34"/>
  <c r="FP13" i="34"/>
  <c r="FQ13" i="34"/>
  <c r="Q24" i="32"/>
  <c r="P12" i="32"/>
  <c r="Q13" i="32"/>
  <c r="T11" i="32"/>
  <c r="V11" i="32"/>
  <c r="S10" i="32"/>
  <c r="P18" i="32"/>
  <c r="P23" i="8"/>
  <c r="Q24" i="8"/>
  <c r="N24" i="8"/>
  <c r="M23" i="8"/>
  <c r="T14" i="27"/>
  <c r="V14" i="27"/>
  <c r="S13" i="27"/>
  <c r="N20" i="32"/>
  <c r="Q19" i="8"/>
  <c r="P18" i="8"/>
  <c r="Q14" i="28"/>
  <c r="P13" i="28"/>
  <c r="P13" i="27"/>
  <c r="Q14" i="27"/>
  <c r="P16" i="27"/>
  <c r="Q17" i="27"/>
  <c r="BZ189" i="39"/>
  <c r="S20" i="31"/>
  <c r="T21" i="31"/>
  <c r="V21" i="31"/>
  <c r="Q16" i="32"/>
  <c r="P15" i="32"/>
  <c r="R10" i="8"/>
  <c r="P9" i="8"/>
  <c r="N181" i="39"/>
  <c r="Q23" i="32"/>
  <c r="P22" i="32"/>
  <c r="R16" i="22"/>
  <c r="P15" i="22"/>
  <c r="R11" i="28"/>
  <c r="S10" i="31"/>
  <c r="U11" i="31"/>
  <c r="V11" i="31"/>
  <c r="P16" i="8"/>
  <c r="Q17" i="8"/>
  <c r="Q16" i="8"/>
  <c r="P15" i="8"/>
  <c r="U24" i="28"/>
  <c r="V24" i="28"/>
  <c r="S23" i="28"/>
  <c r="N15" i="31"/>
  <c r="M14" i="31"/>
  <c r="P11" i="22"/>
  <c r="Q12" i="22"/>
  <c r="Q25" i="28"/>
  <c r="U13" i="32"/>
  <c r="V13" i="32"/>
  <c r="S12" i="32"/>
  <c r="T25" i="28"/>
  <c r="V25" i="28"/>
  <c r="S24" i="28"/>
  <c r="U14" i="31"/>
  <c r="V14" i="31"/>
  <c r="S13" i="31"/>
  <c r="S10" i="28"/>
  <c r="T11" i="28"/>
  <c r="V11" i="28"/>
  <c r="Q18" i="22"/>
  <c r="P17" i="22"/>
  <c r="T19" i="28"/>
  <c r="V19" i="28"/>
  <c r="S18" i="28"/>
  <c r="R21" i="28"/>
  <c r="P20" i="28"/>
  <c r="P19" i="27"/>
  <c r="Q20" i="27"/>
  <c r="T11" i="27"/>
  <c r="V11" i="27"/>
  <c r="S10" i="27"/>
  <c r="S19" i="32"/>
  <c r="T20" i="32"/>
  <c r="R17" i="22"/>
  <c r="P16" i="22"/>
  <c r="Q20" i="22"/>
  <c r="Q15" i="31"/>
  <c r="P14" i="31"/>
  <c r="P21" i="28"/>
  <c r="Q22" i="28"/>
  <c r="AS180" i="39"/>
  <c r="T19" i="32"/>
  <c r="P14" i="22"/>
  <c r="R15" i="22"/>
  <c r="R21" i="22"/>
  <c r="S21" i="22"/>
  <c r="P20" i="22"/>
  <c r="T25" i="22"/>
  <c r="R18" i="27"/>
  <c r="P17" i="27"/>
  <c r="S22" i="22"/>
  <c r="T23" i="22"/>
  <c r="V23" i="22"/>
  <c r="Q19" i="27"/>
  <c r="R22" i="31"/>
  <c r="P21" i="31"/>
  <c r="T24" i="8"/>
  <c r="V24" i="8"/>
  <c r="S23" i="8"/>
  <c r="Q12" i="28"/>
  <c r="P11" i="28"/>
  <c r="N13" i="8"/>
  <c r="Q14" i="8"/>
  <c r="M12" i="8"/>
  <c r="Q20" i="32"/>
  <c r="P19" i="32"/>
  <c r="P13" i="22"/>
  <c r="Q14" i="22"/>
  <c r="Q22" i="27"/>
  <c r="P21" i="27"/>
  <c r="P180" i="39"/>
  <c r="P15" i="27"/>
  <c r="Q16" i="27"/>
  <c r="U20" i="28"/>
  <c r="N14" i="27"/>
  <c r="M13" i="27"/>
  <c r="P12" i="22"/>
  <c r="Q13" i="22"/>
  <c r="Z6" i="32"/>
  <c r="P18" i="31"/>
  <c r="Q19" i="31"/>
  <c r="Q11" i="31"/>
  <c r="S11" i="31"/>
  <c r="P10" i="31"/>
  <c r="Q18" i="8"/>
  <c r="P17" i="8"/>
  <c r="R24" i="27"/>
  <c r="S24" i="27"/>
  <c r="P23" i="27"/>
  <c r="P16" i="31"/>
  <c r="R17" i="31"/>
  <c r="S17" i="31"/>
  <c r="P22" i="22"/>
  <c r="Q23" i="22"/>
  <c r="Q9" i="8"/>
  <c r="P8" i="8"/>
  <c r="Q11" i="27"/>
  <c r="T12" i="27"/>
  <c r="V12" i="27"/>
  <c r="P10" i="27"/>
  <c r="S18" i="31"/>
  <c r="T19" i="31"/>
  <c r="V19" i="31"/>
  <c r="P21" i="8"/>
  <c r="R22" i="8"/>
  <c r="S22" i="8"/>
  <c r="ES36" i="34"/>
  <c r="Q21" i="31"/>
  <c r="P20" i="31"/>
  <c r="N25" i="28"/>
  <c r="P25" i="28"/>
  <c r="M24" i="28"/>
  <c r="O23" i="22"/>
  <c r="M22" i="22"/>
  <c r="R15" i="8"/>
  <c r="U16" i="8"/>
  <c r="V16" i="8"/>
  <c r="P14" i="8"/>
  <c r="T25" i="32"/>
  <c r="T14" i="32"/>
  <c r="V14" i="32"/>
  <c r="S13" i="32"/>
  <c r="P13" i="8"/>
  <c r="U23" i="31"/>
  <c r="V23" i="31"/>
  <c r="S22" i="31"/>
  <c r="U22" i="22"/>
  <c r="V22" i="22"/>
  <c r="T22" i="31"/>
  <c r="V22" i="31"/>
  <c r="S21" i="31"/>
  <c r="T14" i="22"/>
  <c r="V14" i="22"/>
  <c r="S13" i="22"/>
  <c r="S11" i="27"/>
  <c r="U25" i="27"/>
  <c r="V25" i="27"/>
  <c r="T12" i="31"/>
  <c r="V12" i="31"/>
  <c r="Q15" i="27"/>
  <c r="P14" i="27"/>
  <c r="S14" i="22"/>
  <c r="T15" i="22"/>
  <c r="V15" i="22"/>
  <c r="T13" i="28"/>
  <c r="V13" i="28"/>
  <c r="S12" i="28"/>
  <c r="T20" i="27"/>
  <c r="T23" i="28"/>
  <c r="V23" i="28"/>
  <c r="S22" i="28"/>
  <c r="T21" i="27"/>
  <c r="V21" i="27"/>
  <c r="S20" i="27"/>
  <c r="U12" i="28"/>
  <c r="T24" i="32"/>
  <c r="V24" i="32"/>
  <c r="S23" i="32"/>
  <c r="U11" i="8"/>
  <c r="V11" i="8"/>
  <c r="S10" i="8"/>
  <c r="T15" i="28"/>
  <c r="V15" i="28"/>
  <c r="S14" i="28"/>
  <c r="Q21" i="32"/>
  <c r="P24" i="8"/>
  <c r="Q25" i="8"/>
  <c r="S25" i="8"/>
  <c r="S18" i="8"/>
  <c r="T19" i="8"/>
  <c r="V19" i="8"/>
  <c r="U18" i="22"/>
  <c r="V18" i="22"/>
  <c r="S17" i="22"/>
  <c r="S17" i="8"/>
  <c r="T18" i="8"/>
  <c r="V18" i="8"/>
  <c r="R24" i="22"/>
  <c r="U25" i="22"/>
  <c r="V25" i="22"/>
  <c r="P23" i="22"/>
  <c r="S15" i="8"/>
  <c r="U23" i="8"/>
  <c r="V23" i="8"/>
  <c r="T10" i="8"/>
  <c r="V10" i="8"/>
  <c r="S9" i="8"/>
  <c r="U18" i="31"/>
  <c r="V18" i="31"/>
  <c r="S19" i="31"/>
  <c r="T20" i="31"/>
  <c r="V20" i="31"/>
  <c r="U16" i="22"/>
  <c r="V16" i="22"/>
  <c r="S15" i="22"/>
  <c r="T19" i="22"/>
  <c r="V19" i="22"/>
  <c r="S18" i="22"/>
  <c r="T13" i="22"/>
  <c r="V13" i="22"/>
  <c r="S12" i="22"/>
  <c r="Q16" i="31"/>
  <c r="P15" i="31"/>
  <c r="T17" i="8"/>
  <c r="V17" i="8"/>
  <c r="S16" i="8"/>
  <c r="S14" i="27"/>
  <c r="T15" i="27"/>
  <c r="V15" i="27"/>
  <c r="T25" i="8"/>
  <c r="V25" i="8"/>
  <c r="S24" i="8"/>
  <c r="T24" i="22"/>
  <c r="V24" i="22"/>
  <c r="S23" i="22"/>
  <c r="U19" i="27"/>
  <c r="V19" i="27"/>
  <c r="S18" i="27"/>
  <c r="T16" i="31"/>
  <c r="V16" i="31"/>
  <c r="S15" i="31"/>
  <c r="U17" i="22"/>
  <c r="V17" i="22"/>
  <c r="S16" i="22"/>
  <c r="T20" i="8"/>
  <c r="V20" i="8"/>
  <c r="S19" i="8"/>
  <c r="T17" i="27"/>
  <c r="V17" i="27"/>
  <c r="S16" i="27"/>
  <c r="T23" i="27"/>
  <c r="V23" i="27"/>
  <c r="S22" i="27"/>
  <c r="S20" i="32"/>
  <c r="T21" i="32"/>
  <c r="V21" i="32"/>
  <c r="T21" i="22"/>
  <c r="U22" i="28"/>
  <c r="V22" i="28"/>
  <c r="S21" i="28"/>
  <c r="S16" i="32"/>
  <c r="T17" i="32"/>
  <c r="V17" i="32"/>
  <c r="S17" i="27"/>
  <c r="T18" i="27"/>
  <c r="V18" i="27"/>
  <c r="T17" i="31"/>
  <c r="V17" i="31"/>
  <c r="S16" i="31"/>
  <c r="S24" i="22"/>
  <c r="T22" i="32"/>
  <c r="T16" i="27"/>
  <c r="V16" i="27"/>
  <c r="S15" i="27"/>
  <c r="B34" i="40"/>
  <c r="D28" i="40"/>
  <c r="B37" i="40"/>
  <c r="D27" i="40"/>
  <c r="B36" i="40"/>
  <c r="D26" i="40"/>
  <c r="B35" i="40"/>
  <c r="N9" i="40"/>
  <c r="M8" i="40"/>
  <c r="J9" i="40"/>
  <c r="K10" i="40"/>
  <c r="K12" i="40"/>
  <c r="J11" i="40"/>
  <c r="J13" i="40"/>
  <c r="K14" i="40"/>
  <c r="K16" i="40"/>
  <c r="J15" i="40"/>
  <c r="K7" i="40"/>
  <c r="J6" i="40"/>
  <c r="N19" i="40"/>
  <c r="M18" i="40"/>
  <c r="K20" i="40"/>
  <c r="J19" i="40"/>
  <c r="J8" i="40"/>
  <c r="N23" i="40"/>
  <c r="M22" i="40"/>
  <c r="K24" i="40"/>
  <c r="J23" i="40"/>
  <c r="C28" i="40"/>
  <c r="C27" i="40"/>
  <c r="K9" i="40"/>
  <c r="K11" i="40"/>
  <c r="J10" i="40"/>
  <c r="K15" i="40"/>
  <c r="J14" i="40"/>
  <c r="J7" i="40"/>
  <c r="K25" i="40"/>
  <c r="M25" i="40"/>
  <c r="J24" i="40"/>
  <c r="E27" i="40"/>
  <c r="E26" i="40"/>
  <c r="K21" i="40"/>
  <c r="J20" i="40"/>
  <c r="J21" i="40"/>
  <c r="K23" i="40"/>
  <c r="J22" i="40"/>
  <c r="E28" i="40"/>
  <c r="G28" i="40"/>
  <c r="C37" i="40"/>
  <c r="G27" i="40"/>
  <c r="C36" i="40"/>
  <c r="C34" i="40"/>
  <c r="B26" i="40"/>
  <c r="B28" i="40"/>
  <c r="F26" i="40"/>
  <c r="F28" i="40"/>
  <c r="K13" i="40"/>
  <c r="J12" i="40"/>
  <c r="R16" i="40"/>
  <c r="U17" i="40"/>
  <c r="K17" i="40"/>
  <c r="J16" i="40"/>
  <c r="J17" i="40"/>
  <c r="K19" i="40"/>
  <c r="J18" i="40"/>
  <c r="C26" i="40"/>
  <c r="K9" i="41"/>
  <c r="K25" i="41"/>
  <c r="J24" i="41"/>
  <c r="E27" i="41"/>
  <c r="E26" i="41"/>
  <c r="E28" i="41"/>
  <c r="C27" i="41"/>
  <c r="F26" i="41"/>
  <c r="F28" i="41"/>
  <c r="S14" i="8"/>
  <c r="T15" i="8"/>
  <c r="V15" i="8"/>
  <c r="V20" i="32"/>
  <c r="X180" i="39"/>
  <c r="X189" i="39"/>
  <c r="CH189" i="39"/>
  <c r="AE180" i="39"/>
  <c r="R180" i="39"/>
  <c r="FP8" i="34"/>
  <c r="FQ8" i="34"/>
  <c r="FP19" i="34"/>
  <c r="FQ19" i="34"/>
  <c r="FP43" i="34"/>
  <c r="FQ43" i="34"/>
  <c r="FP41" i="34"/>
  <c r="FQ41" i="34"/>
  <c r="FP21" i="34"/>
  <c r="FQ21" i="34"/>
  <c r="FP34" i="34"/>
  <c r="FQ34" i="34"/>
  <c r="P16" i="32"/>
  <c r="Q17" i="32"/>
  <c r="AB180" i="39"/>
  <c r="AB189" i="39"/>
  <c r="BG189" i="39"/>
  <c r="U180" i="39"/>
  <c r="U189" i="39"/>
  <c r="FP122" i="34"/>
  <c r="FQ122" i="34"/>
  <c r="P8" i="22"/>
  <c r="R9" i="22"/>
  <c r="S180" i="39"/>
  <c r="S189" i="39"/>
  <c r="T180" i="39"/>
  <c r="T189" i="39"/>
  <c r="AY189" i="39"/>
  <c r="FP46" i="34"/>
  <c r="FQ46" i="34"/>
  <c r="FP32" i="34"/>
  <c r="FQ32" i="34"/>
  <c r="FP7" i="34"/>
  <c r="FQ7" i="34"/>
  <c r="FP35" i="34"/>
  <c r="FQ35" i="34"/>
  <c r="FP39" i="34"/>
  <c r="FQ39" i="34"/>
  <c r="M16" i="28"/>
  <c r="FK29" i="34"/>
  <c r="FP29" i="34"/>
  <c r="FQ29" i="34"/>
  <c r="EX51" i="34"/>
  <c r="FP51" i="34"/>
  <c r="FQ51" i="34"/>
  <c r="Q11" i="22"/>
  <c r="FP86" i="34"/>
  <c r="FQ86" i="34"/>
  <c r="FP74" i="34"/>
  <c r="FQ74" i="34"/>
  <c r="ED10" i="34"/>
  <c r="EC3" i="34"/>
  <c r="EK9" i="34"/>
  <c r="J17" i="8"/>
  <c r="K18" i="8"/>
  <c r="EN14" i="34"/>
  <c r="FF122" i="34"/>
  <c r="FN149" i="34"/>
  <c r="FP149" i="34"/>
  <c r="FQ149" i="34"/>
  <c r="FE61" i="34"/>
  <c r="EZ63" i="34"/>
  <c r="FP63" i="34"/>
  <c r="FQ63" i="34"/>
  <c r="EG15" i="34"/>
  <c r="EX145" i="34"/>
  <c r="FP145" i="34"/>
  <c r="FQ145" i="34"/>
  <c r="FC147" i="34"/>
  <c r="FP147" i="34"/>
  <c r="FQ147" i="34"/>
  <c r="EY150" i="34"/>
  <c r="FP150" i="34"/>
  <c r="FQ150" i="34"/>
  <c r="FM61" i="34"/>
  <c r="FI61" i="34"/>
  <c r="FD61" i="34"/>
  <c r="EZ61" i="34"/>
  <c r="EV61" i="34"/>
  <c r="K11" i="8"/>
  <c r="J10" i="8"/>
  <c r="K9" i="32"/>
  <c r="J8" i="32"/>
  <c r="C28" i="22"/>
  <c r="C26" i="22"/>
  <c r="C59" i="18"/>
  <c r="D59" i="18"/>
  <c r="L18" i="22"/>
  <c r="J16" i="28"/>
  <c r="K17" i="28"/>
  <c r="J20" i="8"/>
  <c r="I18" i="8"/>
  <c r="J7" i="32"/>
  <c r="J13" i="27"/>
  <c r="M24" i="32"/>
  <c r="N10" i="8"/>
  <c r="S30" i="18"/>
  <c r="C35" i="18"/>
  <c r="S42" i="18"/>
  <c r="Q7" i="18"/>
  <c r="H7" i="18"/>
  <c r="J19" i="22"/>
  <c r="P25" i="8"/>
  <c r="D30" i="18"/>
  <c r="R7" i="18"/>
  <c r="F78" i="18"/>
  <c r="I7" i="18"/>
  <c r="F75" i="18"/>
  <c r="J10" i="22"/>
  <c r="J7" i="22"/>
  <c r="K8" i="22"/>
  <c r="K15" i="28"/>
  <c r="J14" i="28"/>
  <c r="O18" i="27"/>
  <c r="I15" i="32"/>
  <c r="J9" i="32"/>
  <c r="M24" i="8"/>
  <c r="L9" i="8"/>
  <c r="L11" i="8"/>
  <c r="O12" i="8"/>
  <c r="R13" i="8"/>
  <c r="U14" i="8"/>
  <c r="S8" i="18"/>
  <c r="C22" i="18"/>
  <c r="U7" i="18"/>
  <c r="C51" i="18"/>
  <c r="D51" i="18"/>
  <c r="P47" i="18"/>
  <c r="P51" i="18"/>
  <c r="J65" i="18"/>
  <c r="G26" i="18"/>
  <c r="L17" i="22"/>
  <c r="L23" i="28"/>
  <c r="J22" i="28"/>
  <c r="M14" i="28"/>
  <c r="J25" i="31"/>
  <c r="C39" i="18"/>
  <c r="Z6" i="8"/>
  <c r="AT186" i="39"/>
  <c r="AT174" i="39"/>
  <c r="AJ174" i="39"/>
  <c r="BJ185" i="39"/>
  <c r="BJ174" i="39"/>
  <c r="G8" i="18"/>
  <c r="L18" i="28"/>
  <c r="J22" i="31"/>
  <c r="K23" i="31"/>
  <c r="Z6" i="22"/>
  <c r="L19" i="32"/>
  <c r="C40" i="18"/>
  <c r="Z6" i="28"/>
  <c r="K5" i="28" s="1"/>
  <c r="R9" i="27"/>
  <c r="G26" i="8"/>
  <c r="C35" i="8"/>
  <c r="M25" i="27"/>
  <c r="D49" i="18"/>
  <c r="D44" i="18"/>
  <c r="D39" i="18"/>
  <c r="D34" i="18"/>
  <c r="C13" i="18"/>
  <c r="D13" i="18"/>
  <c r="C10" i="18"/>
  <c r="D10" i="18"/>
  <c r="BH169" i="20"/>
  <c r="BD169" i="20"/>
  <c r="AN169" i="20"/>
  <c r="AJ169" i="20"/>
  <c r="AF169" i="20"/>
  <c r="T169" i="20"/>
  <c r="P169" i="20"/>
  <c r="L169" i="20"/>
  <c r="N15" i="28"/>
  <c r="K9" i="28"/>
  <c r="Z6" i="31"/>
  <c r="AA6" i="31" s="1"/>
  <c r="AA8" i="31" s="1"/>
  <c r="L22" i="32"/>
  <c r="D68" i="18"/>
  <c r="D63" i="18"/>
  <c r="D57" i="18"/>
  <c r="D52" i="18"/>
  <c r="D50" i="18"/>
  <c r="D45" i="18"/>
  <c r="D40" i="18"/>
  <c r="D36" i="18"/>
  <c r="D31" i="18"/>
  <c r="C28" i="18"/>
  <c r="C23" i="18"/>
  <c r="C18" i="18"/>
  <c r="C14" i="18"/>
  <c r="AF188" i="39"/>
  <c r="AF189" i="39"/>
  <c r="Z188" i="39"/>
  <c r="T188" i="39"/>
  <c r="CR187" i="39"/>
  <c r="AH187" i="39"/>
  <c r="CR174" i="39"/>
  <c r="BH186" i="39"/>
  <c r="BH174" i="39"/>
  <c r="AZ186" i="39"/>
  <c r="U186" i="39"/>
  <c r="AZ174" i="39"/>
  <c r="C12" i="18"/>
  <c r="C9" i="18"/>
  <c r="D9" i="18"/>
  <c r="P188" i="39"/>
  <c r="BX174" i="39"/>
  <c r="BB185" i="39"/>
  <c r="BB174" i="39"/>
  <c r="BI182" i="39"/>
  <c r="BI174" i="39"/>
  <c r="BA182" i="39"/>
  <c r="BA174" i="39"/>
  <c r="AW182" i="39"/>
  <c r="AW174" i="39"/>
  <c r="CB187" i="39"/>
  <c r="CB174" i="39"/>
  <c r="CF176" i="39"/>
  <c r="CF180" i="39"/>
  <c r="CN176" i="39"/>
  <c r="CN180" i="39"/>
  <c r="CN189" i="39"/>
  <c r="BY176" i="39"/>
  <c r="CA176" i="39"/>
  <c r="CA180" i="39"/>
  <c r="CI176" i="39"/>
  <c r="CI180" i="39"/>
  <c r="CQ176" i="39"/>
  <c r="CQ180" i="39"/>
  <c r="CB176" i="39"/>
  <c r="CB180" i="39"/>
  <c r="CB189" i="39"/>
  <c r="CJ176" i="39"/>
  <c r="CJ180" i="39"/>
  <c r="CJ189" i="39"/>
  <c r="CR176" i="39"/>
  <c r="CR180" i="39"/>
  <c r="CM176" i="39"/>
  <c r="CM180" i="39"/>
  <c r="BY180" i="39"/>
  <c r="CE176" i="39"/>
  <c r="CE180" i="39"/>
  <c r="CE189" i="39"/>
  <c r="N14" i="40"/>
  <c r="M13" i="40"/>
  <c r="N22" i="40"/>
  <c r="M21" i="40"/>
  <c r="N16" i="40"/>
  <c r="M15" i="40"/>
  <c r="N25" i="40"/>
  <c r="P25" i="40"/>
  <c r="M24" i="40"/>
  <c r="Q20" i="40"/>
  <c r="P19" i="40"/>
  <c r="M16" i="40"/>
  <c r="N17" i="40"/>
  <c r="N13" i="40"/>
  <c r="M12" i="40"/>
  <c r="P9" i="40"/>
  <c r="Q10" i="40"/>
  <c r="N18" i="40"/>
  <c r="M17" i="40"/>
  <c r="N24" i="40"/>
  <c r="M23" i="40"/>
  <c r="N15" i="40"/>
  <c r="M14" i="40"/>
  <c r="N11" i="40"/>
  <c r="M10" i="40"/>
  <c r="N20" i="40"/>
  <c r="M19" i="40"/>
  <c r="N12" i="40"/>
  <c r="M11" i="40"/>
  <c r="Q24" i="40"/>
  <c r="P23" i="40"/>
  <c r="N21" i="40"/>
  <c r="M20" i="40"/>
  <c r="N8" i="40"/>
  <c r="M7" i="40"/>
  <c r="N10" i="40"/>
  <c r="M9" i="40"/>
  <c r="N10" i="41"/>
  <c r="D75" i="18"/>
  <c r="E75" i="18"/>
  <c r="G7" i="18"/>
  <c r="C75" i="18"/>
  <c r="CI189" i="39"/>
  <c r="Y180" i="39"/>
  <c r="Y189" i="39"/>
  <c r="N188" i="39"/>
  <c r="U10" i="27"/>
  <c r="V10" i="27"/>
  <c r="S9" i="27"/>
  <c r="O18" i="22"/>
  <c r="M17" i="22"/>
  <c r="O10" i="8"/>
  <c r="R11" i="8"/>
  <c r="U12" i="8"/>
  <c r="M9" i="8"/>
  <c r="R19" i="27"/>
  <c r="P18" i="27"/>
  <c r="P10" i="8"/>
  <c r="Q11" i="8"/>
  <c r="O19" i="22"/>
  <c r="M18" i="22"/>
  <c r="CA189" i="39"/>
  <c r="Q180" i="39"/>
  <c r="Q189" i="39"/>
  <c r="Q16" i="28"/>
  <c r="P15" i="28"/>
  <c r="Z8" i="28"/>
  <c r="I5" i="28" s="1"/>
  <c r="N24" i="31"/>
  <c r="M23" i="31"/>
  <c r="O186" i="39"/>
  <c r="AS186" i="39"/>
  <c r="AT189" i="39"/>
  <c r="FP61" i="34"/>
  <c r="FQ61" i="34"/>
  <c r="FD15" i="34"/>
  <c r="FP15" i="34"/>
  <c r="FQ15" i="34"/>
  <c r="ES15" i="34"/>
  <c r="FH9" i="34"/>
  <c r="FP9" i="34"/>
  <c r="FQ9" i="34"/>
  <c r="ES9" i="34"/>
  <c r="U10" i="22"/>
  <c r="V10" i="22"/>
  <c r="S9" i="22"/>
  <c r="AD180" i="39"/>
  <c r="Z180" i="39"/>
  <c r="Z189" i="39"/>
  <c r="CQ189" i="39"/>
  <c r="AG180" i="39"/>
  <c r="AG189" i="39"/>
  <c r="O20" i="32"/>
  <c r="M19" i="32"/>
  <c r="F79" i="18"/>
  <c r="E79" i="18"/>
  <c r="S7" i="18"/>
  <c r="C79" i="18"/>
  <c r="L16" i="32"/>
  <c r="J15" i="32"/>
  <c r="N9" i="22"/>
  <c r="M8" i="22"/>
  <c r="CR189" i="39"/>
  <c r="AH180" i="39"/>
  <c r="AH189" i="39"/>
  <c r="CF189" i="39"/>
  <c r="V180" i="39"/>
  <c r="R182" i="39"/>
  <c r="AS182" i="39"/>
  <c r="AW189" i="39"/>
  <c r="N10" i="28"/>
  <c r="M9" i="28"/>
  <c r="P7" i="18"/>
  <c r="C78" i="18"/>
  <c r="D78" i="18"/>
  <c r="E78" i="18"/>
  <c r="L19" i="8"/>
  <c r="J18" i="8"/>
  <c r="N12" i="8"/>
  <c r="M11" i="8"/>
  <c r="T12" i="22"/>
  <c r="V12" i="22"/>
  <c r="S11" i="22"/>
  <c r="T18" i="32"/>
  <c r="V18" i="32"/>
  <c r="S17" i="32"/>
  <c r="BY189" i="39"/>
  <c r="BX180" i="39"/>
  <c r="O180" i="39"/>
  <c r="BX176" i="39"/>
  <c r="R187" i="39"/>
  <c r="N187" i="39"/>
  <c r="BX187" i="39"/>
  <c r="V182" i="39"/>
  <c r="BA189" i="39"/>
  <c r="W185" i="39"/>
  <c r="AS185" i="39"/>
  <c r="BB189" i="39"/>
  <c r="O23" i="32"/>
  <c r="M22" i="32"/>
  <c r="AE185" i="39"/>
  <c r="AE189" i="39"/>
  <c r="BJ189" i="39"/>
  <c r="AA6" i="8"/>
  <c r="AA8" i="8"/>
  <c r="Z8" i="8"/>
  <c r="H5" i="8" s="1"/>
  <c r="H4" i="8" s="1"/>
  <c r="N5" i="8"/>
  <c r="C8" i="18"/>
  <c r="D8" i="18"/>
  <c r="M15" i="28"/>
  <c r="N16" i="28"/>
  <c r="N18" i="28"/>
  <c r="M17" i="28"/>
  <c r="N10" i="32"/>
  <c r="M9" i="32"/>
  <c r="FK14" i="34"/>
  <c r="FP14" i="34"/>
  <c r="FQ14" i="34"/>
  <c r="ES14" i="34"/>
  <c r="EZ3" i="34"/>
  <c r="FP3" i="34"/>
  <c r="FQ3" i="34"/>
  <c r="ES3" i="34"/>
  <c r="AZ189" i="39"/>
  <c r="AC186" i="39"/>
  <c r="BH189" i="39"/>
  <c r="O19" i="28"/>
  <c r="M18" i="28"/>
  <c r="O24" i="28"/>
  <c r="M23" i="28"/>
  <c r="N19" i="8"/>
  <c r="M18" i="8"/>
  <c r="R189" i="39"/>
  <c r="P189" i="39"/>
  <c r="CM189" i="39"/>
  <c r="AC180" i="39"/>
  <c r="AC189" i="39"/>
  <c r="FA10" i="34"/>
  <c r="FP10" i="34"/>
  <c r="FQ10" i="34"/>
  <c r="ES10" i="34"/>
  <c r="AD182" i="39"/>
  <c r="BI189" i="39"/>
  <c r="Q23" i="40"/>
  <c r="P22" i="40"/>
  <c r="Q15" i="40"/>
  <c r="P14" i="40"/>
  <c r="Q9" i="40"/>
  <c r="P8" i="40"/>
  <c r="T25" i="40"/>
  <c r="V25" i="40"/>
  <c r="S24" i="40"/>
  <c r="Q12" i="40"/>
  <c r="P11" i="40"/>
  <c r="Q25" i="40"/>
  <c r="S25" i="40"/>
  <c r="P24" i="40"/>
  <c r="Q19" i="40"/>
  <c r="P18" i="40"/>
  <c r="Q14" i="40"/>
  <c r="P13" i="40"/>
  <c r="T21" i="40"/>
  <c r="V21" i="40"/>
  <c r="S20" i="40"/>
  <c r="Q17" i="40"/>
  <c r="P16" i="40"/>
  <c r="Q11" i="40"/>
  <c r="P10" i="40"/>
  <c r="Q22" i="40"/>
  <c r="P21" i="40"/>
  <c r="Q13" i="40"/>
  <c r="P12" i="40"/>
  <c r="Q21" i="40"/>
  <c r="P20" i="40"/>
  <c r="Q16" i="40"/>
  <c r="P15" i="40"/>
  <c r="T11" i="40"/>
  <c r="V11" i="40"/>
  <c r="S10" i="40"/>
  <c r="Q18" i="40"/>
  <c r="P17" i="40"/>
  <c r="P10" i="32"/>
  <c r="Q11" i="32"/>
  <c r="I5" i="8"/>
  <c r="J5" i="8" s="1"/>
  <c r="J4" i="8" s="1"/>
  <c r="L5" i="8"/>
  <c r="O5" i="8"/>
  <c r="N185" i="39"/>
  <c r="W189" i="39"/>
  <c r="O20" i="8"/>
  <c r="M19" i="8"/>
  <c r="P9" i="22"/>
  <c r="Q10" i="22"/>
  <c r="T17" i="28"/>
  <c r="V17" i="28"/>
  <c r="S16" i="28"/>
  <c r="R24" i="32"/>
  <c r="P23" i="32"/>
  <c r="AS189" i="39"/>
  <c r="Z7" i="32"/>
  <c r="D7" i="18"/>
  <c r="C7" i="18"/>
  <c r="N186" i="39"/>
  <c r="L5" i="28"/>
  <c r="O6" i="28" s="1"/>
  <c r="R7" i="28" s="1"/>
  <c r="U8" i="28" s="1"/>
  <c r="R20" i="22"/>
  <c r="P19" i="22"/>
  <c r="U20" i="27"/>
  <c r="V20" i="27"/>
  <c r="S19" i="27"/>
  <c r="R19" i="22"/>
  <c r="P18" i="22"/>
  <c r="R25" i="28"/>
  <c r="S25" i="28"/>
  <c r="P24" i="28"/>
  <c r="Q19" i="28"/>
  <c r="P18" i="28"/>
  <c r="K5" i="8"/>
  <c r="N180" i="39"/>
  <c r="O189" i="39"/>
  <c r="Q13" i="8"/>
  <c r="P12" i="8"/>
  <c r="N182" i="39"/>
  <c r="M16" i="32"/>
  <c r="O17" i="32"/>
  <c r="S11" i="8"/>
  <c r="T12" i="8"/>
  <c r="V12" i="8"/>
  <c r="P19" i="8"/>
  <c r="Q20" i="8"/>
  <c r="R20" i="28"/>
  <c r="P19" i="28"/>
  <c r="P16" i="28"/>
  <c r="Q17" i="28"/>
  <c r="K6" i="8"/>
  <c r="BX189" i="39"/>
  <c r="Q11" i="28"/>
  <c r="P10" i="28"/>
  <c r="V189" i="39"/>
  <c r="R21" i="32"/>
  <c r="P20" i="32"/>
  <c r="AD189" i="39"/>
  <c r="Q25" i="31"/>
  <c r="S25" i="31"/>
  <c r="P24" i="31"/>
  <c r="T22" i="40"/>
  <c r="V22" i="40"/>
  <c r="S21" i="40"/>
  <c r="T20" i="40"/>
  <c r="V20" i="40"/>
  <c r="S19" i="40"/>
  <c r="T13" i="40"/>
  <c r="V13" i="40"/>
  <c r="S12" i="40"/>
  <c r="T19" i="40"/>
  <c r="V19" i="40"/>
  <c r="S18" i="40"/>
  <c r="T14" i="40"/>
  <c r="V14" i="40"/>
  <c r="S13" i="40"/>
  <c r="T12" i="40"/>
  <c r="V12" i="40"/>
  <c r="S11" i="40"/>
  <c r="T16" i="40"/>
  <c r="V16" i="40"/>
  <c r="S15" i="40"/>
  <c r="T17" i="40"/>
  <c r="V17" i="40"/>
  <c r="S16" i="40"/>
  <c r="T18" i="40"/>
  <c r="V18" i="40"/>
  <c r="S17" i="40"/>
  <c r="T15" i="40"/>
  <c r="V15" i="40"/>
  <c r="S14" i="40"/>
  <c r="T23" i="40"/>
  <c r="V23" i="40"/>
  <c r="S22" i="40"/>
  <c r="T10" i="40"/>
  <c r="V10" i="40"/>
  <c r="S9" i="40"/>
  <c r="T24" i="40"/>
  <c r="V24" i="40"/>
  <c r="S23" i="40"/>
  <c r="T12" i="28"/>
  <c r="V12" i="28"/>
  <c r="S11" i="28"/>
  <c r="H26" i="8"/>
  <c r="U21" i="28"/>
  <c r="V21" i="28"/>
  <c r="S20" i="28"/>
  <c r="T20" i="28"/>
  <c r="V20" i="28"/>
  <c r="S19" i="28"/>
  <c r="U20" i="22"/>
  <c r="V20" i="22"/>
  <c r="S19" i="22"/>
  <c r="U21" i="22"/>
  <c r="V21" i="22"/>
  <c r="S20" i="22"/>
  <c r="AA6" i="32"/>
  <c r="AA8" i="32" s="1"/>
  <c r="AA7" i="32"/>
  <c r="Z8" i="32"/>
  <c r="O5" i="32" s="1"/>
  <c r="R21" i="8"/>
  <c r="P20" i="8"/>
  <c r="R6" i="8"/>
  <c r="U7" i="8" s="1"/>
  <c r="U22" i="32"/>
  <c r="V22" i="32"/>
  <c r="S21" i="32"/>
  <c r="J27" i="8"/>
  <c r="D36" i="8" s="1"/>
  <c r="T21" i="8"/>
  <c r="V21" i="8"/>
  <c r="S20" i="8"/>
  <c r="N189" i="39"/>
  <c r="O6" i="8"/>
  <c r="R7" i="8" s="1"/>
  <c r="U8" i="8" s="1"/>
  <c r="S17" i="28"/>
  <c r="T18" i="28"/>
  <c r="V18" i="28"/>
  <c r="R18" i="32"/>
  <c r="P17" i="32"/>
  <c r="M5" i="8"/>
  <c r="N6" i="8"/>
  <c r="T11" i="22"/>
  <c r="V11" i="22"/>
  <c r="S10" i="22"/>
  <c r="T14" i="8"/>
  <c r="V14" i="8"/>
  <c r="S13" i="8"/>
  <c r="U25" i="32"/>
  <c r="V25" i="32"/>
  <c r="S24" i="32"/>
  <c r="S11" i="32"/>
  <c r="T12" i="32"/>
  <c r="V12" i="32"/>
  <c r="U19" i="32"/>
  <c r="V19" i="32"/>
  <c r="S18" i="32"/>
  <c r="L5" i="32"/>
  <c r="U22" i="8"/>
  <c r="V22" i="8"/>
  <c r="S21" i="8"/>
  <c r="N5" i="32"/>
  <c r="H5" i="32"/>
  <c r="H4" i="32" s="1"/>
  <c r="K5" i="32"/>
  <c r="N6" i="32"/>
  <c r="M5" i="32"/>
  <c r="O6" i="32"/>
  <c r="P6" i="32" s="1"/>
  <c r="R7" i="32"/>
  <c r="U8" i="32" s="1"/>
  <c r="Q7" i="32"/>
  <c r="T8" i="32" s="1"/>
  <c r="N6" i="42"/>
  <c r="O5" i="42"/>
  <c r="N9" i="42"/>
  <c r="N5" i="42"/>
  <c r="O10" i="42"/>
  <c r="P7" i="42"/>
  <c r="O6" i="42"/>
  <c r="Q4" i="42"/>
  <c r="N4" i="42"/>
  <c r="Q9" i="42"/>
  <c r="P4" i="42"/>
  <c r="O3" i="42"/>
  <c r="P3" i="42"/>
  <c r="Q3" i="42"/>
  <c r="F4" i="42"/>
  <c r="F6" i="42"/>
  <c r="F8" i="42"/>
  <c r="F10" i="42"/>
  <c r="F11" i="42"/>
  <c r="F12" i="42"/>
  <c r="F14" i="42"/>
  <c r="F16" i="42"/>
  <c r="F18" i="42"/>
  <c r="F5" i="42"/>
  <c r="F9" i="42"/>
  <c r="F13" i="42"/>
  <c r="F17" i="42"/>
  <c r="F22" i="42"/>
  <c r="F23" i="42"/>
  <c r="F20" i="42"/>
  <c r="F21" i="42"/>
  <c r="F19" i="42"/>
  <c r="F24" i="42"/>
  <c r="N8" i="42"/>
  <c r="Q8" i="42"/>
  <c r="P8" i="42"/>
  <c r="AJ169" i="43"/>
  <c r="AI167" i="43"/>
  <c r="AH167" i="43"/>
  <c r="AD167" i="43"/>
  <c r="AJ167" i="43"/>
  <c r="AB169" i="43"/>
  <c r="AH169" i="43"/>
  <c r="AB168" i="43"/>
  <c r="AH168" i="43"/>
  <c r="AC169" i="43"/>
  <c r="AI169" i="43"/>
  <c r="AH182" i="43"/>
  <c r="AI183" i="43"/>
  <c r="AJ184" i="43"/>
  <c r="AC167" i="44"/>
  <c r="AI167" i="44"/>
  <c r="AD168" i="44"/>
  <c r="AJ168" i="44"/>
  <c r="AF168" i="44"/>
  <c r="AD167" i="44"/>
  <c r="AJ167" i="44"/>
  <c r="AE168" i="44"/>
  <c r="AF186" i="44"/>
  <c r="AD192" i="44"/>
  <c r="AJ192" i="44"/>
  <c r="V167" i="44"/>
  <c r="G168" i="44"/>
  <c r="AB168" i="44"/>
  <c r="AH168" i="44"/>
  <c r="X169" i="44"/>
  <c r="AF169" i="44"/>
  <c r="AE176" i="44"/>
  <c r="AE184" i="44"/>
  <c r="G167" i="44"/>
  <c r="AB167" i="44"/>
  <c r="AH167" i="44"/>
  <c r="W167" i="44"/>
  <c r="Q169" i="44"/>
  <c r="AD174" i="44"/>
  <c r="AJ174" i="44"/>
  <c r="AD182" i="44"/>
  <c r="AJ182" i="44"/>
  <c r="AD190" i="44"/>
  <c r="AJ190" i="44"/>
  <c r="AG193" i="44"/>
  <c r="AC197" i="44"/>
  <c r="AI197" i="44"/>
  <c r="AC175" i="44"/>
  <c r="AI175" i="44"/>
  <c r="AD184" i="44"/>
  <c r="AJ184" i="44"/>
  <c r="X167" i="44"/>
  <c r="AF167" i="44"/>
  <c r="J169" i="44"/>
  <c r="AC169" i="44"/>
  <c r="AI169" i="44"/>
  <c r="AC180" i="44"/>
  <c r="AI180" i="44"/>
  <c r="AC188" i="44"/>
  <c r="AI188" i="44"/>
  <c r="K169" i="44"/>
  <c r="K168" i="44"/>
  <c r="AG168" i="44"/>
  <c r="L169" i="44"/>
  <c r="AD171" i="44"/>
  <c r="AJ171" i="44"/>
  <c r="AG174" i="44"/>
  <c r="AD179" i="44"/>
  <c r="AJ179" i="44"/>
  <c r="AG182" i="44"/>
  <c r="AD187" i="44"/>
  <c r="AJ187" i="44"/>
  <c r="AD195" i="44"/>
  <c r="AJ195" i="44"/>
  <c r="K167" i="44"/>
  <c r="AG167" i="44"/>
  <c r="AC183" i="44"/>
  <c r="AI183" i="44"/>
  <c r="AD169" i="44"/>
  <c r="AJ169" i="44"/>
  <c r="AC168" i="44"/>
  <c r="AI168" i="44"/>
  <c r="AE169" i="44"/>
  <c r="AG169" i="44"/>
  <c r="AE167" i="44"/>
  <c r="R15" i="41"/>
  <c r="U16" i="41"/>
  <c r="G4" i="41"/>
  <c r="G28" i="41"/>
  <c r="C37" i="41"/>
  <c r="G26" i="41"/>
  <c r="C35" i="41"/>
  <c r="J19" i="41"/>
  <c r="K20" i="41"/>
  <c r="N21" i="41"/>
  <c r="K7" i="41"/>
  <c r="J25" i="41"/>
  <c r="J13" i="41"/>
  <c r="L14" i="41"/>
  <c r="O15" i="41"/>
  <c r="R16" i="41"/>
  <c r="U17" i="41"/>
  <c r="J21" i="41"/>
  <c r="L22" i="41"/>
  <c r="O23" i="41"/>
  <c r="R24" i="41"/>
  <c r="L9" i="41"/>
  <c r="O10" i="41"/>
  <c r="R11" i="41"/>
  <c r="U12" i="41"/>
  <c r="J8" i="41"/>
  <c r="O11" i="41"/>
  <c r="R12" i="41"/>
  <c r="U13" i="41"/>
  <c r="M10" i="41"/>
  <c r="J6" i="41"/>
  <c r="L7" i="41"/>
  <c r="O8" i="41"/>
  <c r="O9" i="41"/>
  <c r="R10" i="41"/>
  <c r="U11" i="41"/>
  <c r="V15" i="41"/>
  <c r="C26" i="41"/>
  <c r="P23" i="41"/>
  <c r="M20" i="41"/>
  <c r="P19" i="41"/>
  <c r="S12" i="41"/>
  <c r="M12" i="41"/>
  <c r="V13" i="41"/>
  <c r="P13" i="41"/>
  <c r="J17" i="41"/>
  <c r="J15" i="41"/>
  <c r="J9" i="41"/>
  <c r="M22" i="41"/>
  <c r="J11" i="41"/>
  <c r="S14" i="41"/>
  <c r="Q11" i="41"/>
  <c r="K15" i="41"/>
  <c r="J14" i="41"/>
  <c r="J23" i="41"/>
  <c r="K24" i="41"/>
  <c r="S20" i="41"/>
  <c r="T21" i="41"/>
  <c r="V21" i="41"/>
  <c r="K8" i="41"/>
  <c r="J7" i="41"/>
  <c r="N14" i="41"/>
  <c r="M13" i="41"/>
  <c r="K19" i="41"/>
  <c r="J18" i="41"/>
  <c r="D4" i="41"/>
  <c r="N8" i="41"/>
  <c r="K14" i="41"/>
  <c r="P21" i="41"/>
  <c r="Q22" i="41"/>
  <c r="K11" i="41"/>
  <c r="J10" i="41"/>
  <c r="H16" i="41"/>
  <c r="K16" i="41"/>
  <c r="J20" i="41"/>
  <c r="K21" i="41"/>
  <c r="J12" i="41"/>
  <c r="K23" i="41"/>
  <c r="B28" i="41"/>
  <c r="J22" i="41"/>
  <c r="M18" i="41"/>
  <c r="B27" i="41"/>
  <c r="C34" i="41"/>
  <c r="G27" i="41"/>
  <c r="C36" i="41"/>
  <c r="M7" i="41"/>
  <c r="M9" i="41"/>
  <c r="P11" i="41"/>
  <c r="R9" i="41"/>
  <c r="U10" i="41"/>
  <c r="U25" i="41"/>
  <c r="V25" i="41"/>
  <c r="S24" i="41"/>
  <c r="P10" i="41"/>
  <c r="M21" i="41"/>
  <c r="N22" i="41"/>
  <c r="N15" i="41"/>
  <c r="M14" i="41"/>
  <c r="M23" i="41"/>
  <c r="N24" i="41"/>
  <c r="N12" i="41"/>
  <c r="M11" i="41"/>
  <c r="M8" i="41"/>
  <c r="N9" i="41"/>
  <c r="T12" i="41"/>
  <c r="V12" i="41"/>
  <c r="S11" i="41"/>
  <c r="M24" i="41"/>
  <c r="N25" i="41"/>
  <c r="P25" i="41"/>
  <c r="M16" i="41"/>
  <c r="N17" i="41"/>
  <c r="S22" i="41"/>
  <c r="T23" i="41"/>
  <c r="V23" i="41"/>
  <c r="P14" i="41"/>
  <c r="Q15" i="41"/>
  <c r="D27" i="41"/>
  <c r="B36" i="41"/>
  <c r="B34" i="41"/>
  <c r="D28" i="41"/>
  <c r="B37" i="41"/>
  <c r="D26" i="41"/>
  <c r="B35" i="41"/>
  <c r="N20" i="41"/>
  <c r="M19" i="41"/>
  <c r="K17" i="41"/>
  <c r="J16" i="41"/>
  <c r="P8" i="41"/>
  <c r="Q9" i="41"/>
  <c r="N16" i="41"/>
  <c r="M15" i="41"/>
  <c r="P15" i="41"/>
  <c r="Q16" i="41"/>
  <c r="S9" i="41"/>
  <c r="T10" i="41"/>
  <c r="P9" i="41"/>
  <c r="Q10" i="41"/>
  <c r="Q13" i="41"/>
  <c r="P12" i="41"/>
  <c r="P22" i="41"/>
  <c r="Q23" i="41"/>
  <c r="Q17" i="41"/>
  <c r="P16" i="41"/>
  <c r="P20" i="41"/>
  <c r="Q21" i="41"/>
  <c r="P24" i="41"/>
  <c r="Q25" i="41"/>
  <c r="S25" i="41"/>
  <c r="M17" i="41"/>
  <c r="N18" i="41"/>
  <c r="T16" i="41"/>
  <c r="V16" i="41"/>
  <c r="S15" i="41"/>
  <c r="P17" i="41"/>
  <c r="Q18" i="41"/>
  <c r="T22" i="41"/>
  <c r="V22" i="41"/>
  <c r="S21" i="41"/>
  <c r="S23" i="41"/>
  <c r="T24" i="41"/>
  <c r="V24" i="41"/>
  <c r="S16" i="41"/>
  <c r="T17" i="41"/>
  <c r="V17" i="41"/>
  <c r="S18" i="41"/>
  <c r="T19" i="41"/>
  <c r="V19" i="41"/>
  <c r="Q19" i="41"/>
  <c r="P18" i="41"/>
  <c r="T11" i="41"/>
  <c r="V11" i="41"/>
  <c r="S10" i="41"/>
  <c r="T18" i="41"/>
  <c r="V18" i="41"/>
  <c r="S17" i="41"/>
  <c r="S13" i="41"/>
  <c r="T14" i="41"/>
  <c r="V14" i="41"/>
  <c r="V10" i="41"/>
  <c r="T20" i="41"/>
  <c r="S19" i="41"/>
  <c r="V20" i="41"/>
  <c r="AA6" i="22" l="1"/>
  <c r="AA7" i="22"/>
  <c r="Z8" i="22"/>
  <c r="L5" i="22" s="1"/>
  <c r="N7" i="8"/>
  <c r="J26" i="8"/>
  <c r="D35" i="8" s="1"/>
  <c r="D34" i="8"/>
  <c r="J28" i="8"/>
  <c r="D37" i="8" s="1"/>
  <c r="N6" i="28"/>
  <c r="M5" i="28"/>
  <c r="P6" i="8"/>
  <c r="Q7" i="8"/>
  <c r="N4" i="8"/>
  <c r="I4" i="28"/>
  <c r="L6" i="28"/>
  <c r="O7" i="28" s="1"/>
  <c r="R8" i="28" s="1"/>
  <c r="K4" i="8"/>
  <c r="O5" i="28"/>
  <c r="K5" i="22"/>
  <c r="H5" i="22"/>
  <c r="Z8" i="27"/>
  <c r="H5" i="27"/>
  <c r="AA6" i="27"/>
  <c r="AA8" i="27" s="1"/>
  <c r="N5" i="27"/>
  <c r="I4" i="8"/>
  <c r="L6" i="8"/>
  <c r="Q6" i="8"/>
  <c r="P5" i="8"/>
  <c r="Z8" i="31"/>
  <c r="AA6" i="28"/>
  <c r="AA8" i="28" s="1"/>
  <c r="N5" i="28"/>
  <c r="H5" i="28"/>
  <c r="Q5" i="28"/>
  <c r="L4" i="28"/>
  <c r="H27" i="8"/>
  <c r="H28" i="8"/>
  <c r="H5" i="31"/>
  <c r="K6" i="32"/>
  <c r="K4" i="32" s="1"/>
  <c r="K26" i="32" s="1"/>
  <c r="AA6" i="41"/>
  <c r="AA8" i="41" s="1"/>
  <c r="AA6" i="40"/>
  <c r="AA8" i="40" s="1"/>
  <c r="O6" i="40"/>
  <c r="R7" i="40" s="1"/>
  <c r="U8" i="40" s="1"/>
  <c r="P5" i="32"/>
  <c r="Q6" i="32"/>
  <c r="R6" i="32"/>
  <c r="U7" i="32" s="1"/>
  <c r="K5" i="40"/>
  <c r="I5" i="40"/>
  <c r="N5" i="40"/>
  <c r="O5" i="40"/>
  <c r="H5" i="40"/>
  <c r="V8" i="32"/>
  <c r="S7" i="32"/>
  <c r="K27" i="32"/>
  <c r="N7" i="32"/>
  <c r="N4" i="32" s="1"/>
  <c r="H28" i="32"/>
  <c r="H27" i="32"/>
  <c r="H26" i="32"/>
  <c r="I5" i="32"/>
  <c r="Z8" i="41"/>
  <c r="O6" i="22" l="1"/>
  <c r="R7" i="22" s="1"/>
  <c r="U8" i="22" s="1"/>
  <c r="K6" i="31"/>
  <c r="H4" i="31"/>
  <c r="L27" i="28"/>
  <c r="L26" i="28"/>
  <c r="L28" i="28"/>
  <c r="S6" i="8"/>
  <c r="T7" i="8"/>
  <c r="V7" i="8" s="1"/>
  <c r="Q6" i="27"/>
  <c r="I5" i="27"/>
  <c r="L5" i="27"/>
  <c r="O5" i="27"/>
  <c r="P5" i="27" s="1"/>
  <c r="K5" i="27"/>
  <c r="K26" i="8"/>
  <c r="K28" i="8"/>
  <c r="K27" i="8"/>
  <c r="T8" i="8"/>
  <c r="V8" i="8" s="1"/>
  <c r="S7" i="8"/>
  <c r="T6" i="28"/>
  <c r="O5" i="31"/>
  <c r="I5" i="31"/>
  <c r="J5" i="31" s="1"/>
  <c r="J4" i="31" s="1"/>
  <c r="L5" i="31"/>
  <c r="N5" i="31"/>
  <c r="L4" i="8"/>
  <c r="O7" i="8"/>
  <c r="K6" i="22"/>
  <c r="H4" i="22"/>
  <c r="U9" i="28"/>
  <c r="R5" i="28"/>
  <c r="S5" i="28" s="1"/>
  <c r="M6" i="8"/>
  <c r="M4" i="8" s="1"/>
  <c r="N5" i="22"/>
  <c r="I5" i="22"/>
  <c r="H4" i="28"/>
  <c r="J5" i="28"/>
  <c r="J4" i="28" s="1"/>
  <c r="K6" i="28"/>
  <c r="K5" i="31"/>
  <c r="I28" i="8"/>
  <c r="I27" i="8"/>
  <c r="I26" i="8"/>
  <c r="N6" i="22"/>
  <c r="K4" i="22"/>
  <c r="M5" i="22"/>
  <c r="I28" i="28"/>
  <c r="I26" i="28"/>
  <c r="I27" i="28"/>
  <c r="Q8" i="8"/>
  <c r="P7" i="8"/>
  <c r="AA8" i="22"/>
  <c r="P5" i="28"/>
  <c r="Q6" i="28"/>
  <c r="P4" i="8"/>
  <c r="K6" i="27"/>
  <c r="J5" i="27"/>
  <c r="J4" i="27" s="1"/>
  <c r="H4" i="27"/>
  <c r="R6" i="28"/>
  <c r="U7" i="28" s="1"/>
  <c r="O4" i="28"/>
  <c r="N28" i="8"/>
  <c r="N27" i="8"/>
  <c r="N26" i="8"/>
  <c r="Q7" i="28"/>
  <c r="P6" i="28"/>
  <c r="O5" i="22"/>
  <c r="K28" i="32"/>
  <c r="N28" i="32"/>
  <c r="N26" i="32"/>
  <c r="N27" i="32"/>
  <c r="K6" i="40"/>
  <c r="J5" i="40"/>
  <c r="J4" i="40" s="1"/>
  <c r="H4" i="40"/>
  <c r="Q6" i="40"/>
  <c r="P5" i="40"/>
  <c r="L5" i="41"/>
  <c r="O5" i="41"/>
  <c r="H5" i="41"/>
  <c r="N5" i="41"/>
  <c r="I5" i="41"/>
  <c r="K5" i="41"/>
  <c r="I4" i="40"/>
  <c r="L6" i="40"/>
  <c r="T7" i="32"/>
  <c r="V7" i="32" s="1"/>
  <c r="S6" i="32"/>
  <c r="Q8" i="32"/>
  <c r="I4" i="32"/>
  <c r="L6" i="32"/>
  <c r="J5" i="32"/>
  <c r="J4" i="32" s="1"/>
  <c r="R6" i="40"/>
  <c r="U7" i="40" s="1"/>
  <c r="N6" i="40"/>
  <c r="M5" i="40"/>
  <c r="K4" i="40"/>
  <c r="J28" i="31" l="1"/>
  <c r="D37" i="31" s="1"/>
  <c r="D34" i="31"/>
  <c r="J26" i="31"/>
  <c r="D35" i="31" s="1"/>
  <c r="J27" i="31"/>
  <c r="D36" i="31" s="1"/>
  <c r="P26" i="8"/>
  <c r="F35" i="8" s="1"/>
  <c r="P27" i="8"/>
  <c r="F36" i="8" s="1"/>
  <c r="F34" i="8"/>
  <c r="P28" i="8"/>
  <c r="F37" i="8" s="1"/>
  <c r="J26" i="28"/>
  <c r="D35" i="28" s="1"/>
  <c r="J27" i="28"/>
  <c r="D36" i="28" s="1"/>
  <c r="D34" i="28"/>
  <c r="J28" i="28"/>
  <c r="D37" i="28" s="1"/>
  <c r="Q6" i="22"/>
  <c r="P5" i="22"/>
  <c r="U5" i="28"/>
  <c r="T5" i="28"/>
  <c r="R8" i="8"/>
  <c r="O4" i="8"/>
  <c r="R6" i="31"/>
  <c r="U7" i="31" s="1"/>
  <c r="T7" i="27"/>
  <c r="R6" i="22"/>
  <c r="U7" i="22" s="1"/>
  <c r="H27" i="27"/>
  <c r="H26" i="27"/>
  <c r="H28" i="27"/>
  <c r="K26" i="22"/>
  <c r="K27" i="22"/>
  <c r="K28" i="22"/>
  <c r="H27" i="28"/>
  <c r="H28" i="28"/>
  <c r="H26" i="28"/>
  <c r="H28" i="22"/>
  <c r="H27" i="22"/>
  <c r="H26" i="22"/>
  <c r="L26" i="8"/>
  <c r="L28" i="8"/>
  <c r="L27" i="8"/>
  <c r="N6" i="27"/>
  <c r="K4" i="27"/>
  <c r="M5" i="27"/>
  <c r="O6" i="27"/>
  <c r="R7" i="27" s="1"/>
  <c r="U8" i="27" s="1"/>
  <c r="N7" i="31"/>
  <c r="J26" i="27"/>
  <c r="D35" i="27" s="1"/>
  <c r="J28" i="27"/>
  <c r="D37" i="27" s="1"/>
  <c r="J27" i="27"/>
  <c r="D36" i="27" s="1"/>
  <c r="D34" i="27"/>
  <c r="T7" i="28"/>
  <c r="V7" i="28" s="1"/>
  <c r="S6" i="28"/>
  <c r="Q7" i="22"/>
  <c r="P6" i="22"/>
  <c r="K4" i="31"/>
  <c r="N6" i="31"/>
  <c r="M5" i="31"/>
  <c r="I4" i="22"/>
  <c r="L6" i="22"/>
  <c r="M26" i="8"/>
  <c r="E35" i="8" s="1"/>
  <c r="M27" i="8"/>
  <c r="E36" i="8" s="1"/>
  <c r="E34" i="8"/>
  <c r="M28" i="8"/>
  <c r="E37" i="8" s="1"/>
  <c r="N7" i="22"/>
  <c r="N4" i="22" s="1"/>
  <c r="Q6" i="31"/>
  <c r="P5" i="31"/>
  <c r="N4" i="31"/>
  <c r="O6" i="31"/>
  <c r="R7" i="31" s="1"/>
  <c r="U8" i="31" s="1"/>
  <c r="I4" i="27"/>
  <c r="L6" i="27"/>
  <c r="O7" i="27" s="1"/>
  <c r="R8" i="27" s="1"/>
  <c r="T8" i="28"/>
  <c r="V8" i="28" s="1"/>
  <c r="S7" i="28"/>
  <c r="O27" i="28"/>
  <c r="O28" i="28"/>
  <c r="O26" i="28"/>
  <c r="M6" i="27"/>
  <c r="N7" i="27"/>
  <c r="T9" i="8"/>
  <c r="S8" i="8"/>
  <c r="M6" i="28"/>
  <c r="M4" i="28" s="1"/>
  <c r="N7" i="28"/>
  <c r="K4" i="28"/>
  <c r="R4" i="28"/>
  <c r="U6" i="28"/>
  <c r="J5" i="22"/>
  <c r="J4" i="22" s="1"/>
  <c r="I4" i="31"/>
  <c r="L6" i="31"/>
  <c r="O7" i="31" s="1"/>
  <c r="R8" i="31" s="1"/>
  <c r="V6" i="28"/>
  <c r="R6" i="27"/>
  <c r="U7" i="27" s="1"/>
  <c r="O4" i="27"/>
  <c r="H27" i="31"/>
  <c r="H28" i="31"/>
  <c r="H26" i="31"/>
  <c r="J26" i="32"/>
  <c r="D35" i="32" s="1"/>
  <c r="J28" i="32"/>
  <c r="D37" i="32" s="1"/>
  <c r="D34" i="32"/>
  <c r="J27" i="32"/>
  <c r="D36" i="32" s="1"/>
  <c r="I26" i="40"/>
  <c r="I28" i="40"/>
  <c r="I27" i="40"/>
  <c r="P5" i="41"/>
  <c r="Q6" i="41"/>
  <c r="N7" i="40"/>
  <c r="M6" i="40"/>
  <c r="M4" i="40" s="1"/>
  <c r="Q7" i="40"/>
  <c r="P6" i="40"/>
  <c r="O7" i="32"/>
  <c r="L4" i="32"/>
  <c r="M6" i="32"/>
  <c r="M4" i="32" s="1"/>
  <c r="R6" i="41"/>
  <c r="U7" i="41" s="1"/>
  <c r="T7" i="40"/>
  <c r="V7" i="40" s="1"/>
  <c r="S6" i="40"/>
  <c r="I26" i="32"/>
  <c r="I27" i="32"/>
  <c r="I28" i="32"/>
  <c r="M5" i="41"/>
  <c r="N6" i="41"/>
  <c r="K6" i="41"/>
  <c r="H4" i="41"/>
  <c r="J5" i="41"/>
  <c r="J4" i="41" s="1"/>
  <c r="O6" i="41"/>
  <c r="R7" i="41" s="1"/>
  <c r="U8" i="41" s="1"/>
  <c r="H28" i="40"/>
  <c r="H27" i="40"/>
  <c r="H26" i="40"/>
  <c r="K28" i="40"/>
  <c r="K27" i="40"/>
  <c r="K26" i="40"/>
  <c r="T9" i="32"/>
  <c r="O7" i="40"/>
  <c r="L4" i="40"/>
  <c r="I4" i="41"/>
  <c r="L6" i="41"/>
  <c r="O7" i="41" s="1"/>
  <c r="R8" i="41" s="1"/>
  <c r="N4" i="40"/>
  <c r="J27" i="40"/>
  <c r="D36" i="40" s="1"/>
  <c r="D34" i="40"/>
  <c r="J28" i="40"/>
  <c r="D37" i="40" s="1"/>
  <c r="J26" i="40"/>
  <c r="D35" i="40" s="1"/>
  <c r="N27" i="22" l="1"/>
  <c r="N28" i="22"/>
  <c r="N26" i="22"/>
  <c r="M26" i="28"/>
  <c r="E35" i="28" s="1"/>
  <c r="M28" i="28"/>
  <c r="E37" i="28" s="1"/>
  <c r="M27" i="28"/>
  <c r="E36" i="28" s="1"/>
  <c r="E34" i="28"/>
  <c r="Q8" i="27"/>
  <c r="P7" i="27"/>
  <c r="I26" i="27"/>
  <c r="I28" i="27"/>
  <c r="I27" i="27"/>
  <c r="O7" i="22"/>
  <c r="L4" i="22"/>
  <c r="K26" i="31"/>
  <c r="K28" i="31"/>
  <c r="K27" i="31"/>
  <c r="L4" i="27"/>
  <c r="U4" i="28"/>
  <c r="U9" i="31"/>
  <c r="Q5" i="31"/>
  <c r="R5" i="31"/>
  <c r="R27" i="28"/>
  <c r="R26" i="28"/>
  <c r="R28" i="28"/>
  <c r="T5" i="31"/>
  <c r="U5" i="31"/>
  <c r="T7" i="31"/>
  <c r="V7" i="31" s="1"/>
  <c r="S6" i="31"/>
  <c r="I28" i="22"/>
  <c r="I27" i="22"/>
  <c r="I26" i="22"/>
  <c r="P7" i="31"/>
  <c r="Q8" i="31"/>
  <c r="M4" i="27"/>
  <c r="V7" i="27"/>
  <c r="O26" i="8"/>
  <c r="O28" i="8"/>
  <c r="O27" i="8"/>
  <c r="O28" i="27"/>
  <c r="O27" i="27"/>
  <c r="O26" i="27"/>
  <c r="I28" i="31"/>
  <c r="I27" i="31"/>
  <c r="I26" i="31"/>
  <c r="K28" i="28"/>
  <c r="K27" i="28"/>
  <c r="K26" i="28"/>
  <c r="L4" i="31"/>
  <c r="Q8" i="22"/>
  <c r="P7" i="22"/>
  <c r="S7" i="22"/>
  <c r="T8" i="22"/>
  <c r="V8" i="22" s="1"/>
  <c r="M6" i="31"/>
  <c r="M4" i="31" s="1"/>
  <c r="K27" i="27"/>
  <c r="K28" i="27"/>
  <c r="K26" i="27"/>
  <c r="S6" i="27"/>
  <c r="U9" i="8"/>
  <c r="R5" i="8"/>
  <c r="Q5" i="8"/>
  <c r="P4" i="22"/>
  <c r="J27" i="22"/>
  <c r="D35" i="22" s="1"/>
  <c r="D33" i="22"/>
  <c r="J26" i="22"/>
  <c r="D34" i="22" s="1"/>
  <c r="J28" i="22"/>
  <c r="D36" i="22" s="1"/>
  <c r="P7" i="28"/>
  <c r="P4" i="28" s="1"/>
  <c r="Q8" i="28"/>
  <c r="N4" i="28"/>
  <c r="U9" i="27"/>
  <c r="Q5" i="27"/>
  <c r="R5" i="27"/>
  <c r="N26" i="31"/>
  <c r="N28" i="31"/>
  <c r="N27" i="31"/>
  <c r="M6" i="22"/>
  <c r="M4" i="22" s="1"/>
  <c r="Q7" i="31"/>
  <c r="P6" i="31"/>
  <c r="P4" i="31" s="1"/>
  <c r="T5" i="27"/>
  <c r="U5" i="27"/>
  <c r="Q7" i="27"/>
  <c r="P6" i="27"/>
  <c r="P4" i="27" s="1"/>
  <c r="N4" i="27"/>
  <c r="O4" i="31"/>
  <c r="V5" i="28"/>
  <c r="S6" i="22"/>
  <c r="T7" i="22"/>
  <c r="V7" i="22" s="1"/>
  <c r="E34" i="40"/>
  <c r="M26" i="40"/>
  <c r="E35" i="40" s="1"/>
  <c r="M27" i="40"/>
  <c r="E36" i="40" s="1"/>
  <c r="M28" i="40"/>
  <c r="E37" i="40" s="1"/>
  <c r="L28" i="40"/>
  <c r="L27" i="40"/>
  <c r="L26" i="40"/>
  <c r="J28" i="41"/>
  <c r="D37" i="41" s="1"/>
  <c r="J27" i="41"/>
  <c r="D36" i="41" s="1"/>
  <c r="J26" i="41"/>
  <c r="D35" i="41" s="1"/>
  <c r="D34" i="41"/>
  <c r="Q7" i="41"/>
  <c r="P6" i="41"/>
  <c r="R8" i="40"/>
  <c r="O4" i="40"/>
  <c r="H28" i="41"/>
  <c r="H27" i="41"/>
  <c r="H26" i="41"/>
  <c r="M27" i="32"/>
  <c r="E36" i="32" s="1"/>
  <c r="M26" i="32"/>
  <c r="E35" i="32" s="1"/>
  <c r="M28" i="32"/>
  <c r="E37" i="32" s="1"/>
  <c r="E34" i="32"/>
  <c r="S7" i="40"/>
  <c r="T8" i="40"/>
  <c r="V8" i="40" s="1"/>
  <c r="L4" i="41"/>
  <c r="M6" i="41"/>
  <c r="M4" i="41" s="1"/>
  <c r="N7" i="41"/>
  <c r="L28" i="32"/>
  <c r="L27" i="32"/>
  <c r="L26" i="32"/>
  <c r="S6" i="41"/>
  <c r="T7" i="41"/>
  <c r="V7" i="41" s="1"/>
  <c r="N27" i="40"/>
  <c r="N26" i="40"/>
  <c r="N28" i="40"/>
  <c r="U9" i="41"/>
  <c r="Q5" i="41"/>
  <c r="R5" i="41"/>
  <c r="I27" i="41"/>
  <c r="I26" i="41"/>
  <c r="I28" i="41"/>
  <c r="U5" i="41"/>
  <c r="T5" i="41"/>
  <c r="K4" i="41"/>
  <c r="O4" i="41"/>
  <c r="R8" i="32"/>
  <c r="O4" i="32"/>
  <c r="P7" i="32"/>
  <c r="P4" i="32" s="1"/>
  <c r="Q8" i="40"/>
  <c r="P7" i="40"/>
  <c r="P4" i="40" s="1"/>
  <c r="P26" i="31" l="1"/>
  <c r="F35" i="31" s="1"/>
  <c r="F34" i="31"/>
  <c r="P27" i="31"/>
  <c r="F36" i="31" s="1"/>
  <c r="P28" i="31"/>
  <c r="F37" i="31" s="1"/>
  <c r="M28" i="31"/>
  <c r="E37" i="31" s="1"/>
  <c r="M27" i="31"/>
  <c r="E36" i="31" s="1"/>
  <c r="M26" i="31"/>
  <c r="E35" i="31" s="1"/>
  <c r="E34" i="31"/>
  <c r="O28" i="31"/>
  <c r="O27" i="31"/>
  <c r="O26" i="31"/>
  <c r="M27" i="22"/>
  <c r="E35" i="22" s="1"/>
  <c r="M26" i="22"/>
  <c r="E34" i="22" s="1"/>
  <c r="M28" i="22"/>
  <c r="E36" i="22" s="1"/>
  <c r="E33" i="22"/>
  <c r="R4" i="27"/>
  <c r="U6" i="27"/>
  <c r="U4" i="27" s="1"/>
  <c r="S8" i="28"/>
  <c r="S4" i="28" s="1"/>
  <c r="T9" i="28"/>
  <c r="Q4" i="28"/>
  <c r="R4" i="8"/>
  <c r="U6" i="8"/>
  <c r="L27" i="31"/>
  <c r="L26" i="31"/>
  <c r="L28" i="31"/>
  <c r="T9" i="31"/>
  <c r="V9" i="31" s="1"/>
  <c r="S8" i="31"/>
  <c r="V5" i="31"/>
  <c r="R4" i="31"/>
  <c r="U6" i="31"/>
  <c r="L26" i="27"/>
  <c r="L28" i="27"/>
  <c r="L27" i="27"/>
  <c r="L27" i="22"/>
  <c r="L28" i="22"/>
  <c r="L26" i="22"/>
  <c r="N27" i="27"/>
  <c r="N26" i="27"/>
  <c r="N28" i="27"/>
  <c r="V5" i="27"/>
  <c r="Q4" i="27"/>
  <c r="T6" i="27"/>
  <c r="V6" i="27" s="1"/>
  <c r="S5" i="27"/>
  <c r="P28" i="28"/>
  <c r="F37" i="28" s="1"/>
  <c r="P26" i="28"/>
  <c r="F35" i="28" s="1"/>
  <c r="P27" i="28"/>
  <c r="F36" i="28" s="1"/>
  <c r="F34" i="28"/>
  <c r="T5" i="8"/>
  <c r="U5" i="8"/>
  <c r="U4" i="8" s="1"/>
  <c r="V9" i="8"/>
  <c r="S5" i="31"/>
  <c r="T6" i="31"/>
  <c r="V6" i="31" s="1"/>
  <c r="Q4" i="31"/>
  <c r="R8" i="22"/>
  <c r="O4" i="22"/>
  <c r="P28" i="27"/>
  <c r="F37" i="27" s="1"/>
  <c r="F34" i="27"/>
  <c r="P26" i="27"/>
  <c r="F35" i="27" s="1"/>
  <c r="P27" i="27"/>
  <c r="F36" i="27" s="1"/>
  <c r="P28" i="22"/>
  <c r="F36" i="22" s="1"/>
  <c r="P26" i="22"/>
  <c r="F34" i="22" s="1"/>
  <c r="P27" i="22"/>
  <c r="F35" i="22" s="1"/>
  <c r="F33" i="22"/>
  <c r="S7" i="27"/>
  <c r="T8" i="27"/>
  <c r="V8" i="27" s="1"/>
  <c r="S7" i="31"/>
  <c r="T8" i="31"/>
  <c r="V8" i="31" s="1"/>
  <c r="N27" i="28"/>
  <c r="N28" i="28"/>
  <c r="N26" i="28"/>
  <c r="Q4" i="8"/>
  <c r="T6" i="8"/>
  <c r="V6" i="8" s="1"/>
  <c r="S5" i="8"/>
  <c r="S4" i="8" s="1"/>
  <c r="T9" i="22"/>
  <c r="S8" i="22"/>
  <c r="M27" i="27"/>
  <c r="E36" i="27" s="1"/>
  <c r="M28" i="27"/>
  <c r="E37" i="27" s="1"/>
  <c r="E34" i="27"/>
  <c r="M26" i="27"/>
  <c r="E35" i="27" s="1"/>
  <c r="U4" i="31"/>
  <c r="U28" i="28"/>
  <c r="U26" i="28"/>
  <c r="U27" i="28"/>
  <c r="S8" i="27"/>
  <c r="T9" i="27"/>
  <c r="V9" i="27" s="1"/>
  <c r="P27" i="40"/>
  <c r="F36" i="40" s="1"/>
  <c r="F34" i="40"/>
  <c r="P28" i="40"/>
  <c r="F37" i="40" s="1"/>
  <c r="P26" i="40"/>
  <c r="F35" i="40" s="1"/>
  <c r="M28" i="41"/>
  <c r="E37" i="41" s="1"/>
  <c r="M26" i="41"/>
  <c r="E35" i="41" s="1"/>
  <c r="E34" i="41"/>
  <c r="M27" i="41"/>
  <c r="E36" i="41" s="1"/>
  <c r="P28" i="32"/>
  <c r="F37" i="32" s="1"/>
  <c r="P26" i="32"/>
  <c r="F35" i="32" s="1"/>
  <c r="F34" i="32"/>
  <c r="P27" i="32"/>
  <c r="F36" i="32" s="1"/>
  <c r="K28" i="41"/>
  <c r="K26" i="41"/>
  <c r="K27" i="41"/>
  <c r="O26" i="40"/>
  <c r="O28" i="40"/>
  <c r="O27" i="40"/>
  <c r="O27" i="32"/>
  <c r="O26" i="32"/>
  <c r="O28" i="32"/>
  <c r="Q8" i="41"/>
  <c r="P7" i="41"/>
  <c r="P4" i="41" s="1"/>
  <c r="N4" i="41"/>
  <c r="U9" i="40"/>
  <c r="R5" i="40"/>
  <c r="Q5" i="40"/>
  <c r="V5" i="41"/>
  <c r="U9" i="32"/>
  <c r="Q5" i="32"/>
  <c r="R5" i="32"/>
  <c r="S8" i="32"/>
  <c r="U6" i="41"/>
  <c r="U4" i="41" s="1"/>
  <c r="R4" i="41"/>
  <c r="S8" i="40"/>
  <c r="T9" i="40"/>
  <c r="V9" i="40" s="1"/>
  <c r="O28" i="41"/>
  <c r="O26" i="41"/>
  <c r="O27" i="41"/>
  <c r="S5" i="41"/>
  <c r="T6" i="41"/>
  <c r="V6" i="41" s="1"/>
  <c r="Q4" i="41"/>
  <c r="L28" i="41"/>
  <c r="L27" i="41"/>
  <c r="L26" i="41"/>
  <c r="S7" i="41"/>
  <c r="T8" i="41"/>
  <c r="V8" i="41" s="1"/>
  <c r="U27" i="27" l="1"/>
  <c r="U28" i="27"/>
  <c r="U26" i="27"/>
  <c r="S27" i="8"/>
  <c r="G36" i="8" s="1"/>
  <c r="S28" i="8"/>
  <c r="G37" i="8" s="1"/>
  <c r="G34" i="8"/>
  <c r="S26" i="8"/>
  <c r="G35" i="8" s="1"/>
  <c r="U26" i="31"/>
  <c r="U27" i="31"/>
  <c r="U28" i="31"/>
  <c r="T4" i="8"/>
  <c r="V5" i="8"/>
  <c r="V4" i="8" s="1"/>
  <c r="T4" i="27"/>
  <c r="V9" i="28"/>
  <c r="V4" i="28" s="1"/>
  <c r="T4" i="28"/>
  <c r="Q27" i="8"/>
  <c r="Q26" i="8"/>
  <c r="Q28" i="8"/>
  <c r="O27" i="22"/>
  <c r="O26" i="22"/>
  <c r="O28" i="22"/>
  <c r="S4" i="31"/>
  <c r="S4" i="27"/>
  <c r="V4" i="27"/>
  <c r="R27" i="31"/>
  <c r="R28" i="31"/>
  <c r="R26" i="31"/>
  <c r="S26" i="28"/>
  <c r="G35" i="28" s="1"/>
  <c r="G34" i="28"/>
  <c r="S27" i="28"/>
  <c r="G36" i="28" s="1"/>
  <c r="S28" i="28"/>
  <c r="G37" i="28" s="1"/>
  <c r="V9" i="22"/>
  <c r="U9" i="22"/>
  <c r="R5" i="22"/>
  <c r="Q5" i="22"/>
  <c r="T4" i="31"/>
  <c r="R28" i="8"/>
  <c r="R26" i="8"/>
  <c r="R27" i="8"/>
  <c r="Q26" i="31"/>
  <c r="Q27" i="31"/>
  <c r="Q28" i="31"/>
  <c r="U26" i="8"/>
  <c r="U27" i="8"/>
  <c r="U28" i="8"/>
  <c r="Q28" i="27"/>
  <c r="Q26" i="27"/>
  <c r="Q27" i="27"/>
  <c r="V4" i="31"/>
  <c r="Q27" i="28"/>
  <c r="Q28" i="28"/>
  <c r="Q26" i="28"/>
  <c r="R27" i="27"/>
  <c r="R28" i="27"/>
  <c r="R26" i="27"/>
  <c r="U28" i="41"/>
  <c r="U26" i="41"/>
  <c r="U27" i="41"/>
  <c r="Q26" i="41"/>
  <c r="Q27" i="41"/>
  <c r="Q28" i="41"/>
  <c r="R27" i="41"/>
  <c r="R26" i="41"/>
  <c r="R28" i="41"/>
  <c r="T6" i="32"/>
  <c r="Q4" i="32"/>
  <c r="S5" i="32"/>
  <c r="S4" i="32" s="1"/>
  <c r="N26" i="41"/>
  <c r="N28" i="41"/>
  <c r="N27" i="41"/>
  <c r="T5" i="32"/>
  <c r="U5" i="32"/>
  <c r="V9" i="32"/>
  <c r="S5" i="40"/>
  <c r="S4" i="40" s="1"/>
  <c r="Q4" i="40"/>
  <c r="T6" i="40"/>
  <c r="P28" i="41"/>
  <c r="F37" i="41" s="1"/>
  <c r="P27" i="41"/>
  <c r="F36" i="41" s="1"/>
  <c r="P26" i="41"/>
  <c r="F35" i="41" s="1"/>
  <c r="F34" i="41"/>
  <c r="R4" i="40"/>
  <c r="U6" i="40"/>
  <c r="S8" i="41"/>
  <c r="S4" i="41" s="1"/>
  <c r="T9" i="41"/>
  <c r="V9" i="41" s="1"/>
  <c r="V4" i="41" s="1"/>
  <c r="U6" i="32"/>
  <c r="R4" i="32"/>
  <c r="U5" i="40"/>
  <c r="U4" i="40" s="1"/>
  <c r="T5" i="40"/>
  <c r="T28" i="31" l="1"/>
  <c r="T27" i="31"/>
  <c r="T26" i="31"/>
  <c r="H34" i="27"/>
  <c r="V27" i="27"/>
  <c r="H36" i="27" s="1"/>
  <c r="I36" i="27" s="1"/>
  <c r="V26" i="27"/>
  <c r="H35" i="27" s="1"/>
  <c r="I35" i="27" s="1"/>
  <c r="V28" i="27"/>
  <c r="H37" i="27" s="1"/>
  <c r="I37" i="27" s="1"/>
  <c r="H34" i="8"/>
  <c r="V26" i="8"/>
  <c r="H35" i="8" s="1"/>
  <c r="I35" i="8" s="1"/>
  <c r="V27" i="8"/>
  <c r="H36" i="8" s="1"/>
  <c r="I36" i="8" s="1"/>
  <c r="V28" i="8"/>
  <c r="H37" i="8" s="1"/>
  <c r="I37" i="8" s="1"/>
  <c r="Q4" i="22"/>
  <c r="T6" i="22"/>
  <c r="S5" i="22"/>
  <c r="S4" i="22" s="1"/>
  <c r="S27" i="27"/>
  <c r="G36" i="27" s="1"/>
  <c r="S26" i="27"/>
  <c r="G35" i="27" s="1"/>
  <c r="S28" i="27"/>
  <c r="G37" i="27" s="1"/>
  <c r="G34" i="27"/>
  <c r="T26" i="28"/>
  <c r="T27" i="28"/>
  <c r="T28" i="28"/>
  <c r="T27" i="8"/>
  <c r="T26" i="8"/>
  <c r="T28" i="8"/>
  <c r="R4" i="22"/>
  <c r="U6" i="22"/>
  <c r="S27" i="31"/>
  <c r="G36" i="31" s="1"/>
  <c r="G34" i="31"/>
  <c r="S26" i="31"/>
  <c r="G35" i="31" s="1"/>
  <c r="S28" i="31"/>
  <c r="G37" i="31" s="1"/>
  <c r="H34" i="28"/>
  <c r="V27" i="28"/>
  <c r="H36" i="28" s="1"/>
  <c r="I36" i="28" s="1"/>
  <c r="V26" i="28"/>
  <c r="H35" i="28" s="1"/>
  <c r="I35" i="28" s="1"/>
  <c r="V28" i="28"/>
  <c r="H37" i="28" s="1"/>
  <c r="I37" i="28" s="1"/>
  <c r="V28" i="31"/>
  <c r="H37" i="31" s="1"/>
  <c r="I37" i="31" s="1"/>
  <c r="H34" i="31"/>
  <c r="V27" i="31"/>
  <c r="H36" i="31" s="1"/>
  <c r="I36" i="31" s="1"/>
  <c r="V26" i="31"/>
  <c r="H35" i="31" s="1"/>
  <c r="I35" i="31" s="1"/>
  <c r="T5" i="22"/>
  <c r="U5" i="22"/>
  <c r="T27" i="27"/>
  <c r="T28" i="27"/>
  <c r="T26" i="27"/>
  <c r="S28" i="41"/>
  <c r="G37" i="41" s="1"/>
  <c r="S27" i="41"/>
  <c r="G36" i="41" s="1"/>
  <c r="S26" i="41"/>
  <c r="G35" i="41" s="1"/>
  <c r="G34" i="41"/>
  <c r="V27" i="41"/>
  <c r="H36" i="41" s="1"/>
  <c r="I36" i="41" s="1"/>
  <c r="V28" i="41"/>
  <c r="H37" i="41" s="1"/>
  <c r="I37" i="41" s="1"/>
  <c r="V26" i="41"/>
  <c r="H35" i="41" s="1"/>
  <c r="I35" i="41" s="1"/>
  <c r="H34" i="41"/>
  <c r="V5" i="40"/>
  <c r="T4" i="40"/>
  <c r="R26" i="40"/>
  <c r="R28" i="40"/>
  <c r="R27" i="40"/>
  <c r="Q26" i="40"/>
  <c r="Q28" i="40"/>
  <c r="Q27" i="40"/>
  <c r="V5" i="32"/>
  <c r="T4" i="32"/>
  <c r="G34" i="32"/>
  <c r="S26" i="32"/>
  <c r="G35" i="32" s="1"/>
  <c r="S27" i="32"/>
  <c r="G36" i="32" s="1"/>
  <c r="S28" i="32"/>
  <c r="G37" i="32" s="1"/>
  <c r="T4" i="41"/>
  <c r="S28" i="40"/>
  <c r="G37" i="40" s="1"/>
  <c r="S26" i="40"/>
  <c r="G35" i="40" s="1"/>
  <c r="S27" i="40"/>
  <c r="G36" i="40" s="1"/>
  <c r="G34" i="40"/>
  <c r="Q26" i="32"/>
  <c r="Q28" i="32"/>
  <c r="Q27" i="32"/>
  <c r="U28" i="40"/>
  <c r="U27" i="40"/>
  <c r="U26" i="40"/>
  <c r="V6" i="32"/>
  <c r="R27" i="32"/>
  <c r="R26" i="32"/>
  <c r="R28" i="32"/>
  <c r="V6" i="40"/>
  <c r="U4" i="32"/>
  <c r="U4" i="22" l="1"/>
  <c r="J34" i="31"/>
  <c r="I34" i="31"/>
  <c r="Q26" i="22"/>
  <c r="Q28" i="22"/>
  <c r="Q27" i="22"/>
  <c r="J34" i="8"/>
  <c r="I34" i="8"/>
  <c r="I34" i="27"/>
  <c r="J34" i="27"/>
  <c r="V5" i="22"/>
  <c r="T4" i="22"/>
  <c r="J34" i="28"/>
  <c r="I34" i="28"/>
  <c r="S27" i="22"/>
  <c r="G35" i="22" s="1"/>
  <c r="G33" i="22"/>
  <c r="S26" i="22"/>
  <c r="G34" i="22" s="1"/>
  <c r="S28" i="22"/>
  <c r="G36" i="22" s="1"/>
  <c r="R26" i="22"/>
  <c r="R28" i="22"/>
  <c r="R27" i="22"/>
  <c r="V6" i="22"/>
  <c r="V4" i="32"/>
  <c r="I34" i="41"/>
  <c r="J34" i="41"/>
  <c r="U26" i="32"/>
  <c r="U27" i="32"/>
  <c r="U28" i="32"/>
  <c r="T27" i="41"/>
  <c r="T26" i="41"/>
  <c r="T28" i="41"/>
  <c r="T26" i="32"/>
  <c r="T28" i="32"/>
  <c r="T27" i="32"/>
  <c r="T28" i="40"/>
  <c r="T27" i="40"/>
  <c r="T26" i="40"/>
  <c r="V4" i="40"/>
  <c r="T26" i="22" l="1"/>
  <c r="T27" i="22"/>
  <c r="T28" i="22"/>
  <c r="V4" i="22"/>
  <c r="U26" i="22"/>
  <c r="U27" i="22"/>
  <c r="U28" i="22"/>
  <c r="V26" i="40"/>
  <c r="H35" i="40" s="1"/>
  <c r="I35" i="40" s="1"/>
  <c r="V28" i="40"/>
  <c r="H37" i="40" s="1"/>
  <c r="I37" i="40" s="1"/>
  <c r="H34" i="40"/>
  <c r="V27" i="40"/>
  <c r="H36" i="40" s="1"/>
  <c r="I36" i="40" s="1"/>
  <c r="H34" i="32"/>
  <c r="V28" i="32"/>
  <c r="H37" i="32" s="1"/>
  <c r="I37" i="32" s="1"/>
  <c r="V26" i="32"/>
  <c r="H35" i="32" s="1"/>
  <c r="I35" i="32" s="1"/>
  <c r="V27" i="32"/>
  <c r="H36" i="32" s="1"/>
  <c r="I36" i="32" s="1"/>
  <c r="V27" i="22" l="1"/>
  <c r="H35" i="22" s="1"/>
  <c r="I35" i="22" s="1"/>
  <c r="H33" i="22"/>
  <c r="V26" i="22"/>
  <c r="H34" i="22" s="1"/>
  <c r="I34" i="22" s="1"/>
  <c r="V28" i="22"/>
  <c r="H36" i="22" s="1"/>
  <c r="I36" i="22" s="1"/>
  <c r="J34" i="40"/>
  <c r="I34" i="40"/>
  <c r="J34" i="32"/>
  <c r="I34" i="32"/>
  <c r="I33" i="22" l="1"/>
  <c r="J33" i="22"/>
</calcChain>
</file>

<file path=xl/sharedStrings.xml><?xml version="1.0" encoding="utf-8"?>
<sst xmlns="http://schemas.openxmlformats.org/spreadsheetml/2006/main" count="6356" uniqueCount="1330">
  <si>
    <t>兵庫県加西市鍛治屋町</t>
  </si>
  <si>
    <t xml:space="preserve">28220:1150  </t>
  </si>
  <si>
    <t>兵庫県加西市油谷町</t>
  </si>
  <si>
    <t xml:space="preserve">28220:1160  </t>
  </si>
  <si>
    <t>兵庫県加西市田谷町</t>
  </si>
  <si>
    <t xml:space="preserve">28220:1170  </t>
  </si>
  <si>
    <t>兵庫県加西市国正町</t>
  </si>
  <si>
    <t xml:space="preserve">28220:1180  </t>
  </si>
  <si>
    <t>兵庫県加西市小印南町</t>
  </si>
  <si>
    <t xml:space="preserve">28220:1190  </t>
  </si>
  <si>
    <t>兵庫県加西市青野町</t>
  </si>
  <si>
    <t xml:space="preserve">28220:1200  </t>
  </si>
  <si>
    <t>兵庫県加西市若井町</t>
  </si>
  <si>
    <t>28220:120001</t>
  </si>
  <si>
    <t>兵庫県加西市若井町上若井町</t>
  </si>
  <si>
    <t>28220:120002</t>
  </si>
  <si>
    <t>兵庫県加西市若井町下若井町</t>
  </si>
  <si>
    <t xml:space="preserve">28220:1220  </t>
  </si>
  <si>
    <t>兵庫県加西市大内町</t>
  </si>
  <si>
    <t xml:space="preserve">28220:1230  </t>
  </si>
  <si>
    <t>兵庫県加西市下道山町</t>
  </si>
  <si>
    <t xml:space="preserve">28220:1240  </t>
  </si>
  <si>
    <t>兵庫県加西市上道山町</t>
  </si>
  <si>
    <t xml:space="preserve">28220:1250  </t>
  </si>
  <si>
    <t>兵庫県加西市下万願寺町</t>
  </si>
  <si>
    <t xml:space="preserve">28220:1260  </t>
  </si>
  <si>
    <t>兵庫県加西市上万願寺町</t>
  </si>
  <si>
    <t xml:space="preserve">28220:1270  </t>
  </si>
  <si>
    <t>兵庫県加西市殿原町</t>
  </si>
  <si>
    <t xml:space="preserve">28220:1280  </t>
  </si>
  <si>
    <t>兵庫県加西市鴨谷町</t>
  </si>
  <si>
    <t xml:space="preserve">28220:1290  </t>
  </si>
  <si>
    <t>兵庫県加西市笹倉町</t>
  </si>
  <si>
    <t xml:space="preserve">28220:1300  </t>
  </si>
  <si>
    <t>兵庫県加西市中富町</t>
  </si>
  <si>
    <t xml:space="preserve">28220:1310  </t>
  </si>
  <si>
    <t>兵庫県加西市越水町</t>
  </si>
  <si>
    <t xml:space="preserve">28220:1320  </t>
  </si>
  <si>
    <t>兵庫県加西市北町</t>
  </si>
  <si>
    <t xml:space="preserve">28220:1330  </t>
  </si>
  <si>
    <t>兵庫県加西市別所町</t>
  </si>
  <si>
    <t xml:space="preserve">28220:1340  </t>
  </si>
  <si>
    <t>兵庫県加西市佐谷町</t>
  </si>
  <si>
    <t xml:space="preserve">28220:1350  </t>
  </si>
  <si>
    <t>兵庫県加西市上野町</t>
  </si>
  <si>
    <t xml:space="preserve">28220:1360  </t>
  </si>
  <si>
    <t>兵庫県加西市広原町</t>
  </si>
  <si>
    <t xml:space="preserve">28220:1370  </t>
  </si>
  <si>
    <t>兵庫県加西市下芥田町</t>
  </si>
  <si>
    <t xml:space="preserve">28220:1380  </t>
  </si>
  <si>
    <t>兵庫県加西市上芥田町</t>
  </si>
  <si>
    <t>栄町</t>
  </si>
  <si>
    <t>西谷町</t>
  </si>
  <si>
    <t>上町</t>
  </si>
  <si>
    <t>谷町</t>
  </si>
  <si>
    <t>谷口町</t>
  </si>
  <si>
    <t>中野町</t>
  </si>
  <si>
    <t>中町</t>
  </si>
  <si>
    <t>福住町</t>
  </si>
  <si>
    <t>加西市</t>
  </si>
  <si>
    <t>北条町北条</t>
  </si>
  <si>
    <t>福吉</t>
  </si>
  <si>
    <t>駅前</t>
  </si>
  <si>
    <t>御旅町</t>
  </si>
  <si>
    <t>御幸町</t>
  </si>
  <si>
    <t>笠屋</t>
  </si>
  <si>
    <t>宮前</t>
  </si>
  <si>
    <t>江ノ木</t>
  </si>
  <si>
    <t>住屋町</t>
  </si>
  <si>
    <t>北条町小谷</t>
  </si>
  <si>
    <t>北条町栗田</t>
  </si>
  <si>
    <t>015001;015002</t>
  </si>
  <si>
    <t>北条町横尾</t>
  </si>
  <si>
    <t>北条町古坂</t>
  </si>
  <si>
    <t>北条町東高室</t>
  </si>
  <si>
    <t>北条町西高室</t>
  </si>
  <si>
    <t>北条町東南</t>
  </si>
  <si>
    <t>北条町西南</t>
  </si>
  <si>
    <t>北条町黒駒</t>
  </si>
  <si>
    <t>西上野町</t>
  </si>
  <si>
    <t>畑町</t>
  </si>
  <si>
    <t>窪田町</t>
  </si>
  <si>
    <t>吸谷町</t>
  </si>
  <si>
    <t>市村町</t>
  </si>
  <si>
    <t>吉野町</t>
  </si>
  <si>
    <t>西横田町</t>
  </si>
  <si>
    <t>東横田町</t>
  </si>
  <si>
    <t>鎮岩町</t>
  </si>
  <si>
    <t>岸呂町</t>
  </si>
  <si>
    <t>東長町</t>
  </si>
  <si>
    <t>西長町</t>
  </si>
  <si>
    <t>東剣坂町</t>
  </si>
  <si>
    <t>西剣坂町</t>
  </si>
  <si>
    <t>中山町</t>
  </si>
  <si>
    <t>大柳町</t>
  </si>
  <si>
    <t>戸田井町</t>
  </si>
  <si>
    <t>両月町</t>
  </si>
  <si>
    <t>大村町</t>
  </si>
  <si>
    <t>尾崎町</t>
  </si>
  <si>
    <t>段下町</t>
  </si>
  <si>
    <t>中西町</t>
  </si>
  <si>
    <t>琵琶甲町</t>
  </si>
  <si>
    <t>野条町</t>
  </si>
  <si>
    <t>牛居町</t>
  </si>
  <si>
    <t>上野田町</t>
  </si>
  <si>
    <t>東野田町</t>
  </si>
  <si>
    <t>東笠原町</t>
  </si>
  <si>
    <t>西笠原町</t>
  </si>
  <si>
    <t>三口町</t>
  </si>
  <si>
    <t>坂本町</t>
  </si>
  <si>
    <t>倉谷町</t>
  </si>
  <si>
    <t>千ノ沢町</t>
  </si>
  <si>
    <t>新生町</t>
  </si>
  <si>
    <t>田原町</t>
  </si>
  <si>
    <t>網引町</t>
  </si>
  <si>
    <t>南網引町</t>
  </si>
  <si>
    <t>桑原田町</t>
  </si>
  <si>
    <t>繁昌町</t>
  </si>
  <si>
    <t>繁陽町</t>
  </si>
  <si>
    <t>上宮木町</t>
  </si>
  <si>
    <t>下宮木町</t>
  </si>
  <si>
    <t>鶉野町</t>
  </si>
  <si>
    <t>都染町</t>
  </si>
  <si>
    <t>別府町</t>
  </si>
  <si>
    <t>常吉町</t>
  </si>
  <si>
    <t>朝妻町</t>
  </si>
  <si>
    <t>豊倉町</t>
  </si>
  <si>
    <t>玉野町</t>
  </si>
  <si>
    <t>山枝町</t>
  </si>
  <si>
    <t>玉丘町</t>
  </si>
  <si>
    <t>青野原町</t>
  </si>
  <si>
    <t>和泉町</t>
  </si>
  <si>
    <t>甲和泉町</t>
  </si>
  <si>
    <t>乙和泉町</t>
  </si>
  <si>
    <t>河内町</t>
  </si>
  <si>
    <t>野上町</t>
  </si>
  <si>
    <t>池上町</t>
  </si>
  <si>
    <t>西野々町</t>
  </si>
  <si>
    <t>島町</t>
  </si>
  <si>
    <t>満久町</t>
  </si>
  <si>
    <t>馬渡谷町</t>
  </si>
  <si>
    <t>大工町</t>
  </si>
  <si>
    <t>油谷町</t>
  </si>
  <si>
    <t>田谷町</t>
  </si>
  <si>
    <t>国正町</t>
  </si>
  <si>
    <t>小印南町</t>
  </si>
  <si>
    <t>青野町</t>
  </si>
  <si>
    <t>若井町</t>
  </si>
  <si>
    <t>上若井町</t>
  </si>
  <si>
    <t>下若井町</t>
  </si>
  <si>
    <t>大内町</t>
  </si>
  <si>
    <t>下道山町</t>
  </si>
  <si>
    <t>上道山町</t>
  </si>
  <si>
    <t>下万願寺町</t>
  </si>
  <si>
    <t>上万願寺町</t>
  </si>
  <si>
    <t>殿原町</t>
  </si>
  <si>
    <t>鴨谷町</t>
  </si>
  <si>
    <t>笹倉町</t>
  </si>
  <si>
    <t>中富町</t>
  </si>
  <si>
    <t>佐谷町</t>
  </si>
  <si>
    <t>上野町</t>
  </si>
  <si>
    <t>広原町</t>
  </si>
  <si>
    <t>下芥田町</t>
  </si>
  <si>
    <t>上芥田町</t>
  </si>
  <si>
    <t xml:space="preserve">28220:      </t>
  </si>
  <si>
    <t>兵庫県加西市</t>
  </si>
  <si>
    <t xml:space="preserve">28220:0010  </t>
  </si>
  <si>
    <t>兵庫県加西市北条町北条</t>
  </si>
  <si>
    <t>28220:001001</t>
  </si>
  <si>
    <t>兵庫県加西市北条町北条福吉</t>
  </si>
  <si>
    <t>28220:001002</t>
  </si>
  <si>
    <t>兵庫県加西市北条町北条本町</t>
  </si>
  <si>
    <t>28220:001003</t>
  </si>
  <si>
    <t>兵庫県加西市北条町北条南町</t>
  </si>
  <si>
    <t>28220:001004</t>
  </si>
  <si>
    <t>兵庫県加西市北条町北条駅前</t>
  </si>
  <si>
    <t>28220:001005</t>
  </si>
  <si>
    <t>兵庫県加西市北条町北条田町</t>
  </si>
  <si>
    <t>28220:001006</t>
  </si>
  <si>
    <t>兵庫県加西市北条町北条御旅町</t>
  </si>
  <si>
    <t>28220:001007</t>
  </si>
  <si>
    <t>兵庫県加西市北条町北条御幸町</t>
  </si>
  <si>
    <t>28220:001008</t>
  </si>
  <si>
    <t>兵庫県加西市北条町北条笠屋</t>
  </si>
  <si>
    <t>28220:001009</t>
  </si>
  <si>
    <t>兵庫県加西市北条町北条宮前</t>
  </si>
  <si>
    <t>28220:001010</t>
  </si>
  <si>
    <t>兵庫県加西市北条町北条江ノ木</t>
  </si>
  <si>
    <t>28220:001011</t>
  </si>
  <si>
    <t>兵庫県加西市北条町北条住屋町</t>
  </si>
  <si>
    <t>28220:001012</t>
  </si>
  <si>
    <t>兵庫県加西市北条町北条栄町</t>
  </si>
  <si>
    <t>28220:001013</t>
  </si>
  <si>
    <t xml:space="preserve">28220:0130  </t>
  </si>
  <si>
    <t>兵庫県加西市北条町小谷</t>
  </si>
  <si>
    <t xml:space="preserve">28220:0140  </t>
  </si>
  <si>
    <t>兵庫県加西市北条町栗田</t>
  </si>
  <si>
    <t xml:space="preserve">28220:0150  </t>
  </si>
  <si>
    <t>兵庫県加西市北条町横尾</t>
  </si>
  <si>
    <t>28220:015001</t>
  </si>
  <si>
    <t>兵庫県加西市北条町横尾１丁目</t>
  </si>
  <si>
    <t>28220:015002</t>
  </si>
  <si>
    <t xml:space="preserve">28220:0160  </t>
  </si>
  <si>
    <t>兵庫県加西市北条町古坂</t>
  </si>
  <si>
    <t>28220:016001</t>
  </si>
  <si>
    <t>兵庫県加西市北条町古坂１丁目</t>
  </si>
  <si>
    <t>28220:016002</t>
  </si>
  <si>
    <t>兵庫県加西市北条町古坂２丁目</t>
  </si>
  <si>
    <t>28220:016003</t>
  </si>
  <si>
    <t>兵庫県加西市北条町古坂３丁目</t>
  </si>
  <si>
    <t>28220:016005</t>
  </si>
  <si>
    <t>兵庫県加西市北条町古坂５丁目</t>
  </si>
  <si>
    <t>28220:016006</t>
  </si>
  <si>
    <t>兵庫県加西市北条町古坂６丁目</t>
  </si>
  <si>
    <t>28220:016007</t>
  </si>
  <si>
    <t>兵庫県加西市北条町古坂７丁目</t>
  </si>
  <si>
    <t>28220:016008</t>
  </si>
  <si>
    <t xml:space="preserve">28220:0170  </t>
  </si>
  <si>
    <t>兵庫県加西市北条町東高室</t>
  </si>
  <si>
    <t xml:space="preserve">28220:0180  </t>
  </si>
  <si>
    <t>兵庫県加西市北条町西高室</t>
  </si>
  <si>
    <t xml:space="preserve">28220:0190  </t>
  </si>
  <si>
    <t>兵庫県加西市北条町東南</t>
  </si>
  <si>
    <t xml:space="preserve">28220:0200  </t>
  </si>
  <si>
    <t>兵庫県加西市北条町西南</t>
  </si>
  <si>
    <t xml:space="preserve">28220:0210  </t>
  </si>
  <si>
    <t>兵庫県加西市北条町黒駒</t>
  </si>
  <si>
    <t>28220:021001</t>
  </si>
  <si>
    <t>28220:021002</t>
  </si>
  <si>
    <t xml:space="preserve">28220:0220  </t>
  </si>
  <si>
    <t>兵庫県加西市西上野町</t>
  </si>
  <si>
    <t xml:space="preserve">28220:0290  </t>
  </si>
  <si>
    <t>兵庫県加西市谷町</t>
  </si>
  <si>
    <t xml:space="preserve">28220:0300  </t>
  </si>
  <si>
    <t>兵庫県加西市西谷町</t>
  </si>
  <si>
    <t>28220:030001</t>
  </si>
  <si>
    <t>兵庫県加西市西谷町東町</t>
  </si>
  <si>
    <t>28220:030002</t>
  </si>
  <si>
    <t>兵庫県加西市西谷町西町</t>
  </si>
  <si>
    <t xml:space="preserve">28220:0320  </t>
  </si>
  <si>
    <t>兵庫県加西市畑町</t>
  </si>
  <si>
    <t xml:space="preserve">28220:0330  </t>
  </si>
  <si>
    <t>兵庫県加西市窪田町</t>
  </si>
  <si>
    <t xml:space="preserve">28220:0340  </t>
  </si>
  <si>
    <t>兵庫県加西市吸谷町</t>
  </si>
  <si>
    <t xml:space="preserve">28220:0360  </t>
  </si>
  <si>
    <t>兵庫県加西市市村町</t>
  </si>
  <si>
    <t xml:space="preserve">28220:0370  </t>
  </si>
  <si>
    <t>兵庫県加西市坂元町</t>
  </si>
  <si>
    <t xml:space="preserve">28220:0380  </t>
  </si>
  <si>
    <t>兵庫県加西市福居町</t>
  </si>
  <si>
    <t xml:space="preserve">28220:0390  </t>
  </si>
  <si>
    <t>兵庫県加西市谷口町</t>
  </si>
  <si>
    <t xml:space="preserve">28220:0400  </t>
  </si>
  <si>
    <t>兵庫県加西市吉野町</t>
  </si>
  <si>
    <t xml:space="preserve">28220:0430  </t>
  </si>
  <si>
    <t>兵庫県加西市福住町</t>
  </si>
  <si>
    <t>28220:043001</t>
  </si>
  <si>
    <t>兵庫県加西市福住町東町</t>
  </si>
  <si>
    <t>28220:043002</t>
  </si>
  <si>
    <t>兵庫県加西市福住町西町</t>
  </si>
  <si>
    <t xml:space="preserve">28220:0450  </t>
  </si>
  <si>
    <t>兵庫県加西市山下町</t>
  </si>
  <si>
    <t>28220:045001</t>
  </si>
  <si>
    <t>兵庫県加西市山下町西町</t>
  </si>
  <si>
    <t>28220:045002</t>
  </si>
  <si>
    <t>兵庫県加西市山下町中町</t>
  </si>
  <si>
    <t>28220:045003</t>
  </si>
  <si>
    <t>兵庫県加西市山下町東町</t>
  </si>
  <si>
    <t xml:space="preserve">28220:0480  </t>
  </si>
  <si>
    <t>兵庫県加西市西横田町</t>
  </si>
  <si>
    <t xml:space="preserve">28220:0490  </t>
  </si>
  <si>
    <t>兵庫県加西市東横田町</t>
  </si>
  <si>
    <t xml:space="preserve">28220:0500  </t>
  </si>
  <si>
    <t>兵庫県加西市鎮岩町</t>
  </si>
  <si>
    <t xml:space="preserve">28220:0510  </t>
  </si>
  <si>
    <t>兵庫県加西市岸呂町</t>
  </si>
  <si>
    <t xml:space="preserve">28220:0520  </t>
  </si>
  <si>
    <t>兵庫県加西市東長町</t>
  </si>
  <si>
    <t xml:space="preserve">28220:0530  </t>
  </si>
  <si>
    <t>兵庫県加西市西長町</t>
  </si>
  <si>
    <t xml:space="preserve">28220:0540  </t>
  </si>
  <si>
    <t>兵庫県加西市東剣坂町</t>
  </si>
  <si>
    <t xml:space="preserve">28220:0550  </t>
  </si>
  <si>
    <t>兵庫県加西市西剣坂町</t>
  </si>
  <si>
    <t xml:space="preserve">28220:0560  </t>
  </si>
  <si>
    <t>兵庫県加西市中山町</t>
  </si>
  <si>
    <t xml:space="preserve">28220:0570  </t>
  </si>
  <si>
    <t>兵庫県加西市大柳町</t>
  </si>
  <si>
    <t xml:space="preserve">28220:0580  </t>
  </si>
  <si>
    <t>兵庫県加西市王子町</t>
  </si>
  <si>
    <t xml:space="preserve">28220:0590  </t>
  </si>
  <si>
    <t>兵庫県加西市戸田井町</t>
  </si>
  <si>
    <t xml:space="preserve">28220:0600  </t>
  </si>
  <si>
    <t>兵庫県加西市両月町</t>
  </si>
  <si>
    <t xml:space="preserve">28220:0610  </t>
  </si>
  <si>
    <t>兵庫県加西市大村町</t>
  </si>
  <si>
    <t xml:space="preserve">28220:0620  </t>
  </si>
  <si>
    <t>兵庫県加西市尾崎町</t>
  </si>
  <si>
    <t xml:space="preserve">28220:0630  </t>
  </si>
  <si>
    <t>兵庫県加西市段下町</t>
  </si>
  <si>
    <t xml:space="preserve">28220:0640  </t>
  </si>
  <si>
    <t>兵庫県加西市中西町</t>
  </si>
  <si>
    <t>28220:064001</t>
  </si>
  <si>
    <t>兵庫県加西市中西町南町</t>
  </si>
  <si>
    <t>28220:064002</t>
  </si>
  <si>
    <t>兵庫県加西市中西町北町</t>
  </si>
  <si>
    <t xml:space="preserve">28220:0660  </t>
  </si>
  <si>
    <t>兵庫県加西市琵琶甲町</t>
  </si>
  <si>
    <t xml:space="preserve">28220:0670  </t>
  </si>
  <si>
    <t>兵庫県加西市野条町</t>
  </si>
  <si>
    <t xml:space="preserve">28220:0680  </t>
  </si>
  <si>
    <t>兵庫県加西市牛居町</t>
  </si>
  <si>
    <t xml:space="preserve">28220:0690  </t>
  </si>
  <si>
    <t>兵庫県加西市野田町</t>
  </si>
  <si>
    <t>28220:069001</t>
  </si>
  <si>
    <t>兵庫県加西市野田町上野田町</t>
  </si>
  <si>
    <t>28220:069002</t>
  </si>
  <si>
    <t>兵庫県加西市野田町東野田町</t>
  </si>
  <si>
    <t xml:space="preserve">28220:0710  </t>
  </si>
  <si>
    <t>兵庫県加西市東笠原町</t>
  </si>
  <si>
    <t xml:space="preserve">28220:0720  </t>
  </si>
  <si>
    <t>兵庫県加西市西笠原町</t>
  </si>
  <si>
    <t xml:space="preserve">28220:0730  </t>
  </si>
  <si>
    <t>兵庫県加西市三口町</t>
  </si>
  <si>
    <t xml:space="preserve">28220:0740  </t>
  </si>
  <si>
    <t>兵庫県加西市坂本町</t>
  </si>
  <si>
    <t xml:space="preserve">28220:0750  </t>
  </si>
  <si>
    <t>兵庫県加西市倉谷町</t>
  </si>
  <si>
    <t>28220:075001</t>
  </si>
  <si>
    <t>28220:075002</t>
  </si>
  <si>
    <t>兵庫県加西市倉谷町千ノ沢町</t>
  </si>
  <si>
    <t xml:space="preserve">28220:0770  </t>
  </si>
  <si>
    <t>兵庫県加西市新生町</t>
  </si>
  <si>
    <t xml:space="preserve">28220:0780  </t>
  </si>
  <si>
    <t>兵庫県加西市中野町</t>
  </si>
  <si>
    <t xml:space="preserve">28220:0790  </t>
  </si>
  <si>
    <t>兵庫県加西市田原町</t>
  </si>
  <si>
    <t xml:space="preserve">28220:0800  </t>
  </si>
  <si>
    <t>兵庫県加西市網引町</t>
  </si>
  <si>
    <t>28220:080001</t>
  </si>
  <si>
    <t>28220:080002</t>
  </si>
  <si>
    <t>兵庫県加西市網引町南網引町</t>
  </si>
  <si>
    <t xml:space="preserve">28220:0820  </t>
  </si>
  <si>
    <t>兵庫県加西市栄町</t>
  </si>
  <si>
    <t xml:space="preserve">28220:0830  </t>
  </si>
  <si>
    <t>兵庫県加西市桑原田町</t>
  </si>
  <si>
    <t xml:space="preserve">28220:0840  </t>
  </si>
  <si>
    <t>兵庫県加西市繁昌町</t>
  </si>
  <si>
    <t>28220:084001</t>
  </si>
  <si>
    <t>兵庫県加西市繁昌町繁陽町</t>
  </si>
  <si>
    <t>28220:084002</t>
  </si>
  <si>
    <t xml:space="preserve">28220:0860  </t>
  </si>
  <si>
    <t>兵庫県加西市上宮木町</t>
  </si>
  <si>
    <t xml:space="preserve">28220:0870  </t>
  </si>
  <si>
    <t>兵庫県加西市下宮木町</t>
  </si>
  <si>
    <t xml:space="preserve">28220:0890  </t>
  </si>
  <si>
    <t>兵庫県加西市鶉野町</t>
  </si>
  <si>
    <t>28220:089001</t>
  </si>
  <si>
    <t>兵庫県加西市鶉野町上町</t>
  </si>
  <si>
    <t>28220:089002</t>
  </si>
  <si>
    <t>兵庫県加西市鶉野町南町</t>
  </si>
  <si>
    <t>28220:089003</t>
  </si>
  <si>
    <t>兵庫県加西市鶉野町中町</t>
  </si>
  <si>
    <t xml:space="preserve">28220:0920  </t>
  </si>
  <si>
    <t>兵庫県加西市都染町</t>
  </si>
  <si>
    <t xml:space="preserve">28220:0930  </t>
  </si>
  <si>
    <t>兵庫県加西市別府町</t>
  </si>
  <si>
    <t>28220:093001</t>
  </si>
  <si>
    <t>兵庫県加西市別府町西町</t>
  </si>
  <si>
    <t>28220:093002</t>
  </si>
  <si>
    <t>兵庫県加西市別府町中町</t>
  </si>
  <si>
    <t>28220:093003</t>
  </si>
  <si>
    <t>兵庫県加西市別府町東町</t>
  </si>
  <si>
    <t xml:space="preserve">28220:0960  </t>
  </si>
  <si>
    <t>兵庫県加西市常吉町</t>
  </si>
  <si>
    <t xml:space="preserve">28220:0970  </t>
  </si>
  <si>
    <t>兵庫県加西市朝妻町</t>
  </si>
  <si>
    <t xml:space="preserve">28220:0980  </t>
  </si>
  <si>
    <t>兵庫県加西市豊倉町</t>
  </si>
  <si>
    <t xml:space="preserve">28220:0990  </t>
  </si>
  <si>
    <t>兵庫県加西市玉野町</t>
  </si>
  <si>
    <t xml:space="preserve">28220:1000  </t>
  </si>
  <si>
    <t>兵庫県加西市山枝町</t>
  </si>
  <si>
    <t xml:space="preserve">28220:1010  </t>
  </si>
  <si>
    <t>兵庫県加西市玉丘町</t>
  </si>
  <si>
    <t xml:space="preserve">28220:1020  </t>
  </si>
  <si>
    <t>兵庫県加西市青野原町</t>
  </si>
  <si>
    <t xml:space="preserve">28220:1030  </t>
  </si>
  <si>
    <t>兵庫県加西市和泉町</t>
  </si>
  <si>
    <t>28220:103001</t>
  </si>
  <si>
    <t>兵庫県加西市和泉町甲和泉町</t>
  </si>
  <si>
    <t>28220:103002</t>
  </si>
  <si>
    <t>兵庫県加西市和泉町乙和泉町</t>
  </si>
  <si>
    <t xml:space="preserve">28220:1050  </t>
  </si>
  <si>
    <t>兵庫県加西市河内町</t>
  </si>
  <si>
    <t xml:space="preserve">28220:1060  </t>
  </si>
  <si>
    <t>兵庫県加西市山田町</t>
  </si>
  <si>
    <t xml:space="preserve">28220:1070  </t>
  </si>
  <si>
    <t>兵庫県加西市野上町</t>
  </si>
  <si>
    <t xml:space="preserve">28220:1080  </t>
  </si>
  <si>
    <t>兵庫県加西市池上町</t>
  </si>
  <si>
    <t xml:space="preserve">28220:1090  </t>
  </si>
  <si>
    <t>兵庫県加西市西野々町</t>
  </si>
  <si>
    <t xml:space="preserve">28220:1100  </t>
  </si>
  <si>
    <t>兵庫県加西市島町</t>
  </si>
  <si>
    <t xml:space="preserve">28220:1110  </t>
  </si>
  <si>
    <t>兵庫県加西市満久町</t>
  </si>
  <si>
    <t xml:space="preserve">28220:1120  </t>
  </si>
  <si>
    <t>兵庫県加西市馬渡谷町</t>
  </si>
  <si>
    <t xml:space="preserve">28220:1130  </t>
  </si>
  <si>
    <t>兵庫県加西市大工町</t>
  </si>
  <si>
    <t xml:space="preserve">28220:1140  </t>
  </si>
  <si>
    <t xml:space="preserve">  コーホート変化率</t>
    <phoneticPr fontId="3"/>
  </si>
  <si>
    <t>男</t>
    <rPh sb="0" eb="1">
      <t>オトコ</t>
    </rPh>
    <phoneticPr fontId="3"/>
  </si>
  <si>
    <t>女</t>
    <rPh sb="0" eb="1">
      <t>オンナ</t>
    </rPh>
    <phoneticPr fontId="3"/>
  </si>
  <si>
    <t>年齢層</t>
    <rPh sb="0" eb="3">
      <t>ネンレイソウ</t>
    </rPh>
    <phoneticPr fontId="3"/>
  </si>
  <si>
    <t>総数</t>
    <rPh sb="0" eb="2">
      <t>ソウスウ</t>
    </rPh>
    <phoneticPr fontId="3"/>
  </si>
  <si>
    <t>総人口</t>
    <rPh sb="0" eb="1">
      <t>ソウスウ</t>
    </rPh>
    <rPh sb="1" eb="3">
      <t>ジンコウ</t>
    </rPh>
    <phoneticPr fontId="3"/>
  </si>
  <si>
    <t>-</t>
    <phoneticPr fontId="3"/>
  </si>
  <si>
    <t>2010年</t>
    <rPh sb="4" eb="5">
      <t>ネン</t>
    </rPh>
    <phoneticPr fontId="3"/>
  </si>
  <si>
    <t>2015年</t>
    <rPh sb="4" eb="5">
      <t>ネン</t>
    </rPh>
    <phoneticPr fontId="3"/>
  </si>
  <si>
    <t>2020年</t>
    <rPh sb="4" eb="5">
      <t>ネン</t>
    </rPh>
    <phoneticPr fontId="3"/>
  </si>
  <si>
    <t>2025年</t>
    <rPh sb="4" eb="5">
      <t>ネン</t>
    </rPh>
    <phoneticPr fontId="3"/>
  </si>
  <si>
    <t>2030年</t>
    <rPh sb="4" eb="5">
      <t>ネン</t>
    </rPh>
    <phoneticPr fontId="3"/>
  </si>
  <si>
    <t>2020年推計値</t>
    <rPh sb="4" eb="5">
      <t>ネン</t>
    </rPh>
    <rPh sb="5" eb="8">
      <t>スイケイチ</t>
    </rPh>
    <phoneticPr fontId="3"/>
  </si>
  <si>
    <t>2025年推計値</t>
    <rPh sb="4" eb="5">
      <t>ネン</t>
    </rPh>
    <rPh sb="5" eb="8">
      <t>スイケイチ</t>
    </rPh>
    <phoneticPr fontId="3"/>
  </si>
  <si>
    <t>2030年推計値</t>
    <rPh sb="4" eb="5">
      <t>ネン</t>
    </rPh>
    <rPh sb="5" eb="8">
      <t>スイケイチ</t>
    </rPh>
    <phoneticPr fontId="3"/>
  </si>
  <si>
    <t>高齢人口比率</t>
    <rPh sb="0" eb="2">
      <t>コウレイ</t>
    </rPh>
    <rPh sb="2" eb="4">
      <t>ジンコウ</t>
    </rPh>
    <rPh sb="4" eb="6">
      <t>ヒリツ</t>
    </rPh>
    <phoneticPr fontId="3"/>
  </si>
  <si>
    <t>75歳以上人口比率</t>
    <rPh sb="2" eb="3">
      <t>サイ</t>
    </rPh>
    <rPh sb="3" eb="5">
      <t>イジョウ</t>
    </rPh>
    <rPh sb="5" eb="7">
      <t>ジンコウ</t>
    </rPh>
    <rPh sb="7" eb="9">
      <t>ヒリツ</t>
    </rPh>
    <phoneticPr fontId="3"/>
  </si>
  <si>
    <t>出生性比</t>
    <rPh sb="0" eb="2">
      <t>シュッセイ</t>
    </rPh>
    <rPh sb="2" eb="3">
      <t>セイ</t>
    </rPh>
    <rPh sb="3" eb="4">
      <t>ヒ</t>
    </rPh>
    <phoneticPr fontId="3"/>
  </si>
  <si>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</si>
  <si>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</si>
  <si>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</si>
  <si>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</si>
  <si>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</si>
  <si>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</si>
  <si>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</si>
  <si>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</si>
  <si>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</si>
  <si>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</si>
  <si>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</si>
  <si>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</si>
  <si>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</si>
  <si>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</si>
  <si>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</si>
  <si>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区分</t>
    <rPh sb="0" eb="2">
      <t>クブン</t>
    </rPh>
    <phoneticPr fontId="3"/>
  </si>
  <si>
    <t>関連指標の推移</t>
    <rPh sb="0" eb="2">
      <t>カンレン</t>
    </rPh>
    <rPh sb="2" eb="4">
      <t>シヒョウ</t>
    </rPh>
    <rPh sb="5" eb="7">
      <t>スイイ</t>
    </rPh>
    <phoneticPr fontId="3"/>
  </si>
  <si>
    <t>（単位：人、％）</t>
    <rPh sb="1" eb="3">
      <t>タンイ</t>
    </rPh>
    <rPh sb="4" eb="5">
      <t>ニン</t>
    </rPh>
    <phoneticPr fontId="3"/>
  </si>
  <si>
    <t>総人口</t>
    <rPh sb="0" eb="1">
      <t>ソウ</t>
    </rPh>
    <rPh sb="1" eb="3">
      <t>ジンコウ</t>
    </rPh>
    <phoneticPr fontId="3"/>
  </si>
  <si>
    <t>高齢人口比率(65歳以上）</t>
    <rPh sb="0" eb="2">
      <t>コウレイ</t>
    </rPh>
    <rPh sb="2" eb="4">
      <t>ジンコウ</t>
    </rPh>
    <rPh sb="4" eb="6">
      <t>ヒリツ</t>
    </rPh>
    <rPh sb="9" eb="10">
      <t>サイ</t>
    </rPh>
    <rPh sb="10" eb="12">
      <t>イジョウ</t>
    </rPh>
    <phoneticPr fontId="3"/>
  </si>
  <si>
    <t>年少人口比率(15歳未満）</t>
    <rPh sb="0" eb="2">
      <t>ネンショウ</t>
    </rPh>
    <rPh sb="2" eb="4">
      <t>ジンコウ</t>
    </rPh>
    <rPh sb="4" eb="5">
      <t>ヒ</t>
    </rPh>
    <rPh sb="9" eb="10">
      <t>サイ</t>
    </rPh>
    <rPh sb="10" eb="12">
      <t>ミマン</t>
    </rPh>
    <phoneticPr fontId="3"/>
  </si>
  <si>
    <t>年少人口比率</t>
    <rPh sb="0" eb="2">
      <t>ネンショウ</t>
    </rPh>
    <rPh sb="2" eb="4">
      <t>ジンコウ</t>
    </rPh>
    <rPh sb="4" eb="5">
      <t>ヒ</t>
    </rPh>
    <rPh sb="5" eb="6">
      <t>リツ</t>
    </rPh>
    <phoneticPr fontId="3"/>
  </si>
  <si>
    <t>5歳階級別人口</t>
    <rPh sb="1" eb="2">
      <t>サイ</t>
    </rPh>
    <rPh sb="2" eb="4">
      <t>カイキュウ</t>
    </rPh>
    <rPh sb="4" eb="5">
      <t>ベツ</t>
    </rPh>
    <rPh sb="5" eb="7">
      <t>ジンコウ</t>
    </rPh>
    <phoneticPr fontId="3"/>
  </si>
  <si>
    <t>男性</t>
    <rPh sb="0" eb="2">
      <t>ダンセイ</t>
    </rPh>
    <phoneticPr fontId="3"/>
  </si>
  <si>
    <t>女性</t>
    <rPh sb="0" eb="2">
      <t>ジョセイ</t>
    </rPh>
    <phoneticPr fontId="3"/>
  </si>
  <si>
    <t>　</t>
    <phoneticPr fontId="3"/>
  </si>
  <si>
    <t>0～4歳</t>
    <rPh sb="3" eb="4">
      <t>サイ</t>
    </rPh>
    <phoneticPr fontId="3"/>
  </si>
  <si>
    <t>5歳～</t>
    <rPh sb="1" eb="2">
      <t>サイ</t>
    </rPh>
    <phoneticPr fontId="3"/>
  </si>
  <si>
    <t>小地域将来推計人口（簡易推計）の方法</t>
    <rPh sb="0" eb="1">
      <t>ショウ</t>
    </rPh>
    <rPh sb="1" eb="3">
      <t>チイキ</t>
    </rPh>
    <rPh sb="3" eb="5">
      <t>ショウライ</t>
    </rPh>
    <rPh sb="5" eb="7">
      <t>スイケイ</t>
    </rPh>
    <rPh sb="7" eb="9">
      <t>ジンコウ</t>
    </rPh>
    <rPh sb="10" eb="12">
      <t>カンイ</t>
    </rPh>
    <rPh sb="12" eb="14">
      <t>スイケイ</t>
    </rPh>
    <rPh sb="16" eb="18">
      <t>ホウホウ</t>
    </rPh>
    <phoneticPr fontId="3"/>
  </si>
  <si>
    <t>推計方法</t>
    <rPh sb="0" eb="2">
      <t>スイケイ</t>
    </rPh>
    <rPh sb="2" eb="4">
      <t>ホウホウ</t>
    </rPh>
    <phoneticPr fontId="3"/>
  </si>
  <si>
    <t>推計資料</t>
    <rPh sb="0" eb="2">
      <t>スイケイ</t>
    </rPh>
    <rPh sb="2" eb="4">
      <t>シリョウ</t>
    </rPh>
    <phoneticPr fontId="3"/>
  </si>
  <si>
    <t>2035年推計値</t>
    <rPh sb="4" eb="5">
      <t>ネン</t>
    </rPh>
    <rPh sb="5" eb="8">
      <t>スイケイチ</t>
    </rPh>
    <phoneticPr fontId="3"/>
  </si>
  <si>
    <t>2035年</t>
    <rPh sb="4" eb="5">
      <t>ネン</t>
    </rPh>
    <phoneticPr fontId="3"/>
  </si>
  <si>
    <t>朝来市</t>
    <rPh sb="0" eb="2">
      <t>アサコ</t>
    </rPh>
    <rPh sb="2" eb="3">
      <t>シ</t>
    </rPh>
    <phoneticPr fontId="3"/>
  </si>
  <si>
    <t>男</t>
  </si>
  <si>
    <t>女</t>
  </si>
  <si>
    <t>100歳以上</t>
  </si>
  <si>
    <t>平均年齢</t>
  </si>
  <si>
    <t>総数（年齢）</t>
  </si>
  <si>
    <t>不詳</t>
  </si>
  <si>
    <t>（再掲）15歳未満</t>
  </si>
  <si>
    <t>（再掲）15～64歳</t>
  </si>
  <si>
    <t>（再掲）65歳以上</t>
  </si>
  <si>
    <t>（再掲）75歳以上</t>
  </si>
  <si>
    <t>（再掲）85歳以上</t>
  </si>
  <si>
    <t>（資料）総務省統計局「国勢調査」</t>
    <rPh sb="1" eb="3">
      <t>シリョウ</t>
    </rPh>
    <rPh sb="4" eb="7">
      <t>ソウムショウ</t>
    </rPh>
    <rPh sb="7" eb="10">
      <t>トウケイキョク</t>
    </rPh>
    <rPh sb="11" eb="13">
      <t>コクセイ</t>
    </rPh>
    <rPh sb="13" eb="15">
      <t>チョウサ</t>
    </rPh>
    <phoneticPr fontId="3"/>
  </si>
  <si>
    <t>（資料）総務省統計局「国勢調査」旧町別集計</t>
    <rPh sb="1" eb="3">
      <t>シリョウ</t>
    </rPh>
    <rPh sb="4" eb="7">
      <t>ソウムショウ</t>
    </rPh>
    <rPh sb="7" eb="10">
      <t>トウケイキョク</t>
    </rPh>
    <rPh sb="11" eb="13">
      <t>コクセイ</t>
    </rPh>
    <rPh sb="13" eb="15">
      <t>チョウサ</t>
    </rPh>
    <rPh sb="16" eb="17">
      <t>キュウ</t>
    </rPh>
    <rPh sb="17" eb="18">
      <t>マチ</t>
    </rPh>
    <rPh sb="18" eb="19">
      <t>ベツ</t>
    </rPh>
    <rPh sb="19" eb="21">
      <t>シュウケイ</t>
    </rPh>
    <phoneticPr fontId="3"/>
  </si>
  <si>
    <t>2010比</t>
    <rPh sb="4" eb="5">
      <t>ヒ</t>
    </rPh>
    <phoneticPr fontId="3"/>
  </si>
  <si>
    <t>75～79歳</t>
    <rPh sb="5" eb="6">
      <t>サイ</t>
    </rPh>
    <phoneticPr fontId="4"/>
  </si>
  <si>
    <t>80～84歳</t>
    <rPh sb="5" eb="6">
      <t>サイ</t>
    </rPh>
    <phoneticPr fontId="4"/>
  </si>
  <si>
    <t>85～89歳</t>
    <rPh sb="5" eb="6">
      <t>サイ</t>
    </rPh>
    <phoneticPr fontId="4"/>
  </si>
  <si>
    <t>90～94歳</t>
    <rPh sb="5" eb="6">
      <t>サイ</t>
    </rPh>
    <phoneticPr fontId="4"/>
  </si>
  <si>
    <t>95～99歳</t>
    <rPh sb="5" eb="6">
      <t>サイ</t>
    </rPh>
    <phoneticPr fontId="4"/>
  </si>
  <si>
    <t>100歳以上</t>
    <rPh sb="3" eb="4">
      <t>サイ</t>
    </rPh>
    <rPh sb="4" eb="6">
      <t>イジョウ</t>
    </rPh>
    <phoneticPr fontId="4"/>
  </si>
  <si>
    <t>　　</t>
  </si>
  <si>
    <t>保健所</t>
  </si>
  <si>
    <t>市 町</t>
  </si>
  <si>
    <t>神戸市</t>
    <rPh sb="0" eb="3">
      <t>コウベシ</t>
    </rPh>
    <phoneticPr fontId="3"/>
  </si>
  <si>
    <t>姫路市</t>
    <rPh sb="0" eb="3">
      <t>ヒメジシ</t>
    </rPh>
    <phoneticPr fontId="3"/>
  </si>
  <si>
    <t>姫路市</t>
  </si>
  <si>
    <t>尼崎市</t>
    <rPh sb="0" eb="2">
      <t>アマガサキ</t>
    </rPh>
    <rPh sb="2" eb="3">
      <t>シ</t>
    </rPh>
    <phoneticPr fontId="3"/>
  </si>
  <si>
    <t>尼崎市</t>
  </si>
  <si>
    <t>西宮市</t>
    <rPh sb="2" eb="3">
      <t>シ</t>
    </rPh>
    <phoneticPr fontId="3"/>
  </si>
  <si>
    <t>西宮市</t>
  </si>
  <si>
    <t>芦屋</t>
  </si>
  <si>
    <t>芦屋市</t>
  </si>
  <si>
    <t>伊丹</t>
  </si>
  <si>
    <t>伊丹市</t>
    <rPh sb="0" eb="3">
      <t>イタミシ</t>
    </rPh>
    <phoneticPr fontId="3"/>
  </si>
  <si>
    <t>川西市</t>
    <rPh sb="0" eb="3">
      <t>カワニシシ</t>
    </rPh>
    <phoneticPr fontId="3"/>
  </si>
  <si>
    <t>猪名川町</t>
    <rPh sb="0" eb="4">
      <t>イナガワチョウ</t>
    </rPh>
    <phoneticPr fontId="3"/>
  </si>
  <si>
    <t>宝塚</t>
  </si>
  <si>
    <t>宝塚市</t>
    <rPh sb="0" eb="3">
      <t>タカラヅカシ</t>
    </rPh>
    <phoneticPr fontId="3"/>
  </si>
  <si>
    <t>三田市</t>
    <rPh sb="0" eb="3">
      <t>サンダシ</t>
    </rPh>
    <phoneticPr fontId="3"/>
  </si>
  <si>
    <t>明石</t>
  </si>
  <si>
    <t>明石市</t>
  </si>
  <si>
    <t>加古川</t>
  </si>
  <si>
    <t>加古川市</t>
  </si>
  <si>
    <t>高砂市</t>
    <rPh sb="0" eb="3">
      <t>タカサゴシ</t>
    </rPh>
    <phoneticPr fontId="3"/>
  </si>
  <si>
    <t>稲美町</t>
  </si>
  <si>
    <t>播磨町</t>
  </si>
  <si>
    <t>加東</t>
    <rPh sb="0" eb="2">
      <t>カトウ</t>
    </rPh>
    <phoneticPr fontId="3"/>
  </si>
  <si>
    <t>西脇市</t>
    <rPh sb="0" eb="3">
      <t>ニシワキシ</t>
    </rPh>
    <phoneticPr fontId="3"/>
  </si>
  <si>
    <t>三木市</t>
    <rPh sb="0" eb="3">
      <t>ミキシ</t>
    </rPh>
    <phoneticPr fontId="3"/>
  </si>
  <si>
    <t>小野市</t>
    <rPh sb="0" eb="3">
      <t>オノシ</t>
    </rPh>
    <phoneticPr fontId="3"/>
  </si>
  <si>
    <t>加西市</t>
    <rPh sb="0" eb="3">
      <t>カサイシ</t>
    </rPh>
    <phoneticPr fontId="3"/>
  </si>
  <si>
    <t>加東市</t>
    <rPh sb="0" eb="2">
      <t>カトウ</t>
    </rPh>
    <rPh sb="2" eb="3">
      <t>シ</t>
    </rPh>
    <phoneticPr fontId="3"/>
  </si>
  <si>
    <t>多可町</t>
    <rPh sb="0" eb="2">
      <t>タカ</t>
    </rPh>
    <rPh sb="2" eb="3">
      <t>チョウ</t>
    </rPh>
    <phoneticPr fontId="3"/>
  </si>
  <si>
    <t>龍野</t>
  </si>
  <si>
    <t>宍粟市</t>
    <rPh sb="0" eb="2">
      <t>シソウ</t>
    </rPh>
    <rPh sb="2" eb="3">
      <t>シ</t>
    </rPh>
    <phoneticPr fontId="3"/>
  </si>
  <si>
    <t>たつの市</t>
    <rPh sb="3" eb="4">
      <t>シ</t>
    </rPh>
    <phoneticPr fontId="3"/>
  </si>
  <si>
    <t>太子町</t>
    <rPh sb="0" eb="3">
      <t>タイシチョウ</t>
    </rPh>
    <phoneticPr fontId="3"/>
  </si>
  <si>
    <t>佐用町</t>
    <rPh sb="0" eb="3">
      <t>サヨウチョウ</t>
    </rPh>
    <phoneticPr fontId="3"/>
  </si>
  <si>
    <t>赤穂</t>
  </si>
  <si>
    <t>相生市</t>
  </si>
  <si>
    <t>赤穂市</t>
  </si>
  <si>
    <t>上郡町</t>
  </si>
  <si>
    <t>福崎</t>
  </si>
  <si>
    <t>市川町</t>
    <rPh sb="0" eb="3">
      <t>イチカワチョウ</t>
    </rPh>
    <phoneticPr fontId="3"/>
  </si>
  <si>
    <t>福崎町</t>
    <rPh sb="0" eb="3">
      <t>フクサキチョウ</t>
    </rPh>
    <phoneticPr fontId="3"/>
  </si>
  <si>
    <t>神河町</t>
    <rPh sb="0" eb="2">
      <t>カミカワ</t>
    </rPh>
    <rPh sb="2" eb="3">
      <t>チョウ</t>
    </rPh>
    <phoneticPr fontId="3"/>
  </si>
  <si>
    <t>豊岡</t>
  </si>
  <si>
    <t>豊岡市</t>
  </si>
  <si>
    <t>香美町</t>
    <rPh sb="0" eb="2">
      <t>コウミ</t>
    </rPh>
    <rPh sb="2" eb="3">
      <t>チョウ</t>
    </rPh>
    <phoneticPr fontId="3"/>
  </si>
  <si>
    <t>新温泉町</t>
    <rPh sb="0" eb="1">
      <t>シン</t>
    </rPh>
    <rPh sb="1" eb="4">
      <t>オンセンチョウ</t>
    </rPh>
    <phoneticPr fontId="3"/>
  </si>
  <si>
    <t>朝来</t>
    <rPh sb="0" eb="2">
      <t>アサゴ</t>
    </rPh>
    <phoneticPr fontId="3"/>
  </si>
  <si>
    <t>養父市</t>
    <rPh sb="0" eb="2">
      <t>ヤブ</t>
    </rPh>
    <rPh sb="2" eb="3">
      <t>シ</t>
    </rPh>
    <phoneticPr fontId="3"/>
  </si>
  <si>
    <t>丹波</t>
    <rPh sb="0" eb="2">
      <t>タンバ</t>
    </rPh>
    <phoneticPr fontId="3"/>
  </si>
  <si>
    <t>篠山市</t>
    <rPh sb="0" eb="3">
      <t>ササヤマシ</t>
    </rPh>
    <phoneticPr fontId="3"/>
  </si>
  <si>
    <t>丹波市</t>
    <rPh sb="0" eb="3">
      <t>タンバシ</t>
    </rPh>
    <phoneticPr fontId="3"/>
  </si>
  <si>
    <t>洲本</t>
    <rPh sb="0" eb="2">
      <t>スモト</t>
    </rPh>
    <phoneticPr fontId="3"/>
  </si>
  <si>
    <t>洲本市</t>
    <rPh sb="0" eb="3">
      <t>スモトシ</t>
    </rPh>
    <phoneticPr fontId="3"/>
  </si>
  <si>
    <t>南あわじ市</t>
    <rPh sb="0" eb="1">
      <t>ミナミ</t>
    </rPh>
    <rPh sb="4" eb="5">
      <t>シ</t>
    </rPh>
    <phoneticPr fontId="3"/>
  </si>
  <si>
    <t>淡路市</t>
    <rPh sb="0" eb="2">
      <t>アワジ</t>
    </rPh>
    <rPh sb="2" eb="3">
      <t>シ</t>
    </rPh>
    <phoneticPr fontId="3"/>
  </si>
  <si>
    <t xml:space="preserve">  東灘区</t>
    <phoneticPr fontId="3"/>
  </si>
  <si>
    <t xml:space="preserve">  灘区</t>
    <phoneticPr fontId="3"/>
  </si>
  <si>
    <t xml:space="preserve">  兵庫区</t>
    <phoneticPr fontId="3"/>
  </si>
  <si>
    <t xml:space="preserve">  長田区</t>
    <phoneticPr fontId="3"/>
  </si>
  <si>
    <t xml:space="preserve">  須磨区</t>
    <phoneticPr fontId="3"/>
  </si>
  <si>
    <t xml:space="preserve">  垂水区</t>
    <phoneticPr fontId="3"/>
  </si>
  <si>
    <t xml:space="preserve">  北区</t>
    <phoneticPr fontId="3"/>
  </si>
  <si>
    <t xml:space="preserve">  中央区</t>
    <phoneticPr fontId="3"/>
  </si>
  <si>
    <t xml:space="preserve">  西区</t>
    <phoneticPr fontId="3"/>
  </si>
  <si>
    <t>出       生       数</t>
  </si>
  <si>
    <t>総数</t>
  </si>
  <si>
    <t>平成24年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</si>
  <si>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</si>
  <si>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</si>
  <si>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</si>
  <si>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平成20年</t>
    <rPh sb="0" eb="2">
      <t>ヘイセイ</t>
    </rPh>
    <rPh sb="4" eb="5">
      <t>ネン</t>
    </rPh>
    <phoneticPr fontId="3"/>
  </si>
  <si>
    <t>厚生労働省「人口動態調査」</t>
    <rPh sb="0" eb="2">
      <t>コウセイ</t>
    </rPh>
    <rPh sb="2" eb="5">
      <t>ロウドウショウ</t>
    </rPh>
    <rPh sb="6" eb="8">
      <t>ジンコウ</t>
    </rPh>
    <rPh sb="8" eb="10">
      <t>ドウタイ</t>
    </rPh>
    <rPh sb="10" eb="12">
      <t>チョウサ</t>
    </rPh>
    <phoneticPr fontId="3"/>
  </si>
  <si>
    <t>平成22年国勢調査　小地域集計　（総務省統計局）</t>
  </si>
  <si>
    <t>第3表　年齢（5歳階級），男女別人口（総年齢，平均年齢及び外国人―特掲）－町丁・字等</t>
  </si>
  <si>
    <t>1) 無国籍及び国名「不詳」を含む。</t>
  </si>
  <si>
    <t>danjo.0000</t>
  </si>
  <si>
    <t>danjo.0001</t>
  </si>
  <si>
    <t>danjo.0002</t>
  </si>
  <si>
    <t>to6-3.0000</t>
  </si>
  <si>
    <t>to6-3.0001</t>
  </si>
  <si>
    <t>to6-3.0002</t>
  </si>
  <si>
    <t>to6-3.0003</t>
  </si>
  <si>
    <t>to6-3.0004</t>
  </si>
  <si>
    <t>to6-3.0005</t>
  </si>
  <si>
    <t>to6-3.0006</t>
  </si>
  <si>
    <t>to6-3.0007</t>
  </si>
  <si>
    <t>to6-3.0008</t>
  </si>
  <si>
    <t>to6-3.0009</t>
  </si>
  <si>
    <t>to6-3.0010</t>
  </si>
  <si>
    <t>to6-3.0011</t>
  </si>
  <si>
    <t>to6-3.0012</t>
  </si>
  <si>
    <t>to6-3.0013</t>
  </si>
  <si>
    <t>to6-3.0014</t>
  </si>
  <si>
    <t>to6-3.0015</t>
  </si>
  <si>
    <t>to6-3.0016</t>
  </si>
  <si>
    <t>to6-3.0017</t>
  </si>
  <si>
    <t>to6-3.0018</t>
  </si>
  <si>
    <t>to6-3.0019</t>
  </si>
  <si>
    <t>to6-3.0020</t>
  </si>
  <si>
    <t>to6-3.0021</t>
  </si>
  <si>
    <t>to6-3.0022</t>
  </si>
  <si>
    <t>to6-3.0023</t>
  </si>
  <si>
    <t>to6-3.0024</t>
  </si>
  <si>
    <t>to6-3.0025</t>
  </si>
  <si>
    <t>to6-3.0026</t>
  </si>
  <si>
    <t>to6-3.0027</t>
  </si>
  <si>
    <t>to6-3.0028</t>
  </si>
  <si>
    <t>to6-3.0029</t>
  </si>
  <si>
    <t>to6-3.0030</t>
  </si>
  <si>
    <t>総数（男女別）</t>
  </si>
  <si>
    <t>市区町村コード</t>
  </si>
  <si>
    <t>町丁字コード</t>
  </si>
  <si>
    <t>地域識別番号</t>
  </si>
  <si>
    <t>秘匿処理</t>
  </si>
  <si>
    <t>秘匿先情報</t>
  </si>
  <si>
    <t>合算地域</t>
  </si>
  <si>
    <t>都道府県名</t>
  </si>
  <si>
    <t>市区町村名</t>
  </si>
  <si>
    <t>大字・町名</t>
  </si>
  <si>
    <t>字・丁目名</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</si>
  <si>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</si>
  <si>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</si>
  <si>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</si>
  <si>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</si>
  <si>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</si>
  <si>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</si>
  <si>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</si>
  <si>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</si>
  <si>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</si>
  <si>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</si>
  <si>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</si>
  <si>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</si>
  <si>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</si>
  <si>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</si>
  <si>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</si>
  <si>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</si>
  <si>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</si>
  <si>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</si>
  <si>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</si>
  <si>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</si>
  <si>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総年齢</t>
  </si>
  <si>
    <t>（再掲）外国人 1)</t>
  </si>
  <si>
    <t>兵庫県</t>
  </si>
  <si>
    <t>秘匿地域</t>
  </si>
  <si>
    <t>X</t>
  </si>
  <si>
    <t>合算地域あり</t>
  </si>
  <si>
    <t>女=100</t>
    <rPh sb="0" eb="1">
      <t>オンナ</t>
    </rPh>
    <phoneticPr fontId="3"/>
  </si>
  <si>
    <t>男出生数</t>
    <rPh sb="0" eb="1">
      <t>オトコ</t>
    </rPh>
    <rPh sb="1" eb="3">
      <t>シュッショウ</t>
    </rPh>
    <rPh sb="3" eb="4">
      <t>スウ</t>
    </rPh>
    <phoneticPr fontId="3"/>
  </si>
  <si>
    <t>計</t>
    <rPh sb="0" eb="1">
      <t>ケイ</t>
    </rPh>
    <phoneticPr fontId="3"/>
  </si>
  <si>
    <t>KEY_CODE</t>
  </si>
  <si>
    <t>HYOSYO</t>
  </si>
  <si>
    <t>HTKSYU</t>
  </si>
  <si>
    <t>CITYNAME</t>
  </si>
  <si>
    <t>NAME</t>
  </si>
  <si>
    <t>T000051001</t>
  </si>
  <si>
    <t>T000051002</t>
  </si>
  <si>
    <t>T000051003</t>
  </si>
  <si>
    <t>T000051004</t>
  </si>
  <si>
    <t>T000051005</t>
  </si>
  <si>
    <t>T000051006</t>
  </si>
  <si>
    <t>T000051007</t>
  </si>
  <si>
    <t>T000051008</t>
  </si>
  <si>
    <t>T000051009</t>
  </si>
  <si>
    <t>T000051010</t>
  </si>
  <si>
    <t>T000051011</t>
  </si>
  <si>
    <t>T000051012</t>
  </si>
  <si>
    <t>T000051013</t>
  </si>
  <si>
    <t>T000051014</t>
  </si>
  <si>
    <t>T000051015</t>
  </si>
  <si>
    <t>T000051016</t>
  </si>
  <si>
    <t>T000051017</t>
  </si>
  <si>
    <t>T000051018</t>
  </si>
  <si>
    <t>T000051019</t>
  </si>
  <si>
    <t>T000051020</t>
  </si>
  <si>
    <t>T000051021</t>
  </si>
  <si>
    <t>T000051022</t>
  </si>
  <si>
    <t>T000051023</t>
  </si>
  <si>
    <t>T000051024</t>
  </si>
  <si>
    <t>T000051025</t>
  </si>
  <si>
    <t>T000051026</t>
  </si>
  <si>
    <t>T000051027</t>
  </si>
  <si>
    <t>T000051028</t>
  </si>
  <si>
    <t>T000051029</t>
  </si>
  <si>
    <t>T000051030</t>
  </si>
  <si>
    <t>T000051031</t>
  </si>
  <si>
    <t>T000051032</t>
  </si>
  <si>
    <t>T000051033</t>
  </si>
  <si>
    <t>T000051034</t>
  </si>
  <si>
    <t>T000051035</t>
  </si>
  <si>
    <t>T000051036</t>
  </si>
  <si>
    <t>T000051037</t>
  </si>
  <si>
    <t>T000051038</t>
  </si>
  <si>
    <t>T000051039</t>
  </si>
  <si>
    <t>T000051040</t>
  </si>
  <si>
    <t>T000051041</t>
  </si>
  <si>
    <t>T000051042</t>
  </si>
  <si>
    <t>T000051043</t>
  </si>
  <si>
    <t>T000051044</t>
  </si>
  <si>
    <t>T000051045</t>
  </si>
  <si>
    <t>T000051046</t>
  </si>
  <si>
    <t>T000051047</t>
  </si>
  <si>
    <t>T000051048</t>
  </si>
  <si>
    <t>T000051049</t>
  </si>
  <si>
    <t>T000051050</t>
  </si>
  <si>
    <t>T000051051</t>
  </si>
  <si>
    <t>T000051052</t>
  </si>
  <si>
    <t>T000051053</t>
  </si>
  <si>
    <t>T000051054</t>
  </si>
  <si>
    <t>T000051055</t>
  </si>
  <si>
    <t>T000051056</t>
  </si>
  <si>
    <t>T000051057</t>
  </si>
  <si>
    <t>T000051058</t>
  </si>
  <si>
    <t>T000051059</t>
  </si>
  <si>
    <t>T000051060</t>
  </si>
  <si>
    <t>T000051061</t>
  </si>
  <si>
    <t>T000051062</t>
  </si>
  <si>
    <t>T000051063</t>
  </si>
  <si>
    <t>T000051064</t>
  </si>
  <si>
    <t>T000051065</t>
  </si>
  <si>
    <t>T000051066</t>
  </si>
  <si>
    <t>総数、年齢「不詳」含む</t>
  </si>
  <si>
    <t>総数０～４歳</t>
  </si>
  <si>
    <t>総数５～９歳</t>
  </si>
  <si>
    <t>総数１０～１４歳</t>
  </si>
  <si>
    <t>総数１５～１９歳</t>
  </si>
  <si>
    <t>総数２０～２４歳</t>
  </si>
  <si>
    <t>総数２５～２９歳</t>
  </si>
  <si>
    <t>総数３０～３４歳</t>
  </si>
  <si>
    <t>総数３５～３９歳</t>
  </si>
  <si>
    <t>総数４０～４４歳</t>
  </si>
  <si>
    <t>総数４５～４９歳</t>
  </si>
  <si>
    <t>総数５０～５４歳</t>
  </si>
  <si>
    <t>総数５５～５９歳</t>
  </si>
  <si>
    <t>総数６０～６４歳</t>
  </si>
  <si>
    <t>総数６５～６９歳</t>
  </si>
  <si>
    <t>総数７０～７４歳</t>
  </si>
  <si>
    <t>総数１５歳未満</t>
  </si>
  <si>
    <t>総数１５～６４歳</t>
  </si>
  <si>
    <t>総数６５歳以上</t>
  </si>
  <si>
    <t>総数６５～７４歳</t>
  </si>
  <si>
    <t>総数７５歳以上</t>
  </si>
  <si>
    <t>総数の総年齢</t>
  </si>
  <si>
    <t>男の総数、年齢「不詳」含む</t>
  </si>
  <si>
    <t>男０～４歳</t>
  </si>
  <si>
    <t>男５～９歳</t>
  </si>
  <si>
    <t>男１０～１４歳</t>
  </si>
  <si>
    <t>男１５～１９歳</t>
  </si>
  <si>
    <t>男２０～２４歳</t>
  </si>
  <si>
    <t>男２５～２９歳</t>
  </si>
  <si>
    <t>男３０～３４歳</t>
  </si>
  <si>
    <t>男３５～３９歳</t>
  </si>
  <si>
    <t>男４０～４４歳</t>
  </si>
  <si>
    <t>男４５～４９歳</t>
  </si>
  <si>
    <t>男５０～５４歳</t>
  </si>
  <si>
    <t>男５５～５９歳</t>
  </si>
  <si>
    <t>男６０～６４歳</t>
  </si>
  <si>
    <t>男６５～６９歳</t>
  </si>
  <si>
    <t>男７０～７４歳</t>
  </si>
  <si>
    <t>男１５歳未満</t>
  </si>
  <si>
    <t>男１５～６４歳</t>
  </si>
  <si>
    <t>男６５歳以上</t>
  </si>
  <si>
    <t>男６５～７４歳</t>
  </si>
  <si>
    <t>男７５歳以上</t>
  </si>
  <si>
    <t>男の総年齢</t>
  </si>
  <si>
    <t>女の総数、年齢「不詳」含む</t>
  </si>
  <si>
    <t>女０～４歳</t>
  </si>
  <si>
    <t>女５～９歳</t>
  </si>
  <si>
    <t>女１０～１４歳</t>
  </si>
  <si>
    <t>女１５～１９歳</t>
  </si>
  <si>
    <t>女２０～２４歳</t>
  </si>
  <si>
    <t>女２５～２９歳</t>
  </si>
  <si>
    <t>女３０～３４歳</t>
  </si>
  <si>
    <t>女３５～３９歳</t>
  </si>
  <si>
    <t>女４０～４４歳</t>
  </si>
  <si>
    <t>女４５～４９歳</t>
  </si>
  <si>
    <t>女５０～５４歳</t>
  </si>
  <si>
    <t>女５５～５９歳</t>
  </si>
  <si>
    <t>女６０～６４歳</t>
  </si>
  <si>
    <t>女６５～６９歳</t>
  </si>
  <si>
    <t>女７０～７４歳</t>
  </si>
  <si>
    <t>女１５歳未満</t>
  </si>
  <si>
    <t>女１５～６４歳</t>
  </si>
  <si>
    <t>女６５歳以上</t>
  </si>
  <si>
    <t>女６５～７４歳</t>
  </si>
  <si>
    <t>女７５歳以上</t>
  </si>
  <si>
    <t>女の総年齢</t>
  </si>
  <si>
    <t>県市区町村:町丁字コード</t>
  </si>
  <si>
    <t>地域名</t>
  </si>
  <si>
    <t>世帯数     (世帯)</t>
    <phoneticPr fontId="3"/>
  </si>
  <si>
    <t>人　　　口</t>
    <rPh sb="0" eb="1">
      <t>ヒト</t>
    </rPh>
    <rPh sb="4" eb="5">
      <t>クチ</t>
    </rPh>
    <phoneticPr fontId="3"/>
  </si>
  <si>
    <t>　　　　　年齢3区分別人口</t>
    <rPh sb="5" eb="7">
      <t>ネンレイ</t>
    </rPh>
    <rPh sb="8" eb="10">
      <t>クブン</t>
    </rPh>
    <rPh sb="10" eb="11">
      <t>ベツ</t>
    </rPh>
    <rPh sb="11" eb="13">
      <t>ジンコウ</t>
    </rPh>
    <phoneticPr fontId="3"/>
  </si>
  <si>
    <t>合算元・合算先</t>
    <rPh sb="0" eb="2">
      <t>ガッサン</t>
    </rPh>
    <rPh sb="2" eb="3">
      <t>モト</t>
    </rPh>
    <rPh sb="4" eb="6">
      <t>ガッサン</t>
    </rPh>
    <rPh sb="6" eb="7">
      <t>サキ</t>
    </rPh>
    <phoneticPr fontId="3"/>
  </si>
  <si>
    <t>男(人)</t>
  </si>
  <si>
    <t>女(人)</t>
  </si>
  <si>
    <t>総数(人)</t>
  </si>
  <si>
    <t>0～ 4歳(人)</t>
  </si>
  <si>
    <t>5～ 9歳(人)</t>
  </si>
  <si>
    <t>10～14歳(人)</t>
  </si>
  <si>
    <t>15～19歳(人)</t>
  </si>
  <si>
    <t>20～24歳(人)</t>
  </si>
  <si>
    <t>25～29歳(人)</t>
  </si>
  <si>
    <t>30～34歳(人)</t>
  </si>
  <si>
    <t>35～39歳(人)</t>
  </si>
  <si>
    <t>40～44歳(人)</t>
  </si>
  <si>
    <t>45～49歳(人)</t>
  </si>
  <si>
    <t>50～54歳(人)</t>
  </si>
  <si>
    <t>55～59歳(人)</t>
  </si>
  <si>
    <t>60～64歳(人)</t>
  </si>
  <si>
    <t>65～69歳(人)</t>
  </si>
  <si>
    <t>70～74歳(人)</t>
  </si>
  <si>
    <t>75～79歳(人)</t>
  </si>
  <si>
    <t>80～84歳(人)</t>
  </si>
  <si>
    <t>85～89歳(人)</t>
  </si>
  <si>
    <t>90～94歳(人)</t>
  </si>
  <si>
    <t>95～99歳(人)</t>
  </si>
  <si>
    <t>100歳以上(人)</t>
  </si>
  <si>
    <t>不詳(人)</t>
  </si>
  <si>
    <t>(再掲)15歳未満(人)</t>
  </si>
  <si>
    <t>(再掲)15～64歳(人)</t>
  </si>
  <si>
    <t>(再掲)65歳以上(人)</t>
  </si>
  <si>
    <t>注：＊マーク地域の５歳階級人口は、＠マーク地域に合算されている。</t>
  </si>
  <si>
    <t>　</t>
    <phoneticPr fontId="3"/>
  </si>
  <si>
    <t>厚生労働省「人口動態調査」</t>
    <rPh sb="0" eb="2">
      <t>コウセイ</t>
    </rPh>
    <rPh sb="2" eb="4">
      <t>ロウドウ</t>
    </rPh>
    <rPh sb="4" eb="5">
      <t>ショウ</t>
    </rPh>
    <rPh sb="6" eb="8">
      <t>ジンコウ</t>
    </rPh>
    <rPh sb="8" eb="10">
      <t>ドウタイ</t>
    </rPh>
    <rPh sb="10" eb="12">
      <t>チョウサ</t>
    </rPh>
    <phoneticPr fontId="3"/>
  </si>
  <si>
    <t>備考</t>
    <rPh sb="0" eb="2">
      <t>ビコウ</t>
    </rPh>
    <phoneticPr fontId="3"/>
  </si>
  <si>
    <t>出生数</t>
    <rPh sb="0" eb="2">
      <t>シュッセイ</t>
    </rPh>
    <rPh sb="2" eb="3">
      <t>スウ</t>
    </rPh>
    <phoneticPr fontId="3"/>
  </si>
  <si>
    <t>女性=100</t>
    <rPh sb="0" eb="2">
      <t>ジョセイ</t>
    </rPh>
    <phoneticPr fontId="3"/>
  </si>
  <si>
    <t>１丁目</t>
  </si>
  <si>
    <t>２丁目</t>
  </si>
  <si>
    <t>３丁目</t>
  </si>
  <si>
    <t>５丁目</t>
  </si>
  <si>
    <t>６丁目</t>
  </si>
  <si>
    <t>７丁目</t>
  </si>
  <si>
    <t>王子町</t>
  </si>
  <si>
    <t>山田町</t>
  </si>
  <si>
    <t>本町</t>
  </si>
  <si>
    <t>北町</t>
  </si>
  <si>
    <t>野田町</t>
  </si>
  <si>
    <t>山下町</t>
  </si>
  <si>
    <t>東町</t>
  </si>
  <si>
    <t>南町</t>
  </si>
  <si>
    <t>西町</t>
  </si>
  <si>
    <t>坂元町</t>
  </si>
  <si>
    <t>福居町</t>
  </si>
  <si>
    <t>鍛治屋町</t>
  </si>
  <si>
    <t>別所町</t>
  </si>
  <si>
    <t>越水町</t>
  </si>
  <si>
    <t>北条町北条福吉</t>
  </si>
  <si>
    <t>北条町北条本町</t>
  </si>
  <si>
    <t>北条町北条南町</t>
  </si>
  <si>
    <t>北条町北条駅前</t>
  </si>
  <si>
    <t>北条町北条田町</t>
  </si>
  <si>
    <t>北条町北条御旅町</t>
  </si>
  <si>
    <t>北条町北条御幸町</t>
  </si>
  <si>
    <t>北条町北条笠屋</t>
  </si>
  <si>
    <t>北条町北条宮前</t>
  </si>
  <si>
    <t>北条町北条江ノ木</t>
  </si>
  <si>
    <t>北条町北条住屋町</t>
  </si>
  <si>
    <t>北条町北条栄町</t>
  </si>
  <si>
    <t>北条町横尾１丁目</t>
  </si>
  <si>
    <t>北条町古坂１丁目</t>
  </si>
  <si>
    <t>北条町古坂２丁目</t>
  </si>
  <si>
    <t>北条町古坂３丁目</t>
  </si>
  <si>
    <t>北条町古坂５丁目</t>
  </si>
  <si>
    <t>北条町古坂６丁目</t>
  </si>
  <si>
    <t>北条町古坂７丁目</t>
  </si>
  <si>
    <t>西谷町東町</t>
  </si>
  <si>
    <t>西谷町西町</t>
  </si>
  <si>
    <t>福住町東町</t>
  </si>
  <si>
    <t>福住町西町</t>
  </si>
  <si>
    <t>山下町西町</t>
  </si>
  <si>
    <t>山下町中町</t>
  </si>
  <si>
    <t>山下町東町</t>
  </si>
  <si>
    <t>中西町南町</t>
  </si>
  <si>
    <t>中西町北町</t>
  </si>
  <si>
    <t>野田町上野田町</t>
  </si>
  <si>
    <t>野田町東野田町</t>
  </si>
  <si>
    <t>倉谷町千ノ沢町</t>
  </si>
  <si>
    <t>網引町南網引町</t>
  </si>
  <si>
    <t>繁昌町繁陽町</t>
  </si>
  <si>
    <t>鶉野町上町</t>
  </si>
  <si>
    <t>鶉野町南町</t>
  </si>
  <si>
    <t>鶉野町中町</t>
  </si>
  <si>
    <t>別府町西町</t>
  </si>
  <si>
    <t>別府町中町</t>
  </si>
  <si>
    <t>別府町東町</t>
  </si>
  <si>
    <t>和泉町甲和泉町</t>
  </si>
  <si>
    <t>和泉町乙和泉町</t>
  </si>
  <si>
    <t>若井町上若井町</t>
  </si>
  <si>
    <t>若井町下若井町</t>
  </si>
  <si>
    <t>北条</t>
    <rPh sb="0" eb="2">
      <t>ホウジョウ</t>
    </rPh>
    <phoneticPr fontId="3"/>
  </si>
  <si>
    <t>賀茂</t>
    <rPh sb="0" eb="1">
      <t>ガ</t>
    </rPh>
    <rPh sb="1" eb="2">
      <t>モ</t>
    </rPh>
    <phoneticPr fontId="3"/>
  </si>
  <si>
    <t>富田</t>
    <rPh sb="0" eb="2">
      <t>トミタ</t>
    </rPh>
    <phoneticPr fontId="3"/>
  </si>
  <si>
    <t>下里</t>
    <rPh sb="0" eb="2">
      <t>シモサト</t>
    </rPh>
    <phoneticPr fontId="3"/>
  </si>
  <si>
    <t>九会</t>
    <rPh sb="0" eb="1">
      <t>キュウ</t>
    </rPh>
    <rPh sb="1" eb="2">
      <t>カイ</t>
    </rPh>
    <phoneticPr fontId="3"/>
  </si>
  <si>
    <t>富合</t>
    <rPh sb="0" eb="2">
      <t>トミアイ</t>
    </rPh>
    <phoneticPr fontId="3"/>
  </si>
  <si>
    <t>富合</t>
    <rPh sb="0" eb="1">
      <t>トミ</t>
    </rPh>
    <rPh sb="1" eb="2">
      <t>ア</t>
    </rPh>
    <phoneticPr fontId="3"/>
  </si>
  <si>
    <t>富合</t>
    <rPh sb="0" eb="1">
      <t>ト</t>
    </rPh>
    <rPh sb="1" eb="2">
      <t>ア</t>
    </rPh>
    <phoneticPr fontId="3"/>
  </si>
  <si>
    <t>多加野</t>
    <rPh sb="0" eb="1">
      <t>タ</t>
    </rPh>
    <rPh sb="1" eb="2">
      <t>クワ</t>
    </rPh>
    <rPh sb="2" eb="3">
      <t>ノ</t>
    </rPh>
    <phoneticPr fontId="3"/>
  </si>
  <si>
    <t>西在田</t>
    <rPh sb="0" eb="1">
      <t>ニシ</t>
    </rPh>
    <rPh sb="1" eb="3">
      <t>アリタ</t>
    </rPh>
    <phoneticPr fontId="3"/>
  </si>
  <si>
    <t>在田</t>
    <rPh sb="0" eb="2">
      <t>アリタ</t>
    </rPh>
    <phoneticPr fontId="3"/>
  </si>
  <si>
    <t>富田</t>
    <rPh sb="0" eb="1">
      <t>トミ</t>
    </rPh>
    <rPh sb="1" eb="2">
      <t>タ</t>
    </rPh>
    <phoneticPr fontId="3"/>
  </si>
  <si>
    <t>地区</t>
    <rPh sb="0" eb="2">
      <t>チク</t>
    </rPh>
    <phoneticPr fontId="3"/>
  </si>
  <si>
    <t xml:space="preserve"> </t>
    <phoneticPr fontId="3"/>
  </si>
  <si>
    <t>世帯数     (世帯)</t>
  </si>
  <si>
    <t>※大項目</t>
  </si>
  <si>
    <t>地域コード</t>
  </si>
  <si>
    <t>地域識別コード</t>
  </si>
  <si>
    <t>a</t>
  </si>
  <si>
    <t>世帯数</t>
    <rPh sb="0" eb="3">
      <t>セタイスウ</t>
    </rPh>
    <phoneticPr fontId="3"/>
  </si>
  <si>
    <t>不詳配分後</t>
    <rPh sb="0" eb="2">
      <t>フショウ</t>
    </rPh>
    <rPh sb="2" eb="4">
      <t>ハイブン</t>
    </rPh>
    <rPh sb="4" eb="5">
      <t>ゴ</t>
    </rPh>
    <phoneticPr fontId="3"/>
  </si>
  <si>
    <t>0-4歳</t>
    <rPh sb="3" eb="4">
      <t>サイ</t>
    </rPh>
    <phoneticPr fontId="3"/>
  </si>
  <si>
    <t>事例３</t>
    <rPh sb="0" eb="2">
      <t>ジレイ</t>
    </rPh>
    <phoneticPr fontId="3"/>
  </si>
  <si>
    <t>平成25年</t>
    <rPh sb="0" eb="2">
      <t>ヘイセイ</t>
    </rPh>
    <rPh sb="4" eb="5">
      <t>ネン</t>
    </rPh>
    <phoneticPr fontId="3"/>
  </si>
  <si>
    <t>平成17年国勢調査（小地域）</t>
    <rPh sb="0" eb="2">
      <t>ヘイセイ</t>
    </rPh>
    <rPh sb="4" eb="5">
      <t>ネン</t>
    </rPh>
    <rPh sb="5" eb="7">
      <t>コクセイ</t>
    </rPh>
    <rPh sb="7" eb="9">
      <t>チョウサ</t>
    </rPh>
    <rPh sb="10" eb="11">
      <t>ショウ</t>
    </rPh>
    <rPh sb="11" eb="13">
      <t>チイキ</t>
    </rPh>
    <phoneticPr fontId="3"/>
  </si>
  <si>
    <t>75歳以上の分割</t>
    <rPh sb="2" eb="3">
      <t>サイ</t>
    </rPh>
    <rPh sb="3" eb="5">
      <t>イジョウ</t>
    </rPh>
    <rPh sb="6" eb="8">
      <t>ブンカツ</t>
    </rPh>
    <phoneticPr fontId="3"/>
  </si>
  <si>
    <t>男女別出生比率</t>
    <rPh sb="0" eb="2">
      <t>ダンジョ</t>
    </rPh>
    <rPh sb="2" eb="3">
      <t>ベツ</t>
    </rPh>
    <rPh sb="3" eb="5">
      <t>シュッセイ</t>
    </rPh>
    <rPh sb="5" eb="7">
      <t>ヒリツ</t>
    </rPh>
    <phoneticPr fontId="3"/>
  </si>
  <si>
    <t xml:space="preserve"> </t>
    <phoneticPr fontId="3"/>
  </si>
  <si>
    <t>ﾃﾞｰﾀ入力</t>
    <rPh sb="4" eb="6">
      <t>ニュウリョク</t>
    </rPh>
    <phoneticPr fontId="3"/>
  </si>
  <si>
    <t>　</t>
    <phoneticPr fontId="3"/>
  </si>
  <si>
    <t>(出所）兵庫県健康福祉部「人口動態調査（確定数）の概況」</t>
    <rPh sb="1" eb="3">
      <t>シュッショ</t>
    </rPh>
    <rPh sb="4" eb="7">
      <t>ヒョウゴケン</t>
    </rPh>
    <rPh sb="7" eb="9">
      <t>ケンコウ</t>
    </rPh>
    <rPh sb="9" eb="12">
      <t>フクシブ</t>
    </rPh>
    <rPh sb="13" eb="15">
      <t>ジンコウ</t>
    </rPh>
    <rPh sb="15" eb="17">
      <t>ドウタイ</t>
    </rPh>
    <rPh sb="17" eb="19">
      <t>チョウサ</t>
    </rPh>
    <rPh sb="20" eb="22">
      <t>カクテイ</t>
    </rPh>
    <rPh sb="22" eb="23">
      <t>スウ</t>
    </rPh>
    <rPh sb="25" eb="27">
      <t>ガイキョウ</t>
    </rPh>
    <phoneticPr fontId="3"/>
  </si>
  <si>
    <t>http://web.pref.hyogo.lg.jp/hw07/hw07_000000001.html</t>
  </si>
  <si>
    <t>兵庫県計</t>
    <rPh sb="0" eb="3">
      <t>ヒョウゴケン</t>
    </rPh>
    <rPh sb="3" eb="4">
      <t>ケイ</t>
    </rPh>
    <phoneticPr fontId="3"/>
  </si>
  <si>
    <t>×調整係数（※）</t>
    <rPh sb="1" eb="3">
      <t>チョウセイ</t>
    </rPh>
    <rPh sb="3" eb="5">
      <t>ケイスウ</t>
    </rPh>
    <phoneticPr fontId="3"/>
  </si>
  <si>
    <t>　男女別出生比率</t>
    <rPh sb="1" eb="3">
      <t>ダンジョ</t>
    </rPh>
    <rPh sb="3" eb="4">
      <t>ベツ</t>
    </rPh>
    <rPh sb="4" eb="6">
      <t>シュッショウ</t>
    </rPh>
    <rPh sb="6" eb="8">
      <t>ヒリツ</t>
    </rPh>
    <phoneticPr fontId="3"/>
  </si>
  <si>
    <t>加西市北条地区</t>
    <rPh sb="0" eb="3">
      <t>カサイシ</t>
    </rPh>
    <rPh sb="3" eb="5">
      <t>ホウジョウ</t>
    </rPh>
    <rPh sb="5" eb="7">
      <t>チク</t>
    </rPh>
    <phoneticPr fontId="3"/>
  </si>
  <si>
    <t>婦人子ども比</t>
    <rPh sb="0" eb="2">
      <t>フジン</t>
    </rPh>
    <rPh sb="2" eb="3">
      <t>コ</t>
    </rPh>
    <rPh sb="5" eb="6">
      <t>ヒ</t>
    </rPh>
    <phoneticPr fontId="3"/>
  </si>
  <si>
    <t>推計人口の年齢区分</t>
    <rPh sb="0" eb="2">
      <t>スイケイ</t>
    </rPh>
    <rPh sb="2" eb="4">
      <t>ジンコウ</t>
    </rPh>
    <rPh sb="5" eb="7">
      <t>ネンレイ</t>
    </rPh>
    <rPh sb="7" eb="9">
      <t>クブン</t>
    </rPh>
    <phoneticPr fontId="3"/>
  </si>
  <si>
    <t>コーホート変化率法</t>
  </si>
  <si>
    <t>推計資料(e-stat)</t>
    <rPh sb="0" eb="2">
      <t>スイケイ</t>
    </rPh>
    <rPh sb="2" eb="4">
      <t>シリョウ</t>
    </rPh>
    <phoneticPr fontId="3"/>
  </si>
  <si>
    <t>各コーホートについて過去における実績人口の動勢から「変化率」を求め、それに基づき将来人口を推計する方法である</t>
    <phoneticPr fontId="3"/>
  </si>
  <si>
    <t>ワークシート作成者</t>
    <rPh sb="6" eb="8">
      <t>サクセイ</t>
    </rPh>
    <rPh sb="8" eb="9">
      <t>シャ</t>
    </rPh>
    <phoneticPr fontId="3"/>
  </si>
  <si>
    <t>年齢５歳階級別、男女別に推計</t>
    <rPh sb="0" eb="2">
      <t>ネンレイ</t>
    </rPh>
    <rPh sb="3" eb="4">
      <t>サイ</t>
    </rPh>
    <rPh sb="4" eb="6">
      <t>カイキュウ</t>
    </rPh>
    <rPh sb="6" eb="7">
      <t>ベツ</t>
    </rPh>
    <rPh sb="8" eb="10">
      <t>ダンジョ</t>
    </rPh>
    <rPh sb="10" eb="11">
      <t>ベツ</t>
    </rPh>
    <rPh sb="12" eb="14">
      <t>スイケイ</t>
    </rPh>
    <phoneticPr fontId="3"/>
  </si>
  <si>
    <t>年齢0～4歳人口は、母親となり得る女性の人口と「婦人子ども比」から推計する</t>
    <phoneticPr fontId="3"/>
  </si>
  <si>
    <t>年齢不詳人口の補正</t>
    <rPh sb="0" eb="2">
      <t>ネンレイ</t>
    </rPh>
    <rPh sb="2" eb="4">
      <t>フショウ</t>
    </rPh>
    <rPh sb="4" eb="6">
      <t>ジンコウ</t>
    </rPh>
    <rPh sb="7" eb="9">
      <t>ホセイ</t>
    </rPh>
    <phoneticPr fontId="3"/>
  </si>
  <si>
    <t>0-4歳から95-99歳、100歳以上（21区分）</t>
    <rPh sb="3" eb="4">
      <t>サイ</t>
    </rPh>
    <rPh sb="11" eb="12">
      <t>サイ</t>
    </rPh>
    <rPh sb="16" eb="17">
      <t>サイ</t>
    </rPh>
    <rPh sb="17" eb="19">
      <t>イジョウ</t>
    </rPh>
    <rPh sb="22" eb="24">
      <t>クブン</t>
    </rPh>
    <phoneticPr fontId="3"/>
  </si>
  <si>
    <t>厚生労働省「人口動態調査」の男女別出生比率（過去5年間平均）により算出する</t>
    <rPh sb="0" eb="2">
      <t>コウセイ</t>
    </rPh>
    <rPh sb="2" eb="5">
      <t>ロウドウショウ</t>
    </rPh>
    <rPh sb="6" eb="8">
      <t>ジンコウ</t>
    </rPh>
    <rPh sb="8" eb="10">
      <t>ドウタイ</t>
    </rPh>
    <rPh sb="10" eb="12">
      <t>チョウサ</t>
    </rPh>
    <rPh sb="14" eb="16">
      <t>ダンジョ</t>
    </rPh>
    <rPh sb="16" eb="17">
      <t>ベツ</t>
    </rPh>
    <rPh sb="17" eb="19">
      <t>シュッセイ</t>
    </rPh>
    <rPh sb="19" eb="21">
      <t>ヒリツ</t>
    </rPh>
    <rPh sb="22" eb="24">
      <t>カコ</t>
    </rPh>
    <rPh sb="25" eb="26">
      <t>ネン</t>
    </rPh>
    <rPh sb="26" eb="27">
      <t>アイダ</t>
    </rPh>
    <rPh sb="27" eb="29">
      <t>ヘイキン</t>
    </rPh>
    <rPh sb="33" eb="35">
      <t>サンシュツ</t>
    </rPh>
    <phoneticPr fontId="3"/>
  </si>
  <si>
    <t>※調整係数</t>
    <rPh sb="1" eb="3">
      <t>チョウセイ</t>
    </rPh>
    <rPh sb="3" eb="5">
      <t>ケイスウ</t>
    </rPh>
    <phoneticPr fontId="3"/>
  </si>
  <si>
    <t>比較的近い将来人口で、変化率算出基礎の近い過去に特殊な人口変動がなく、推計対象の近い将来にも特殊な人口変動が予想されない場合に用いる</t>
    <rPh sb="63" eb="64">
      <t>モチ</t>
    </rPh>
    <phoneticPr fontId="3"/>
  </si>
  <si>
    <t>実績人口データ（国勢調査等）には年齢不詳分が含まれる</t>
    <rPh sb="8" eb="10">
      <t>コクセイ</t>
    </rPh>
    <rPh sb="10" eb="12">
      <t>チョウサ</t>
    </rPh>
    <rPh sb="12" eb="13">
      <t>トウ</t>
    </rPh>
    <phoneticPr fontId="3"/>
  </si>
  <si>
    <t>推計した出生数を、直近５ヶ年の出生における男女比の平均値に基づき男女別に按分する</t>
    <rPh sb="34" eb="35">
      <t>ベツ</t>
    </rPh>
    <phoneticPr fontId="3"/>
  </si>
  <si>
    <t>年齢0～4歳人口は、「1階級下の人口」が存在しないため「コーホート変化率」を用いて推計できない</t>
    <phoneticPr fontId="3"/>
  </si>
  <si>
    <t>婦人子ども比率により推計</t>
    <rPh sb="0" eb="2">
      <t>フジン</t>
    </rPh>
    <rPh sb="2" eb="3">
      <t>コ</t>
    </rPh>
    <rPh sb="5" eb="7">
      <t>ヒリツ</t>
    </rPh>
    <rPh sb="10" eb="12">
      <t>スイケイ</t>
    </rPh>
    <phoneticPr fontId="3"/>
  </si>
  <si>
    <t>　</t>
    <phoneticPr fontId="3"/>
  </si>
  <si>
    <t>男女計</t>
    <rPh sb="0" eb="2">
      <t>ダンジョ</t>
    </rPh>
    <rPh sb="2" eb="3">
      <t>ケイ</t>
    </rPh>
    <phoneticPr fontId="3"/>
  </si>
  <si>
    <t>小地域将来人口推計（簡易推計）</t>
    <rPh sb="0" eb="1">
      <t>ショウ</t>
    </rPh>
    <rPh sb="1" eb="3">
      <t>チイキ</t>
    </rPh>
    <rPh sb="3" eb="5">
      <t>ショウライ</t>
    </rPh>
    <rPh sb="5" eb="7">
      <t>ジンコウ</t>
    </rPh>
    <rPh sb="7" eb="9">
      <t>スイケイ</t>
    </rPh>
    <rPh sb="10" eb="12">
      <t>カンイ</t>
    </rPh>
    <rPh sb="12" eb="14">
      <t>スイケイ</t>
    </rPh>
    <phoneticPr fontId="3"/>
  </si>
  <si>
    <t>年齢判明分の人口に対する総人口（年齢不詳分を含む）の比を補正係数として各年齢別の人口に乗じ、年齢不詳分(男女別）を配分する</t>
    <rPh sb="52" eb="54">
      <t>ダンジョ</t>
    </rPh>
    <rPh sb="54" eb="55">
      <t>ベツ</t>
    </rPh>
    <rPh sb="57" eb="59">
      <t>ハイブン</t>
    </rPh>
    <phoneticPr fontId="3"/>
  </si>
  <si>
    <t>2009年-2013年平均</t>
    <rPh sb="4" eb="5">
      <t>ネン</t>
    </rPh>
    <rPh sb="10" eb="11">
      <t>ネン</t>
    </rPh>
    <rPh sb="11" eb="13">
      <t>ヘイキン</t>
    </rPh>
    <phoneticPr fontId="3"/>
  </si>
  <si>
    <t xml:space="preserve"> </t>
    <phoneticPr fontId="3"/>
  </si>
  <si>
    <t>90歳～100歳以上平均</t>
    <rPh sb="2" eb="3">
      <t>サイ</t>
    </rPh>
    <rPh sb="7" eb="8">
      <t>サイ</t>
    </rPh>
    <rPh sb="8" eb="10">
      <t>イジョウ</t>
    </rPh>
    <rPh sb="10" eb="12">
      <t>ヘイキン</t>
    </rPh>
    <phoneticPr fontId="3"/>
  </si>
  <si>
    <t>平成26年</t>
    <rPh sb="0" eb="2">
      <t>ヘイセイ</t>
    </rPh>
    <rPh sb="4" eb="5">
      <t>ネン</t>
    </rPh>
    <phoneticPr fontId="3"/>
  </si>
  <si>
    <t>平成27年　市区町別年齢別人口</t>
    <rPh sb="0" eb="2">
      <t>ヘイセイ</t>
    </rPh>
    <rPh sb="4" eb="5">
      <t>ネン</t>
    </rPh>
    <rPh sb="6" eb="9">
      <t>シクチョウ</t>
    </rPh>
    <rPh sb="9" eb="10">
      <t>ベツ</t>
    </rPh>
    <rPh sb="10" eb="13">
      <t>ネンレイベツ</t>
    </rPh>
    <rPh sb="13" eb="15">
      <t>ジンコウ</t>
    </rPh>
    <phoneticPr fontId="10"/>
  </si>
  <si>
    <t>（単位：人）</t>
    <rPh sb="1" eb="3">
      <t>タンイ</t>
    </rPh>
    <rPh sb="4" eb="5">
      <t>ニン</t>
    </rPh>
    <phoneticPr fontId="10"/>
  </si>
  <si>
    <t>市区町</t>
    <rPh sb="0" eb="2">
      <t>シク</t>
    </rPh>
    <rPh sb="2" eb="3">
      <t>チョウ</t>
    </rPh>
    <phoneticPr fontId="3"/>
  </si>
  <si>
    <t>総数</t>
    <phoneticPr fontId="10"/>
  </si>
  <si>
    <t>0歳</t>
  </si>
  <si>
    <t>1歳</t>
  </si>
  <si>
    <t>2歳</t>
  </si>
  <si>
    <t>3歳</t>
  </si>
  <si>
    <t>4歳</t>
  </si>
  <si>
    <t>5歳</t>
  </si>
  <si>
    <t>6歳</t>
  </si>
  <si>
    <t>7歳</t>
  </si>
  <si>
    <t>8歳</t>
  </si>
  <si>
    <t>9歳</t>
  </si>
  <si>
    <t>10歳</t>
  </si>
  <si>
    <t>11歳</t>
  </si>
  <si>
    <t>12歳</t>
  </si>
  <si>
    <t>13歳</t>
  </si>
  <si>
    <t>14歳</t>
  </si>
  <si>
    <t>15歳</t>
  </si>
  <si>
    <t>16歳</t>
  </si>
  <si>
    <t>17歳</t>
  </si>
  <si>
    <t>18歳</t>
  </si>
  <si>
    <t>19歳</t>
  </si>
  <si>
    <t>20歳</t>
  </si>
  <si>
    <t>21歳</t>
  </si>
  <si>
    <t>22歳</t>
  </si>
  <si>
    <t>23歳</t>
  </si>
  <si>
    <t>24歳</t>
  </si>
  <si>
    <t>25歳</t>
  </si>
  <si>
    <t>26歳</t>
  </si>
  <si>
    <t>27歳</t>
  </si>
  <si>
    <t>28歳</t>
  </si>
  <si>
    <t>29歳</t>
  </si>
  <si>
    <t>30歳</t>
  </si>
  <si>
    <t>31歳</t>
  </si>
  <si>
    <t>32歳</t>
  </si>
  <si>
    <t>33歳</t>
  </si>
  <si>
    <t>34歳</t>
  </si>
  <si>
    <t>35歳</t>
  </si>
  <si>
    <t>36歳</t>
  </si>
  <si>
    <t>37歳</t>
  </si>
  <si>
    <t>38歳</t>
  </si>
  <si>
    <t>39歳</t>
  </si>
  <si>
    <t>40歳</t>
  </si>
  <si>
    <t>41歳</t>
  </si>
  <si>
    <t>42歳</t>
  </si>
  <si>
    <t>43歳</t>
  </si>
  <si>
    <t>44歳</t>
  </si>
  <si>
    <t>45歳</t>
  </si>
  <si>
    <t>46歳</t>
  </si>
  <si>
    <t>47歳</t>
  </si>
  <si>
    <t>48歳</t>
  </si>
  <si>
    <t>49歳</t>
  </si>
  <si>
    <t>50歳</t>
  </si>
  <si>
    <t>51歳</t>
  </si>
  <si>
    <t>52歳</t>
  </si>
  <si>
    <t>53歳</t>
  </si>
  <si>
    <t>54歳</t>
  </si>
  <si>
    <t>55歳</t>
  </si>
  <si>
    <t>56歳</t>
  </si>
  <si>
    <t>57歳</t>
  </si>
  <si>
    <t>58歳</t>
  </si>
  <si>
    <t>59歳</t>
  </si>
  <si>
    <t>60歳</t>
  </si>
  <si>
    <t>61歳</t>
  </si>
  <si>
    <t>62歳</t>
  </si>
  <si>
    <t>63歳</t>
  </si>
  <si>
    <t>64歳</t>
  </si>
  <si>
    <t>65歳</t>
  </si>
  <si>
    <t>66歳</t>
  </si>
  <si>
    <t>67歳</t>
  </si>
  <si>
    <t>68歳</t>
  </si>
  <si>
    <t>69歳</t>
  </si>
  <si>
    <t>70歳</t>
  </si>
  <si>
    <t>71歳</t>
  </si>
  <si>
    <t>72歳</t>
  </si>
  <si>
    <t>73歳</t>
  </si>
  <si>
    <t>74歳</t>
  </si>
  <si>
    <t>75歳</t>
  </si>
  <si>
    <t>76歳</t>
  </si>
  <si>
    <t>77歳</t>
  </si>
  <si>
    <t>78歳</t>
  </si>
  <si>
    <t>79歳</t>
  </si>
  <si>
    <t>80歳</t>
  </si>
  <si>
    <t>81歳</t>
  </si>
  <si>
    <t>82歳</t>
  </si>
  <si>
    <t>83歳</t>
  </si>
  <si>
    <t>84歳</t>
  </si>
  <si>
    <t>85歳</t>
  </si>
  <si>
    <t>86歳</t>
  </si>
  <si>
    <t>87歳</t>
  </si>
  <si>
    <t>88歳</t>
  </si>
  <si>
    <t>89歳</t>
  </si>
  <si>
    <t>90歳</t>
  </si>
  <si>
    <t>91歳</t>
  </si>
  <si>
    <t>92歳</t>
  </si>
  <si>
    <t>93歳</t>
  </si>
  <si>
    <t>94歳</t>
  </si>
  <si>
    <t>95歳</t>
  </si>
  <si>
    <t>96歳</t>
  </si>
  <si>
    <t>97歳</t>
  </si>
  <si>
    <t>98歳</t>
  </si>
  <si>
    <t>99歳</t>
  </si>
  <si>
    <t>0～4歳</t>
    <phoneticPr fontId="10"/>
  </si>
  <si>
    <t>5～9歳</t>
    <phoneticPr fontId="10"/>
  </si>
  <si>
    <t>10～14歳</t>
    <phoneticPr fontId="10"/>
  </si>
  <si>
    <t>15～19歳</t>
    <phoneticPr fontId="10"/>
  </si>
  <si>
    <t>20～24歳</t>
    <phoneticPr fontId="10"/>
  </si>
  <si>
    <t>25～29歳</t>
    <phoneticPr fontId="10"/>
  </si>
  <si>
    <t>30～34歳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</si>
  <si>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</si>
  <si>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</si>
  <si>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</si>
  <si>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</si>
  <si>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</si>
  <si>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</si>
  <si>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</si>
  <si>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</si>
  <si>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10"/>
  </si>
  <si>
    <t>80～84歳</t>
    <phoneticPr fontId="10"/>
  </si>
  <si>
    <t>85～89歳</t>
    <phoneticPr fontId="10"/>
  </si>
  <si>
    <t>90～94歳</t>
    <phoneticPr fontId="10"/>
  </si>
  <si>
    <t>95～99歳</t>
    <phoneticPr fontId="10"/>
  </si>
  <si>
    <t>100歳以上</t>
    <phoneticPr fontId="10"/>
  </si>
  <si>
    <t>総数</t>
    <rPh sb="0" eb="2">
      <t>ソウスウ</t>
    </rPh>
    <phoneticPr fontId="10"/>
  </si>
  <si>
    <t>　</t>
    <phoneticPr fontId="10"/>
  </si>
  <si>
    <t>男</t>
    <rPh sb="0" eb="1">
      <t>オトコ</t>
    </rPh>
    <phoneticPr fontId="10"/>
  </si>
  <si>
    <t>女</t>
    <rPh sb="0" eb="1">
      <t>オンナ</t>
    </rPh>
    <phoneticPr fontId="10"/>
  </si>
  <si>
    <t>神戸市</t>
  </si>
  <si>
    <t>　</t>
    <phoneticPr fontId="10"/>
  </si>
  <si>
    <t>東灘区</t>
    <rPh sb="0" eb="3">
      <t>ヒガシナダク</t>
    </rPh>
    <phoneticPr fontId="10"/>
  </si>
  <si>
    <t>灘区</t>
    <rPh sb="0" eb="2">
      <t>ナダク</t>
    </rPh>
    <phoneticPr fontId="10"/>
  </si>
  <si>
    <t>兵庫区</t>
    <rPh sb="0" eb="3">
      <t>ヒョウゴク</t>
    </rPh>
    <phoneticPr fontId="10"/>
  </si>
  <si>
    <t>長田区</t>
    <rPh sb="0" eb="3">
      <t>ナガタク</t>
    </rPh>
    <phoneticPr fontId="10"/>
  </si>
  <si>
    <t>須磨区</t>
    <rPh sb="0" eb="3">
      <t>スマク</t>
    </rPh>
    <phoneticPr fontId="10"/>
  </si>
  <si>
    <t>垂水区</t>
    <rPh sb="0" eb="3">
      <t>タルミク</t>
    </rPh>
    <phoneticPr fontId="10"/>
  </si>
  <si>
    <t>北区</t>
    <rPh sb="0" eb="2">
      <t>キタク</t>
    </rPh>
    <phoneticPr fontId="10"/>
  </si>
  <si>
    <t>中央区</t>
    <rPh sb="0" eb="3">
      <t>チュウオウク</t>
    </rPh>
    <phoneticPr fontId="10"/>
  </si>
  <si>
    <t>西区</t>
    <rPh sb="0" eb="2">
      <t>ニシク</t>
    </rPh>
    <phoneticPr fontId="10"/>
  </si>
  <si>
    <t>洲本市</t>
  </si>
  <si>
    <t>伊丹市</t>
  </si>
  <si>
    <t>西脇市</t>
  </si>
  <si>
    <t>宝塚市</t>
  </si>
  <si>
    <t>三木市</t>
  </si>
  <si>
    <t>高砂市</t>
  </si>
  <si>
    <t>川西市</t>
  </si>
  <si>
    <t>小野市</t>
  </si>
  <si>
    <t>三田市</t>
  </si>
  <si>
    <t>篠山市</t>
  </si>
  <si>
    <t>養父市</t>
  </si>
  <si>
    <t>丹波市</t>
  </si>
  <si>
    <t>南あわじ市</t>
  </si>
  <si>
    <t>　　</t>
    <phoneticPr fontId="10"/>
  </si>
  <si>
    <t>朝来市</t>
  </si>
  <si>
    <t>淡路市</t>
  </si>
  <si>
    <t>宍粟市</t>
  </si>
  <si>
    <t>加東市</t>
  </si>
  <si>
    <t>たつの市</t>
  </si>
  <si>
    <t>猪名川町</t>
  </si>
  <si>
    <t>多可町</t>
  </si>
  <si>
    <t>市川町</t>
  </si>
  <si>
    <t>福崎町</t>
  </si>
  <si>
    <t>神河町</t>
  </si>
  <si>
    <t>太子町</t>
  </si>
  <si>
    <t>佐用町</t>
  </si>
  <si>
    <t>香美町</t>
  </si>
  <si>
    <t>新温泉町</t>
  </si>
  <si>
    <t>平成22年　年齢別人口</t>
    <rPh sb="0" eb="2">
      <t>ヘイセイ</t>
    </rPh>
    <rPh sb="4" eb="5">
      <t>ネン</t>
    </rPh>
    <rPh sb="6" eb="9">
      <t>ネンレイベツ</t>
    </rPh>
    <rPh sb="9" eb="11">
      <t>ジンコウ</t>
    </rPh>
    <phoneticPr fontId="10"/>
  </si>
  <si>
    <t>総数</t>
    <phoneticPr fontId="10"/>
  </si>
  <si>
    <t>0～4歳</t>
    <phoneticPr fontId="10"/>
  </si>
  <si>
    <t>5～9歳</t>
    <phoneticPr fontId="10"/>
  </si>
  <si>
    <t>10～14歳</t>
    <phoneticPr fontId="10"/>
  </si>
  <si>
    <t>15～19歳</t>
    <phoneticPr fontId="10"/>
  </si>
  <si>
    <t>20～24歳</t>
    <phoneticPr fontId="10"/>
  </si>
  <si>
    <t>25～29歳</t>
    <phoneticPr fontId="10"/>
  </si>
  <si>
    <t>30～34歳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</si>
  <si>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</si>
  <si>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</si>
  <si>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</si>
  <si>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</si>
  <si>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</si>
  <si>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</si>
  <si>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</si>
  <si>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</si>
  <si>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10"/>
  </si>
  <si>
    <t>80～84歳</t>
    <phoneticPr fontId="10"/>
  </si>
  <si>
    <t>85～89歳</t>
    <phoneticPr fontId="10"/>
  </si>
  <si>
    <t>90～94歳</t>
    <phoneticPr fontId="10"/>
  </si>
  <si>
    <t>95～99歳</t>
    <phoneticPr fontId="10"/>
  </si>
  <si>
    <t>100歳以上</t>
    <phoneticPr fontId="10"/>
  </si>
  <si>
    <t xml:space="preserve"> </t>
    <phoneticPr fontId="10"/>
  </si>
  <si>
    <t>兵庫県</t>
    <rPh sb="0" eb="3">
      <t>ヒョウゴケン</t>
    </rPh>
    <phoneticPr fontId="3"/>
  </si>
  <si>
    <t>地域将来人口推計（簡易推計）</t>
    <rPh sb="0" eb="2">
      <t>チイキ</t>
    </rPh>
    <rPh sb="2" eb="4">
      <t>ショウライ</t>
    </rPh>
    <rPh sb="4" eb="6">
      <t>ジンコウ</t>
    </rPh>
    <rPh sb="6" eb="8">
      <t>スイケイ</t>
    </rPh>
    <rPh sb="9" eb="11">
      <t>カンイ</t>
    </rPh>
    <rPh sb="11" eb="13">
      <t>スイケイ</t>
    </rPh>
    <phoneticPr fontId="3"/>
  </si>
  <si>
    <t>2040年推計値</t>
    <rPh sb="4" eb="5">
      <t>ネン</t>
    </rPh>
    <rPh sb="5" eb="8">
      <t>スイケイチ</t>
    </rPh>
    <phoneticPr fontId="3"/>
  </si>
  <si>
    <t>2015年/2010年</t>
    <rPh sb="4" eb="5">
      <t>ネン</t>
    </rPh>
    <rPh sb="10" eb="11">
      <t>ネン</t>
    </rPh>
    <phoneticPr fontId="3"/>
  </si>
  <si>
    <t>平成27年</t>
    <rPh sb="0" eb="2">
      <t>ヘイセイ</t>
    </rPh>
    <rPh sb="4" eb="5">
      <t>ネン</t>
    </rPh>
    <phoneticPr fontId="3"/>
  </si>
  <si>
    <t>不詳配分</t>
    <rPh sb="0" eb="2">
      <t>フショウ</t>
    </rPh>
    <rPh sb="2" eb="4">
      <t>ハイブン</t>
    </rPh>
    <phoneticPr fontId="3"/>
  </si>
  <si>
    <t>2040年</t>
    <rPh sb="4" eb="5">
      <t>ネン</t>
    </rPh>
    <phoneticPr fontId="3"/>
  </si>
  <si>
    <t>40/15比</t>
    <rPh sb="5" eb="6">
      <t>ヒ</t>
    </rPh>
    <phoneticPr fontId="3"/>
  </si>
  <si>
    <t>指数</t>
    <rPh sb="0" eb="2">
      <t>シスウ</t>
    </rPh>
    <phoneticPr fontId="3"/>
  </si>
  <si>
    <t>兵庫県出生数の推移</t>
    <rPh sb="0" eb="3">
      <t>ヒョウゴケン</t>
    </rPh>
    <rPh sb="3" eb="5">
      <t>シュッショウ</t>
    </rPh>
    <rPh sb="5" eb="6">
      <t>スウ</t>
    </rPh>
    <rPh sb="7" eb="9">
      <t>スイイ</t>
    </rPh>
    <phoneticPr fontId="3"/>
  </si>
  <si>
    <t>平成27年国勢調査　年齢・国籍不詳をあん分した人口(参考表）（総務省統計局）</t>
  </si>
  <si>
    <t>第3表　年齢(５歳階級)，男女別人口（国籍(２区分)－特掲） － 全国，都道府県，市区町村</t>
  </si>
  <si>
    <t>01(総数（男女別）)</t>
  </si>
  <si>
    <t>02(男)</t>
  </si>
  <si>
    <t>03(女)</t>
  </si>
  <si>
    <t>((別掲)国籍）日本人</t>
  </si>
  <si>
    <t>((別掲)国籍）外国人</t>
  </si>
  <si>
    <t>　</t>
    <phoneticPr fontId="3"/>
  </si>
  <si>
    <t>東灘区</t>
  </si>
  <si>
    <t>灘　区</t>
  </si>
  <si>
    <t>兵庫区</t>
    <rPh sb="0" eb="3">
      <t>ヒョウゴク</t>
    </rPh>
    <phoneticPr fontId="8"/>
  </si>
  <si>
    <t>長田区</t>
    <rPh sb="0" eb="2">
      <t>ナガタ</t>
    </rPh>
    <rPh sb="2" eb="3">
      <t>ク</t>
    </rPh>
    <phoneticPr fontId="8"/>
  </si>
  <si>
    <t>須磨区</t>
    <rPh sb="0" eb="3">
      <t>スマク</t>
    </rPh>
    <phoneticPr fontId="8"/>
  </si>
  <si>
    <t>垂水区</t>
    <rPh sb="0" eb="3">
      <t>タルミク</t>
    </rPh>
    <phoneticPr fontId="8"/>
  </si>
  <si>
    <t>北区</t>
    <rPh sb="0" eb="2">
      <t>キタク</t>
    </rPh>
    <phoneticPr fontId="8"/>
  </si>
  <si>
    <t>中央区</t>
    <rPh sb="0" eb="3">
      <t>チュウオウク</t>
    </rPh>
    <phoneticPr fontId="8"/>
  </si>
  <si>
    <t>西　区</t>
  </si>
  <si>
    <t>宝塚市</t>
  </si>
  <si>
    <t>養父市</t>
    <rPh sb="0" eb="1">
      <t>オサム</t>
    </rPh>
    <rPh sb="1" eb="2">
      <t>チチ</t>
    </rPh>
    <rPh sb="2" eb="3">
      <t>シ</t>
    </rPh>
    <phoneticPr fontId="3"/>
  </si>
  <si>
    <t>丹波市</t>
    <rPh sb="0" eb="1">
      <t>タン</t>
    </rPh>
    <rPh sb="1" eb="2">
      <t>ナミ</t>
    </rPh>
    <rPh sb="2" eb="3">
      <t>シ</t>
    </rPh>
    <phoneticPr fontId="3"/>
  </si>
  <si>
    <t>朝来市</t>
    <rPh sb="0" eb="1">
      <t>アサ</t>
    </rPh>
    <rPh sb="1" eb="2">
      <t>ライ</t>
    </rPh>
    <rPh sb="2" eb="3">
      <t>シ</t>
    </rPh>
    <phoneticPr fontId="3"/>
  </si>
  <si>
    <t>淡路市</t>
    <rPh sb="0" eb="1">
      <t>タン</t>
    </rPh>
    <rPh sb="1" eb="2">
      <t>ロ</t>
    </rPh>
    <rPh sb="2" eb="3">
      <t>シ</t>
    </rPh>
    <phoneticPr fontId="3"/>
  </si>
  <si>
    <t>宍粟市</t>
    <rPh sb="0" eb="1">
      <t>シシ</t>
    </rPh>
    <rPh sb="1" eb="2">
      <t>アワ</t>
    </rPh>
    <rPh sb="2" eb="3">
      <t>シ</t>
    </rPh>
    <phoneticPr fontId="3"/>
  </si>
  <si>
    <t>加東市</t>
    <rPh sb="0" eb="1">
      <t>カ</t>
    </rPh>
    <rPh sb="1" eb="2">
      <t>ヒガシ</t>
    </rPh>
    <rPh sb="2" eb="3">
      <t>シ</t>
    </rPh>
    <phoneticPr fontId="3"/>
  </si>
  <si>
    <t>神河町</t>
    <rPh sb="0" eb="2">
      <t>カミカワ</t>
    </rPh>
    <rPh sb="2" eb="3">
      <t>マチ</t>
    </rPh>
    <phoneticPr fontId="3"/>
  </si>
  <si>
    <t>香美町</t>
    <rPh sb="0" eb="1">
      <t>カ</t>
    </rPh>
    <rPh sb="1" eb="2">
      <t>ミ</t>
    </rPh>
    <rPh sb="2" eb="3">
      <t>チョウ</t>
    </rPh>
    <phoneticPr fontId="3"/>
  </si>
  <si>
    <t>　</t>
    <phoneticPr fontId="3"/>
  </si>
  <si>
    <t>　　</t>
    <phoneticPr fontId="3"/>
  </si>
  <si>
    <t>平成28年</t>
    <rPh sb="0" eb="2">
      <t>ヘイセイ</t>
    </rPh>
    <rPh sb="4" eb="5">
      <t>ネン</t>
    </rPh>
    <phoneticPr fontId="3"/>
  </si>
  <si>
    <t>2012年-2016年平均</t>
    <rPh sb="4" eb="5">
      <t>ネン</t>
    </rPh>
    <rPh sb="10" eb="11">
      <t>ネン</t>
    </rPh>
    <rPh sb="11" eb="13">
      <t>ヘイキン</t>
    </rPh>
    <phoneticPr fontId="3"/>
  </si>
  <si>
    <t>2015比</t>
    <rPh sb="4" eb="5">
      <t>ヒ</t>
    </rPh>
    <phoneticPr fontId="3"/>
  </si>
  <si>
    <t>兵庫県</t>
    <rPh sb="0" eb="3">
      <t>ヒョウゴケン</t>
    </rPh>
    <phoneticPr fontId="10"/>
  </si>
  <si>
    <t>神戸市</t>
    <rPh sb="0" eb="3">
      <t>コウベシ</t>
    </rPh>
    <phoneticPr fontId="10"/>
  </si>
  <si>
    <t>姫路市</t>
    <rPh sb="0" eb="3">
      <t>ヒメジシ</t>
    </rPh>
    <phoneticPr fontId="10"/>
  </si>
  <si>
    <t>尼崎市</t>
    <rPh sb="0" eb="3">
      <t>アマガサキシ</t>
    </rPh>
    <phoneticPr fontId="10"/>
  </si>
  <si>
    <t>明石市</t>
    <rPh sb="0" eb="3">
      <t>アカシシ</t>
    </rPh>
    <phoneticPr fontId="10"/>
  </si>
  <si>
    <t>西宮市</t>
    <rPh sb="0" eb="3">
      <t>ニシノミヤシ</t>
    </rPh>
    <phoneticPr fontId="10"/>
  </si>
  <si>
    <t>洲本市</t>
    <rPh sb="0" eb="3">
      <t>スモトシ</t>
    </rPh>
    <phoneticPr fontId="10"/>
  </si>
  <si>
    <t>芦屋市</t>
    <rPh sb="0" eb="2">
      <t>アシヤ</t>
    </rPh>
    <rPh sb="2" eb="3">
      <t>シ</t>
    </rPh>
    <phoneticPr fontId="10"/>
  </si>
  <si>
    <t>伊丹市</t>
    <rPh sb="0" eb="3">
      <t>イタミシ</t>
    </rPh>
    <phoneticPr fontId="10"/>
  </si>
  <si>
    <t>相生市</t>
    <rPh sb="0" eb="3">
      <t>アイオイシ</t>
    </rPh>
    <phoneticPr fontId="10"/>
  </si>
  <si>
    <t>豊岡市</t>
    <rPh sb="0" eb="3">
      <t>トヨオカシ</t>
    </rPh>
    <phoneticPr fontId="10"/>
  </si>
  <si>
    <t>加古川市</t>
    <rPh sb="0" eb="4">
      <t>カコガワシ</t>
    </rPh>
    <phoneticPr fontId="10"/>
  </si>
  <si>
    <t>赤穂市</t>
    <rPh sb="0" eb="3">
      <t>アコウシ</t>
    </rPh>
    <phoneticPr fontId="10"/>
  </si>
  <si>
    <t>西脇市</t>
    <rPh sb="0" eb="3">
      <t>ニシワキシ</t>
    </rPh>
    <phoneticPr fontId="10"/>
  </si>
  <si>
    <t>宝塚市</t>
    <rPh sb="0" eb="1">
      <t>タカラ</t>
    </rPh>
    <rPh sb="1" eb="3">
      <t>ツカシ</t>
    </rPh>
    <phoneticPr fontId="10"/>
  </si>
  <si>
    <t>三木市</t>
    <rPh sb="0" eb="3">
      <t>ミキシ</t>
    </rPh>
    <phoneticPr fontId="10"/>
  </si>
  <si>
    <t>高砂市</t>
    <rPh sb="0" eb="3">
      <t>タカサゴシ</t>
    </rPh>
    <phoneticPr fontId="10"/>
  </si>
  <si>
    <t>川西市</t>
    <rPh sb="0" eb="3">
      <t>カワニシシ</t>
    </rPh>
    <phoneticPr fontId="10"/>
  </si>
  <si>
    <t>小野市</t>
    <rPh sb="0" eb="3">
      <t>オノシ</t>
    </rPh>
    <phoneticPr fontId="10"/>
  </si>
  <si>
    <t>三田市</t>
    <rPh sb="0" eb="3">
      <t>サンダシ</t>
    </rPh>
    <phoneticPr fontId="10"/>
  </si>
  <si>
    <t>加西市</t>
    <rPh sb="0" eb="3">
      <t>カサイシ</t>
    </rPh>
    <phoneticPr fontId="10"/>
  </si>
  <si>
    <t>篠山市</t>
    <rPh sb="0" eb="3">
      <t>ササヤマシ</t>
    </rPh>
    <phoneticPr fontId="10"/>
  </si>
  <si>
    <t>養父市</t>
    <rPh sb="0" eb="3">
      <t>ヤブシ</t>
    </rPh>
    <phoneticPr fontId="10"/>
  </si>
  <si>
    <t>丹波市</t>
    <rPh sb="0" eb="3">
      <t>タンバシ</t>
    </rPh>
    <phoneticPr fontId="10"/>
  </si>
  <si>
    <t>南あわじ市</t>
    <rPh sb="0" eb="1">
      <t>ミナミ</t>
    </rPh>
    <rPh sb="4" eb="5">
      <t>シ</t>
    </rPh>
    <phoneticPr fontId="10"/>
  </si>
  <si>
    <t>南あわじ市</t>
    <phoneticPr fontId="10"/>
  </si>
  <si>
    <t>朝来市</t>
    <rPh sb="0" eb="3">
      <t>アサゴシ</t>
    </rPh>
    <phoneticPr fontId="10"/>
  </si>
  <si>
    <t>淡路市</t>
    <rPh sb="0" eb="2">
      <t>アワジ</t>
    </rPh>
    <rPh sb="2" eb="3">
      <t>シ</t>
    </rPh>
    <phoneticPr fontId="10"/>
  </si>
  <si>
    <t>宍粟市</t>
    <rPh sb="0" eb="3">
      <t>シソウシ</t>
    </rPh>
    <phoneticPr fontId="10"/>
  </si>
  <si>
    <t>加東市</t>
    <rPh sb="0" eb="3">
      <t>カトウシ</t>
    </rPh>
    <phoneticPr fontId="10"/>
  </si>
  <si>
    <t>たつの市</t>
    <phoneticPr fontId="10"/>
  </si>
  <si>
    <t>猪名川町</t>
    <rPh sb="0" eb="4">
      <t>イナガワチョウ</t>
    </rPh>
    <phoneticPr fontId="10"/>
  </si>
  <si>
    <t>多可町</t>
    <rPh sb="0" eb="3">
      <t>タカチョウ</t>
    </rPh>
    <phoneticPr fontId="10"/>
  </si>
  <si>
    <t>稲美町</t>
    <rPh sb="0" eb="3">
      <t>イナミチョウ</t>
    </rPh>
    <phoneticPr fontId="10"/>
  </si>
  <si>
    <t>播磨町</t>
    <rPh sb="0" eb="3">
      <t>ハリマチョウ</t>
    </rPh>
    <phoneticPr fontId="10"/>
  </si>
  <si>
    <t>市川町</t>
    <rPh sb="0" eb="2">
      <t>イチカワ</t>
    </rPh>
    <rPh sb="2" eb="3">
      <t>マチ</t>
    </rPh>
    <phoneticPr fontId="10"/>
  </si>
  <si>
    <t>福崎町</t>
    <rPh sb="0" eb="2">
      <t>フクサキ</t>
    </rPh>
    <rPh sb="2" eb="3">
      <t>マチ</t>
    </rPh>
    <phoneticPr fontId="10"/>
  </si>
  <si>
    <t>神河町</t>
    <phoneticPr fontId="10"/>
  </si>
  <si>
    <t>太子町</t>
    <rPh sb="0" eb="3">
      <t>タイシマチ</t>
    </rPh>
    <phoneticPr fontId="10"/>
  </si>
  <si>
    <t>上郡町</t>
    <rPh sb="0" eb="2">
      <t>カミゴオリ</t>
    </rPh>
    <rPh sb="2" eb="3">
      <t>マチ</t>
    </rPh>
    <phoneticPr fontId="10"/>
  </si>
  <si>
    <t>佐用町</t>
    <rPh sb="0" eb="2">
      <t>サヨ</t>
    </rPh>
    <rPh sb="2" eb="3">
      <t>マチ</t>
    </rPh>
    <phoneticPr fontId="10"/>
  </si>
  <si>
    <t>香美町</t>
    <rPh sb="0" eb="2">
      <t>カミ</t>
    </rPh>
    <rPh sb="2" eb="3">
      <t>マチ</t>
    </rPh>
    <phoneticPr fontId="10"/>
  </si>
  <si>
    <t>新温泉町</t>
    <rPh sb="0" eb="1">
      <t>シン</t>
    </rPh>
    <rPh sb="1" eb="3">
      <t>オンセン</t>
    </rPh>
    <rPh sb="3" eb="4">
      <t>マチ</t>
    </rPh>
    <phoneticPr fontId="10"/>
  </si>
  <si>
    <t>不詳除く計</t>
    <rPh sb="0" eb="2">
      <t>フショウ</t>
    </rPh>
    <rPh sb="2" eb="3">
      <t>ノゾ</t>
    </rPh>
    <rPh sb="4" eb="5">
      <t>ケイ</t>
    </rPh>
    <phoneticPr fontId="3"/>
  </si>
  <si>
    <t>平成27年国勢調査　小地域集計　（総務省統計局）</t>
  </si>
  <si>
    <t>第3表　年齢（5歳階級），男女別人口，総年齢及び平均年齢(外国人―特掲）－町丁・字等</t>
  </si>
  <si>
    <t>1) 日本人・外国人の別「不詳」を含む。</t>
  </si>
  <si>
    <t>2) 無国籍及び国名「不詳」を含む。</t>
  </si>
  <si>
    <t>総数（年齢） 1)</t>
  </si>
  <si>
    <t>年齢「不詳」</t>
  </si>
  <si>
    <t>（再掲）外国人 2)</t>
  </si>
  <si>
    <t>0-4歳の15-49歳女子人口に対する比率</t>
    <rPh sb="3" eb="4">
      <t>サイ</t>
    </rPh>
    <rPh sb="10" eb="11">
      <t>サイ</t>
    </rPh>
    <rPh sb="11" eb="13">
      <t>ジョシ</t>
    </rPh>
    <rPh sb="13" eb="15">
      <t>ジンコウ</t>
    </rPh>
    <rPh sb="16" eb="17">
      <t>タイ</t>
    </rPh>
    <rPh sb="19" eb="21">
      <t>ヒリツ</t>
    </rPh>
    <phoneticPr fontId="3"/>
  </si>
  <si>
    <t>(0-4歳/15-49歳)</t>
    <rPh sb="4" eb="5">
      <t>サイ</t>
    </rPh>
    <rPh sb="11" eb="12">
      <t>サイ</t>
    </rPh>
    <phoneticPr fontId="3"/>
  </si>
  <si>
    <t>平成27年国勢調査</t>
    <rPh sb="0" eb="2">
      <t>ヘイセイ</t>
    </rPh>
    <rPh sb="4" eb="5">
      <t>ネン</t>
    </rPh>
    <rPh sb="5" eb="7">
      <t>コクセイ</t>
    </rPh>
    <rPh sb="7" eb="9">
      <t>チョウサ</t>
    </rPh>
    <phoneticPr fontId="3"/>
  </si>
  <si>
    <t>年</t>
    <rPh sb="0" eb="1">
      <t>ネン</t>
    </rPh>
    <phoneticPr fontId="13"/>
  </si>
  <si>
    <t>0～14歳</t>
    <rPh sb="4" eb="5">
      <t>サイ</t>
    </rPh>
    <phoneticPr fontId="13"/>
  </si>
  <si>
    <t>15～64歳</t>
    <rPh sb="5" eb="6">
      <t>サイ</t>
    </rPh>
    <phoneticPr fontId="13"/>
  </si>
  <si>
    <t>65歳以上</t>
    <rPh sb="2" eb="3">
      <t>サイ</t>
    </rPh>
    <rPh sb="3" eb="5">
      <t>イジョウ</t>
    </rPh>
    <phoneticPr fontId="13"/>
  </si>
  <si>
    <t>年齢不詳</t>
    <rPh sb="0" eb="2">
      <t>ネンレイ</t>
    </rPh>
    <rPh sb="2" eb="4">
      <t>フショウ</t>
    </rPh>
    <phoneticPr fontId="13"/>
  </si>
  <si>
    <t>総人口</t>
    <rPh sb="0" eb="1">
      <t>ソウ</t>
    </rPh>
    <rPh sb="1" eb="3">
      <t>ジンコウ</t>
    </rPh>
    <phoneticPr fontId="13"/>
  </si>
  <si>
    <t>年齢3区分別兵庫県総人口の推移(各年10月1日現在）</t>
    <rPh sb="0" eb="2">
      <t>ネンレイ</t>
    </rPh>
    <rPh sb="3" eb="5">
      <t>クブン</t>
    </rPh>
    <rPh sb="5" eb="6">
      <t>ベツ</t>
    </rPh>
    <rPh sb="6" eb="9">
      <t>ヒョウゴケン</t>
    </rPh>
    <rPh sb="9" eb="10">
      <t>ソウ</t>
    </rPh>
    <rPh sb="10" eb="12">
      <t>ジンコウ</t>
    </rPh>
    <rPh sb="13" eb="15">
      <t>スイイ</t>
    </rPh>
    <rPh sb="16" eb="18">
      <t>カクネン</t>
    </rPh>
    <rPh sb="20" eb="21">
      <t>ツキ</t>
    </rPh>
    <rPh sb="22" eb="23">
      <t>ニチ</t>
    </rPh>
    <rPh sb="23" eb="25">
      <t>ゲンザイ</t>
    </rPh>
    <phoneticPr fontId="13"/>
  </si>
  <si>
    <t>(単位：人）</t>
    <rPh sb="1" eb="3">
      <t>タンイ</t>
    </rPh>
    <rPh sb="4" eb="5">
      <t>ニン</t>
    </rPh>
    <phoneticPr fontId="13"/>
  </si>
  <si>
    <t>年少人口</t>
    <rPh sb="0" eb="2">
      <t>ネンショウ</t>
    </rPh>
    <rPh sb="2" eb="4">
      <t>ジンコウ</t>
    </rPh>
    <phoneticPr fontId="13"/>
  </si>
  <si>
    <t>生産年齢人口</t>
    <rPh sb="0" eb="2">
      <t>セイサン</t>
    </rPh>
    <rPh sb="2" eb="4">
      <t>ネンレイ</t>
    </rPh>
    <rPh sb="4" eb="6">
      <t>ジンコウ</t>
    </rPh>
    <phoneticPr fontId="13"/>
  </si>
  <si>
    <t>高齢人口</t>
    <rPh sb="0" eb="2">
      <t>コウレイ</t>
    </rPh>
    <rPh sb="2" eb="4">
      <t>ジンコウ</t>
    </rPh>
    <phoneticPr fontId="13"/>
  </si>
  <si>
    <t>出所</t>
    <rPh sb="0" eb="2">
      <t>シュッショ</t>
    </rPh>
    <phoneticPr fontId="13"/>
  </si>
  <si>
    <t>国勢調査</t>
    <rPh sb="0" eb="2">
      <t>コクセイ</t>
    </rPh>
    <rPh sb="2" eb="4">
      <t>チョウサ</t>
    </rPh>
    <phoneticPr fontId="13"/>
  </si>
  <si>
    <t>H30将来人口推計</t>
    <rPh sb="3" eb="5">
      <t>ショウライ</t>
    </rPh>
    <rPh sb="5" eb="7">
      <t>ジンコウ</t>
    </rPh>
    <rPh sb="7" eb="9">
      <t>スイケイ</t>
    </rPh>
    <phoneticPr fontId="13"/>
  </si>
  <si>
    <t>国立社会保障・人口</t>
    <rPh sb="0" eb="2">
      <t>コクリツ</t>
    </rPh>
    <rPh sb="2" eb="4">
      <t>シャカイ</t>
    </rPh>
    <rPh sb="4" eb="6">
      <t>ホショウ</t>
    </rPh>
    <rPh sb="7" eb="9">
      <t>ジンコウ</t>
    </rPh>
    <phoneticPr fontId="13"/>
  </si>
  <si>
    <t>問題研究所</t>
    <rPh sb="0" eb="2">
      <t>モンダイ</t>
    </rPh>
    <rPh sb="2" eb="5">
      <t>ケンキュウショ</t>
    </rPh>
    <phoneticPr fontId="13"/>
  </si>
  <si>
    <t>(単位：千人）</t>
    <rPh sb="1" eb="3">
      <t>タンイ</t>
    </rPh>
    <rPh sb="4" eb="5">
      <t>セン</t>
    </rPh>
    <rPh sb="5" eb="6">
      <t>ニン</t>
    </rPh>
    <phoneticPr fontId="13"/>
  </si>
  <si>
    <t>総人口の推移</t>
    <rPh sb="0" eb="1">
      <t>ソウ</t>
    </rPh>
    <rPh sb="1" eb="3">
      <t>ジンコウ</t>
    </rPh>
    <rPh sb="4" eb="6">
      <t>スイイ</t>
    </rPh>
    <phoneticPr fontId="13"/>
  </si>
  <si>
    <t>参考表：平成27年国勢調査に関する不詳補完結果（遡及集計） 年齢・国籍（日本人・外国人の別）・配偶関係の不詳補完（人口等基本集計に対応）</t>
    <phoneticPr fontId="14"/>
  </si>
  <si>
    <t>第１0４表 男女，年齢（5歳階級及び3区分），国籍総数か日本人別人口，平均年齢，年齢中位数及び人口構成比［年齢別］0全国，都道府県，市区町村</t>
  </si>
  <si>
    <t>人口構成比［年齢別］</t>
  </si>
  <si>
    <t>地域コ０ド</t>
  </si>
  <si>
    <t>地域識別コ０ド</t>
  </si>
  <si>
    <t>総数</t>
    <phoneticPr fontId="3"/>
  </si>
  <si>
    <t>（再掲）15歳未満</t>
    <phoneticPr fontId="3"/>
  </si>
  <si>
    <t>（再掲）15～64歳</t>
    <phoneticPr fontId="3"/>
  </si>
  <si>
    <t>（再掲）65歳以上</t>
    <phoneticPr fontId="3"/>
  </si>
  <si>
    <t>（再掲）75歳以上</t>
    <phoneticPr fontId="3"/>
  </si>
  <si>
    <t>（再掲）85歳以上</t>
    <phoneticPr fontId="3"/>
  </si>
  <si>
    <t>（再掲）20～69歳</t>
    <phoneticPr fontId="3"/>
  </si>
  <si>
    <t>（再掲）60歳以上</t>
    <phoneticPr fontId="3"/>
  </si>
  <si>
    <t>（再掲）100歳以上</t>
    <phoneticPr fontId="3"/>
  </si>
  <si>
    <t>年齢中位数</t>
  </si>
  <si>
    <t>神戸市</t>
    <phoneticPr fontId="3"/>
  </si>
  <si>
    <t>灘　区</t>
    <phoneticPr fontId="3"/>
  </si>
  <si>
    <t>兵庫区</t>
  </si>
  <si>
    <t>長田区</t>
  </si>
  <si>
    <t>須磨区</t>
  </si>
  <si>
    <t>垂水区</t>
  </si>
  <si>
    <t>北　区</t>
    <phoneticPr fontId="3"/>
  </si>
  <si>
    <t>中央区</t>
  </si>
  <si>
    <t>西　区</t>
    <phoneticPr fontId="3"/>
  </si>
  <si>
    <t>姫路市</t>
    <phoneticPr fontId="3"/>
  </si>
  <si>
    <t>尼崎市</t>
    <phoneticPr fontId="3"/>
  </si>
  <si>
    <t>明石市</t>
    <phoneticPr fontId="3"/>
  </si>
  <si>
    <t>西宮市</t>
    <phoneticPr fontId="3"/>
  </si>
  <si>
    <t>洲本市</t>
    <phoneticPr fontId="3"/>
  </si>
  <si>
    <t>芦屋市</t>
    <phoneticPr fontId="3"/>
  </si>
  <si>
    <t>伊丹市</t>
    <phoneticPr fontId="3"/>
  </si>
  <si>
    <t>相生市</t>
    <phoneticPr fontId="3"/>
  </si>
  <si>
    <t>豊岡市</t>
    <phoneticPr fontId="3"/>
  </si>
  <si>
    <t>赤穂市</t>
    <phoneticPr fontId="3"/>
  </si>
  <si>
    <t>西脇市</t>
    <phoneticPr fontId="3"/>
  </si>
  <si>
    <t>宝塚市</t>
    <phoneticPr fontId="3"/>
  </si>
  <si>
    <t>三木市</t>
    <phoneticPr fontId="3"/>
  </si>
  <si>
    <t>高砂市</t>
    <phoneticPr fontId="3"/>
  </si>
  <si>
    <t>川西市</t>
    <phoneticPr fontId="3"/>
  </si>
  <si>
    <t>小野市</t>
    <phoneticPr fontId="3"/>
  </si>
  <si>
    <t>三田市</t>
    <phoneticPr fontId="3"/>
  </si>
  <si>
    <t>加西市</t>
    <phoneticPr fontId="3"/>
  </si>
  <si>
    <t>丹波篠山市</t>
    <rPh sb="0" eb="2">
      <t>タンバ</t>
    </rPh>
    <phoneticPr fontId="3"/>
  </si>
  <si>
    <t>2015年　市区町別年齢別人口</t>
    <rPh sb="4" eb="5">
      <t>ネン</t>
    </rPh>
    <rPh sb="6" eb="9">
      <t>シクチョウ</t>
    </rPh>
    <rPh sb="9" eb="10">
      <t>ベツ</t>
    </rPh>
    <rPh sb="10" eb="13">
      <t>ネンレイベツ</t>
    </rPh>
    <rPh sb="13" eb="15">
      <t>ジンコウ</t>
    </rPh>
    <phoneticPr fontId="3"/>
  </si>
  <si>
    <t>(単位：人、％）</t>
    <rPh sb="1" eb="3">
      <t>タンイ</t>
    </rPh>
    <rPh sb="4" eb="5">
      <t>ニン</t>
    </rPh>
    <phoneticPr fontId="3"/>
  </si>
  <si>
    <t>15歳未満</t>
    <phoneticPr fontId="3"/>
  </si>
  <si>
    <t>15～64歳</t>
    <phoneticPr fontId="3"/>
  </si>
  <si>
    <t>65歳以上</t>
    <phoneticPr fontId="3"/>
  </si>
  <si>
    <t>75歳以上</t>
    <phoneticPr fontId="3"/>
  </si>
  <si>
    <t>85歳以上</t>
    <phoneticPr fontId="3"/>
  </si>
  <si>
    <t>20～69歳</t>
    <phoneticPr fontId="3"/>
  </si>
  <si>
    <t>15歳未満（％）</t>
    <phoneticPr fontId="3"/>
  </si>
  <si>
    <t>15～64歳（％）</t>
    <phoneticPr fontId="3"/>
  </si>
  <si>
    <t>65歳以上（％）</t>
    <phoneticPr fontId="3"/>
  </si>
  <si>
    <t>阪神南地域</t>
    <rPh sb="0" eb="2">
      <t>ハンシン</t>
    </rPh>
    <rPh sb="2" eb="3">
      <t>ミナミ</t>
    </rPh>
    <rPh sb="3" eb="5">
      <t>チイキ</t>
    </rPh>
    <phoneticPr fontId="3"/>
  </si>
  <si>
    <t>阪神北地域</t>
    <rPh sb="0" eb="2">
      <t>ハンシン</t>
    </rPh>
    <rPh sb="2" eb="3">
      <t>キタ</t>
    </rPh>
    <rPh sb="3" eb="5">
      <t>チイキ</t>
    </rPh>
    <phoneticPr fontId="3"/>
  </si>
  <si>
    <t>東播磨地域</t>
    <rPh sb="0" eb="1">
      <t>ヒガシ</t>
    </rPh>
    <rPh sb="1" eb="3">
      <t>ハリマ</t>
    </rPh>
    <rPh sb="3" eb="5">
      <t>チイキ</t>
    </rPh>
    <phoneticPr fontId="3"/>
  </si>
  <si>
    <t>北播磨地域</t>
    <rPh sb="0" eb="1">
      <t>キタ</t>
    </rPh>
    <rPh sb="1" eb="3">
      <t>ハリマ</t>
    </rPh>
    <rPh sb="3" eb="5">
      <t>チイキ</t>
    </rPh>
    <phoneticPr fontId="3"/>
  </si>
  <si>
    <t>中播磨地域</t>
    <rPh sb="0" eb="1">
      <t>ナカ</t>
    </rPh>
    <rPh sb="1" eb="3">
      <t>ハリマ</t>
    </rPh>
    <rPh sb="3" eb="5">
      <t>チイキ</t>
    </rPh>
    <phoneticPr fontId="3"/>
  </si>
  <si>
    <t>西播磨地域</t>
    <rPh sb="0" eb="1">
      <t>ニシ</t>
    </rPh>
    <rPh sb="1" eb="3">
      <t>ハリマ</t>
    </rPh>
    <rPh sb="3" eb="5">
      <t>チイキ</t>
    </rPh>
    <phoneticPr fontId="3"/>
  </si>
  <si>
    <t>但馬地域</t>
    <rPh sb="0" eb="2">
      <t>タジマ</t>
    </rPh>
    <rPh sb="2" eb="4">
      <t>チイキ</t>
    </rPh>
    <phoneticPr fontId="3"/>
  </si>
  <si>
    <t>丹波地域</t>
    <rPh sb="0" eb="2">
      <t>タンバ</t>
    </rPh>
    <rPh sb="2" eb="4">
      <t>チイキ</t>
    </rPh>
    <phoneticPr fontId="3"/>
  </si>
  <si>
    <t>淡路地域</t>
    <rPh sb="0" eb="2">
      <t>アワジ</t>
    </rPh>
    <rPh sb="2" eb="4">
      <t>チイキ</t>
    </rPh>
    <phoneticPr fontId="3"/>
  </si>
  <si>
    <t>参考表：令和２年国勢調査に関する不詳補完結果　年齢・国籍（日本人・外国人の別）・配偶関係の不詳補完（人口等基本集計に対応）</t>
  </si>
  <si>
    <t>第3表　年齢(５歳階級)，男女別人口（国籍(２区分)0特掲） 0 全国，都道府県，市区町村</t>
  </si>
  <si>
    <t>2020年　市区町別年齢別人口</t>
    <rPh sb="4" eb="5">
      <t>ネン</t>
    </rPh>
    <rPh sb="6" eb="9">
      <t>シクチョウ</t>
    </rPh>
    <rPh sb="9" eb="10">
      <t>ベツ</t>
    </rPh>
    <rPh sb="10" eb="13">
      <t>ネンレイベツ</t>
    </rPh>
    <rPh sb="13" eb="15">
      <t>ジンコウ</t>
    </rPh>
    <phoneticPr fontId="3"/>
  </si>
  <si>
    <t>2045年推計値</t>
    <rPh sb="4" eb="5">
      <t>ネン</t>
    </rPh>
    <rPh sb="5" eb="8">
      <t>スイケイチ</t>
    </rPh>
    <phoneticPr fontId="3"/>
  </si>
  <si>
    <t>2020年/2015年</t>
    <rPh sb="4" eb="5">
      <t>ネン</t>
    </rPh>
    <rPh sb="10" eb="11">
      <t>ネン</t>
    </rPh>
    <phoneticPr fontId="3"/>
  </si>
  <si>
    <t>令和2年</t>
    <rPh sb="0" eb="2">
      <t>レイワ</t>
    </rPh>
    <rPh sb="3" eb="4">
      <t>ネン</t>
    </rPh>
    <phoneticPr fontId="3"/>
  </si>
  <si>
    <t>令和元年</t>
    <rPh sb="0" eb="2">
      <t>レイワ</t>
    </rPh>
    <rPh sb="2" eb="3">
      <t>ガン</t>
    </rPh>
    <rPh sb="3" eb="4">
      <t>ネン</t>
    </rPh>
    <phoneticPr fontId="3"/>
  </si>
  <si>
    <t>平成30年</t>
    <rPh sb="0" eb="2">
      <t>ヘイセイ</t>
    </rPh>
    <rPh sb="4" eb="5">
      <t>ネン</t>
    </rPh>
    <phoneticPr fontId="3"/>
  </si>
  <si>
    <t>平成29年</t>
    <rPh sb="0" eb="2">
      <t>ヘイセイ</t>
    </rPh>
    <rPh sb="4" eb="5">
      <t>ネン</t>
    </rPh>
    <phoneticPr fontId="3"/>
  </si>
  <si>
    <t>平成28年～令和2年</t>
    <rPh sb="0" eb="2">
      <t>ヘイセイ</t>
    </rPh>
    <rPh sb="4" eb="5">
      <t>ネン</t>
    </rPh>
    <rPh sb="6" eb="8">
      <t>レイワ</t>
    </rPh>
    <rPh sb="9" eb="10">
      <t>ネン</t>
    </rPh>
    <phoneticPr fontId="3"/>
  </si>
  <si>
    <t>2016年-2020年平均</t>
    <rPh sb="4" eb="5">
      <t>ネン</t>
    </rPh>
    <rPh sb="10" eb="11">
      <t>ネン</t>
    </rPh>
    <rPh sb="11" eb="13">
      <t>ヘイキン</t>
    </rPh>
    <phoneticPr fontId="3"/>
  </si>
  <si>
    <t xml:space="preserve"> </t>
    <phoneticPr fontId="3"/>
  </si>
  <si>
    <t>総務省統計局「国勢調査」（2時点：2015年、2020年）</t>
    <rPh sb="0" eb="3">
      <t>ソウムショウ</t>
    </rPh>
    <rPh sb="3" eb="6">
      <t>トウケイキョク</t>
    </rPh>
    <rPh sb="7" eb="9">
      <t>コクセイ</t>
    </rPh>
    <rPh sb="9" eb="11">
      <t>チョウサ</t>
    </rPh>
    <rPh sb="14" eb="16">
      <t>ジテン</t>
    </rPh>
    <rPh sb="21" eb="22">
      <t>ネン</t>
    </rPh>
    <rPh sb="27" eb="28">
      <t>ネン</t>
    </rPh>
    <phoneticPr fontId="3"/>
  </si>
  <si>
    <t>※不詳補完値</t>
    <rPh sb="1" eb="3">
      <t>フショウ</t>
    </rPh>
    <rPh sb="3" eb="5">
      <t>ホカン</t>
    </rPh>
    <rPh sb="5" eb="6">
      <t>チ</t>
    </rPh>
    <phoneticPr fontId="3"/>
  </si>
  <si>
    <t>※人口動態調査(2016年～20年平均）</t>
    <rPh sb="1" eb="3">
      <t>ジンコウ</t>
    </rPh>
    <rPh sb="3" eb="5">
      <t>ドウタイ</t>
    </rPh>
    <rPh sb="5" eb="7">
      <t>チョウサ</t>
    </rPh>
    <rPh sb="12" eb="13">
      <t>ネン</t>
    </rPh>
    <rPh sb="16" eb="17">
      <t>ネン</t>
    </rPh>
    <rPh sb="17" eb="19">
      <t>ヘイキン</t>
    </rPh>
    <phoneticPr fontId="3"/>
  </si>
  <si>
    <t>×コーホート変化率（2020年/2015年）</t>
    <rPh sb="6" eb="9">
      <t>ヘンカリツ</t>
    </rPh>
    <rPh sb="14" eb="15">
      <t>ネン</t>
    </rPh>
    <rPh sb="20" eb="21">
      <t>ネン</t>
    </rPh>
    <phoneticPr fontId="3"/>
  </si>
  <si>
    <t>令和2年国勢調査</t>
    <rPh sb="0" eb="2">
      <t>レイワ</t>
    </rPh>
    <rPh sb="3" eb="4">
      <t>ネン</t>
    </rPh>
    <rPh sb="4" eb="6">
      <t>コクセイ</t>
    </rPh>
    <rPh sb="6" eb="8">
      <t>チョウサ</t>
    </rPh>
    <phoneticPr fontId="3"/>
  </si>
  <si>
    <t>地域経済指標研究会（兵庫県、兵庫県立大学）</t>
    <rPh sb="0" eb="2">
      <t>チイキ</t>
    </rPh>
    <rPh sb="2" eb="4">
      <t>ケイザイ</t>
    </rPh>
    <rPh sb="4" eb="6">
      <t>シヒョウ</t>
    </rPh>
    <rPh sb="6" eb="9">
      <t>ケンキュウカイ</t>
    </rPh>
    <rPh sb="10" eb="13">
      <t>ヒョウゴケン</t>
    </rPh>
    <rPh sb="14" eb="16">
      <t>ヒョウゴ</t>
    </rPh>
    <rPh sb="16" eb="18">
      <t>ケンリツ</t>
    </rPh>
    <rPh sb="18" eb="20">
      <t>ダイガク</t>
    </rPh>
    <rPh sb="20" eb="21">
      <t>ミンブ</t>
    </rPh>
    <phoneticPr fontId="3"/>
  </si>
  <si>
    <t>https://www.e-stat.go.jp/</t>
  </si>
  <si>
    <t>https://ips-u-hyogo.jp/archives/242</t>
    <phoneticPr fontId="3"/>
  </si>
  <si>
    <t>https://www.e-stat.go.jp/stat-search/files?page=1&amp;layout=datalist&amp;toukei=00200521&amp;kikan=00200&amp;tstat=000001136464&amp;cycle=0&amp;tclass1=000001154387&amp;tclass2=000001159626&amp;stat_infid=000032144437&amp;tclass3val=0</t>
  </si>
  <si>
    <t>https://www.e-stat.go.jp/stat-search/files?page=1&amp;layout=datalist&amp;toukei=00200521&amp;kikan=00200&amp;tstat=000001136464&amp;cycle=0&amp;tclass1=000001154387&amp;tclass2=000001159628&amp;tclass3val=0</t>
    <phoneticPr fontId="3"/>
  </si>
  <si>
    <t>https://www.e-stat.go.jp/stat-search/files?page=1&amp;layout=datalist&amp;toukei=00200521&amp;tstat=000001136464&amp;cycle=0&amp;tclass1=000001154387&amp;tclass2=000001159627&amp;cycle_facet=tclass1%3Atclass2&amp;tclass3val=0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</si>
</sst>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Red]\-#,##0.0"/>
    <numFmt numFmtId="179" formatCode="_ * #,##0;_ * \-#,##0;_ * &quot;-&quot;;_ @"/>
    <numFmt numFmtId="180" formatCode="#,##0;&quot;▲ &quot;#,##0"/>
    <numFmt numFmtId="181" formatCode="0.0%"/>
  </numFmts>
  <fonts count="21" x14ac:knownFonts="1">
    <font>
      <sz val="11"/>
      <name val="ＭＳ Ｐゴシック"/>
      <family val="3"/>
      <charset val="128"/>
    </font>
    <font>
      <b/>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1"/>
      <color indexed="8"/>
      <name val="ＭＳ Ｐゴシック"/>
      <family val="3"/>
      <charset val="128"/>
    </font>
    <font>
      <sz val="10"/>
      <color indexed="8"/>
      <name val="ＭＳ Ｐゴシック"/>
      <family val="3"/>
      <charset val="128"/>
    </font>
    <font>
      <b/>
      <sz val="11"/>
      <color indexed="8"/>
      <name val="ＭＳ Ｐゴシック"/>
      <family val="3"/>
      <charset val="128"/>
    </font>
    <font>
      <sz val="10"/>
      <name val="ＭＳ Ｐゴシック"/>
      <family val="3"/>
      <charset val="128"/>
    </font>
    <font>
      <sz val="9"/>
      <color indexed="8"/>
      <name val="ＭＳ Ｐゴシック"/>
      <family val="3"/>
      <charset val="128"/>
    </font>
    <font>
      <sz val="6"/>
      <name val="ＭＳ Ｐゴシック"/>
      <family val="3"/>
      <charset val="128"/>
    </font>
    <font>
      <sz val="10.5"/>
      <color indexed="8"/>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0.5"/>
      <color theme="1"/>
      <name val="ＭＳ Ｐゴシック"/>
      <family val="3"/>
      <charset val="128"/>
      <scheme val="minor"/>
    </font>
    <font>
      <b/>
      <sz val="10.5"/>
      <color theme="1"/>
      <name val="ＭＳ Ｐゴシック"/>
      <family val="3"/>
      <charset val="128"/>
      <scheme val="minor"/>
    </font>
    <font>
      <b/>
      <sz val="11"/>
      <color theme="1"/>
      <name val="ＭＳ Ｐゴシック"/>
      <family val="3"/>
      <charset val="128"/>
      <scheme val="minor"/>
    </font>
    <font>
      <sz val="10"/>
      <color theme="1"/>
      <name val="ＭＳ ゴシック"/>
      <family val="3"/>
      <charset val="128"/>
    </font>
    <font>
      <u/>
      <sz val="11"/>
      <color theme="1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8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right/>
      <top style="thin">
        <color indexed="8"/>
      </top>
      <bottom/>
      <diagonal/>
    </border>
    <border>
      <left style="thin">
        <color indexed="8"/>
      </left>
      <right/>
      <top/>
      <bottom/>
      <diagonal/>
    </border>
    <border>
      <left style="thin">
        <color indexed="8"/>
      </left>
      <right style="thin">
        <color indexed="64"/>
      </right>
      <top/>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s>
  <cellStyleXfs count="7">
    <xf numFmtId="0" fontId="0" fillId="0" borderId="0"/>
    <xf numFmtId="9"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15" fillId="0" borderId="0">
      <alignment vertical="center"/>
    </xf>
    <xf numFmtId="0" fontId="2" fillId="0" borderId="0"/>
    <xf numFmtId="0" fontId="20" fillId="0" borderId="0" applyNumberFormat="0" applyFill="0" applyBorder="0" applyAlignment="0" applyProtection="0"/>
  </cellStyleXfs>
  <cellXfs count="740">
    <xf numFmtId="0" fontId="0" fillId="0" borderId="0" xfId="0"/>
    <xf numFmtId="0" fontId="0" fillId="0" borderId="0" xfId="0" applyNumberFormat="1" applyFont="1"/>
    <xf numFmtId="0" fontId="0" fillId="0" borderId="1" xfId="0" applyNumberFormat="1" applyFont="1" applyBorder="1"/>
    <xf numFmtId="0" fontId="0" fillId="0" borderId="0" xfId="0" applyFont="1"/>
    <xf numFmtId="0" fontId="0" fillId="0" borderId="2" xfId="0" applyNumberFormat="1" applyFont="1" applyBorder="1"/>
    <xf numFmtId="0" fontId="0" fillId="0" borderId="3" xfId="0" applyNumberFormat="1" applyFont="1" applyBorder="1"/>
    <xf numFmtId="0" fontId="0" fillId="0" borderId="4" xfId="0" applyNumberFormat="1" applyFont="1" applyBorder="1"/>
    <xf numFmtId="0" fontId="5" fillId="0" borderId="5" xfId="5" applyNumberFormat="1" applyFont="1" applyFill="1" applyBorder="1" applyAlignment="1">
      <alignment horizontal="center" vertical="top"/>
    </xf>
    <xf numFmtId="0" fontId="5" fillId="0" borderId="6" xfId="5" applyNumberFormat="1" applyFont="1" applyFill="1" applyBorder="1" applyAlignment="1">
      <alignment horizontal="center" vertical="center"/>
    </xf>
    <xf numFmtId="0" fontId="5" fillId="0" borderId="7" xfId="5" applyNumberFormat="1" applyFont="1" applyFill="1" applyBorder="1" applyAlignment="1">
      <alignment horizontal="center" vertical="center"/>
    </xf>
    <xf numFmtId="0" fontId="5" fillId="0" borderId="3" xfId="5" applyNumberFormat="1" applyFont="1" applyFill="1" applyBorder="1" applyAlignment="1">
      <alignment horizontal="center" vertical="center"/>
    </xf>
    <xf numFmtId="0" fontId="5" fillId="0" borderId="4" xfId="5" applyNumberFormat="1" applyFont="1" applyFill="1" applyBorder="1" applyAlignment="1">
      <alignment horizontal="center" vertical="center"/>
    </xf>
    <xf numFmtId="0" fontId="5" fillId="0" borderId="8" xfId="5" applyNumberFormat="1" applyFont="1" applyFill="1" applyBorder="1" applyAlignment="1">
      <alignment horizontal="center" vertical="top"/>
    </xf>
    <xf numFmtId="0" fontId="5" fillId="0" borderId="9" xfId="5" applyNumberFormat="1" applyFont="1" applyFill="1" applyBorder="1" applyAlignment="1">
      <alignment horizontal="left" vertical="center"/>
    </xf>
    <xf numFmtId="177" fontId="0" fillId="0" borderId="10" xfId="0" applyNumberFormat="1" applyFont="1" applyBorder="1"/>
    <xf numFmtId="177" fontId="0" fillId="0" borderId="11" xfId="0" applyNumberFormat="1" applyFont="1" applyBorder="1"/>
    <xf numFmtId="0" fontId="0" fillId="0" borderId="12" xfId="0" applyBorder="1"/>
    <xf numFmtId="0" fontId="0" fillId="0" borderId="13" xfId="0" applyBorder="1"/>
    <xf numFmtId="0" fontId="0" fillId="0" borderId="3" xfId="0" applyNumberFormat="1" applyBorder="1" applyAlignment="1">
      <alignment horizontal="center"/>
    </xf>
    <xf numFmtId="0" fontId="1" fillId="0" borderId="0" xfId="0" applyNumberFormat="1" applyFont="1"/>
    <xf numFmtId="38" fontId="5" fillId="0" borderId="14" xfId="2" applyFont="1" applyFill="1" applyBorder="1" applyAlignment="1">
      <alignment horizontal="right"/>
    </xf>
    <xf numFmtId="38" fontId="5" fillId="0" borderId="15" xfId="2" applyFont="1" applyFill="1" applyBorder="1" applyAlignment="1">
      <alignment horizontal="right"/>
    </xf>
    <xf numFmtId="38" fontId="5" fillId="0" borderId="16" xfId="2" applyFont="1" applyFill="1" applyBorder="1" applyAlignment="1">
      <alignment horizontal="right"/>
    </xf>
    <xf numFmtId="38" fontId="5" fillId="0" borderId="17" xfId="2" applyFont="1" applyFill="1" applyBorder="1" applyAlignment="1">
      <alignment horizontal="right"/>
    </xf>
    <xf numFmtId="38" fontId="5" fillId="2" borderId="18" xfId="2" quotePrefix="1" applyFont="1" applyFill="1" applyBorder="1" applyAlignment="1">
      <alignment horizontal="right" vertical="top"/>
    </xf>
    <xf numFmtId="38" fontId="0" fillId="0" borderId="10" xfId="2" applyFont="1" applyBorder="1"/>
    <xf numFmtId="38" fontId="0" fillId="0" borderId="18" xfId="2" applyFont="1" applyBorder="1"/>
    <xf numFmtId="38" fontId="0" fillId="0" borderId="11" xfId="2" applyFont="1" applyBorder="1"/>
    <xf numFmtId="38" fontId="0" fillId="0" borderId="19" xfId="2" applyFont="1" applyBorder="1"/>
    <xf numFmtId="0" fontId="0" fillId="0" borderId="0" xfId="0" applyNumberFormat="1"/>
    <xf numFmtId="0" fontId="6" fillId="0" borderId="0" xfId="5" applyNumberFormat="1" applyFont="1" applyFill="1" applyBorder="1" applyAlignment="1">
      <alignment horizontal="left" vertical="center"/>
    </xf>
    <xf numFmtId="0" fontId="0" fillId="0" borderId="0" xfId="0" applyFont="1" applyBorder="1"/>
    <xf numFmtId="0" fontId="0" fillId="0" borderId="0" xfId="0" applyBorder="1"/>
    <xf numFmtId="0" fontId="7" fillId="0" borderId="0" xfId="5" applyNumberFormat="1" applyFont="1" applyFill="1" applyBorder="1" applyAlignment="1">
      <alignment horizontal="left" vertical="center"/>
    </xf>
    <xf numFmtId="38" fontId="0" fillId="0" borderId="0" xfId="2" applyFont="1" applyBorder="1"/>
    <xf numFmtId="0" fontId="0" fillId="0" borderId="20" xfId="0" applyBorder="1"/>
    <xf numFmtId="0" fontId="5" fillId="0" borderId="18" xfId="5" applyNumberFormat="1" applyFont="1" applyFill="1" applyBorder="1" applyAlignment="1">
      <alignment horizontal="left" vertical="center"/>
    </xf>
    <xf numFmtId="0" fontId="5" fillId="0" borderId="21" xfId="5" applyNumberFormat="1" applyFont="1" applyFill="1" applyBorder="1" applyAlignment="1">
      <alignment horizontal="left" vertical="center"/>
    </xf>
    <xf numFmtId="0" fontId="0" fillId="0" borderId="22" xfId="0" applyBorder="1"/>
    <xf numFmtId="0" fontId="5" fillId="0" borderId="23" xfId="5" applyNumberFormat="1" applyFont="1" applyFill="1" applyBorder="1" applyAlignment="1">
      <alignment horizontal="center" vertical="center"/>
    </xf>
    <xf numFmtId="38" fontId="5" fillId="0" borderId="24" xfId="2" applyFont="1" applyFill="1" applyBorder="1" applyAlignment="1">
      <alignment horizontal="right"/>
    </xf>
    <xf numFmtId="38" fontId="5" fillId="0" borderId="11" xfId="2" quotePrefix="1" applyFont="1" applyFill="1" applyBorder="1" applyAlignment="1">
      <alignment horizontal="right" vertical="top"/>
    </xf>
    <xf numFmtId="38" fontId="5" fillId="2" borderId="25" xfId="2" quotePrefix="1" applyFont="1" applyFill="1" applyBorder="1" applyAlignment="1">
      <alignment horizontal="right" vertical="top"/>
    </xf>
    <xf numFmtId="0" fontId="1" fillId="0" borderId="0" xfId="0" applyFont="1"/>
    <xf numFmtId="0" fontId="0" fillId="0" borderId="26" xfId="0" applyBorder="1"/>
    <xf numFmtId="0" fontId="0" fillId="0" borderId="27" xfId="0" applyBorder="1"/>
    <xf numFmtId="0" fontId="5" fillId="0" borderId="14" xfId="5" applyNumberFormat="1" applyFont="1" applyFill="1" applyBorder="1" applyAlignment="1">
      <alignment horizontal="center"/>
    </xf>
    <xf numFmtId="0" fontId="5" fillId="0" borderId="28" xfId="5" applyNumberFormat="1" applyFont="1" applyFill="1" applyBorder="1" applyAlignment="1">
      <alignment horizontal="center" vertical="center"/>
    </xf>
    <xf numFmtId="38" fontId="0" fillId="0" borderId="0" xfId="2" applyFont="1"/>
    <xf numFmtId="0" fontId="0" fillId="2" borderId="0" xfId="0" applyFill="1"/>
    <xf numFmtId="38" fontId="0" fillId="2" borderId="0" xfId="2" applyFont="1" applyFill="1"/>
    <xf numFmtId="38" fontId="0" fillId="0" borderId="0" xfId="0" applyNumberFormat="1"/>
    <xf numFmtId="38" fontId="0" fillId="0" borderId="13" xfId="2" applyFont="1" applyBorder="1"/>
    <xf numFmtId="38" fontId="0" fillId="3" borderId="0" xfId="2" applyFont="1" applyFill="1"/>
    <xf numFmtId="0" fontId="5" fillId="0" borderId="0" xfId="5" applyNumberFormat="1" applyFont="1" applyFill="1" applyBorder="1" applyAlignment="1">
      <alignment horizontal="left" vertical="center"/>
    </xf>
    <xf numFmtId="0" fontId="0" fillId="0" borderId="20" xfId="0" applyFill="1" applyBorder="1"/>
    <xf numFmtId="0" fontId="0" fillId="2" borderId="27" xfId="0" applyFill="1" applyBorder="1"/>
    <xf numFmtId="38" fontId="0" fillId="2" borderId="27" xfId="2" applyFont="1" applyFill="1" applyBorder="1"/>
    <xf numFmtId="9" fontId="0" fillId="0" borderId="29" xfId="1" applyFont="1" applyBorder="1"/>
    <xf numFmtId="9" fontId="0" fillId="0" borderId="30" xfId="1" applyFont="1" applyBorder="1"/>
    <xf numFmtId="9" fontId="0" fillId="0" borderId="1" xfId="1" applyFont="1" applyBorder="1"/>
    <xf numFmtId="9" fontId="0" fillId="0" borderId="31" xfId="1" applyFont="1" applyBorder="1"/>
    <xf numFmtId="9" fontId="0" fillId="0" borderId="13" xfId="1" applyFont="1" applyBorder="1"/>
    <xf numFmtId="9" fontId="0" fillId="0" borderId="32" xfId="1" applyFont="1" applyBorder="1"/>
    <xf numFmtId="9" fontId="0" fillId="0" borderId="33" xfId="1" applyFont="1" applyBorder="1"/>
    <xf numFmtId="9" fontId="0" fillId="0" borderId="34" xfId="1" applyFont="1" applyBorder="1"/>
    <xf numFmtId="9" fontId="0" fillId="0" borderId="35" xfId="1" applyFont="1" applyBorder="1"/>
    <xf numFmtId="9" fontId="0" fillId="0" borderId="36" xfId="1" applyFont="1" applyBorder="1"/>
    <xf numFmtId="9" fontId="0" fillId="0" borderId="20" xfId="1" applyFont="1" applyBorder="1"/>
    <xf numFmtId="9" fontId="0" fillId="0" borderId="37" xfId="1" applyFont="1" applyBorder="1"/>
    <xf numFmtId="0" fontId="5" fillId="0" borderId="0" xfId="0" applyFont="1"/>
    <xf numFmtId="0" fontId="7" fillId="0" borderId="0" xfId="0" applyFont="1"/>
    <xf numFmtId="0" fontId="0" fillId="0" borderId="0" xfId="0" applyFill="1" applyBorder="1"/>
    <xf numFmtId="0" fontId="5" fillId="0" borderId="38" xfId="5" applyNumberFormat="1" applyFont="1" applyFill="1" applyBorder="1" applyAlignment="1">
      <alignment horizontal="left" vertical="center"/>
    </xf>
    <xf numFmtId="38" fontId="5" fillId="0" borderId="39" xfId="2" quotePrefix="1" applyFont="1" applyFill="1" applyBorder="1" applyAlignment="1">
      <alignment horizontal="right" vertical="top"/>
    </xf>
    <xf numFmtId="38" fontId="0" fillId="0" borderId="40" xfId="2" applyFont="1" applyBorder="1"/>
    <xf numFmtId="38" fontId="0" fillId="0" borderId="25" xfId="2" applyFont="1" applyBorder="1"/>
    <xf numFmtId="38" fontId="0" fillId="0" borderId="39" xfId="2" applyFont="1" applyBorder="1"/>
    <xf numFmtId="177" fontId="0" fillId="0" borderId="40" xfId="0" applyNumberFormat="1" applyFont="1" applyBorder="1"/>
    <xf numFmtId="177" fontId="0" fillId="0" borderId="39" xfId="0" applyNumberFormat="1" applyFont="1" applyBorder="1"/>
    <xf numFmtId="0" fontId="5" fillId="0" borderId="41" xfId="5" applyNumberFormat="1" applyFont="1" applyFill="1" applyBorder="1" applyAlignment="1">
      <alignment horizontal="left" vertical="center"/>
    </xf>
    <xf numFmtId="38" fontId="5" fillId="0" borderId="42" xfId="2" quotePrefix="1" applyFont="1" applyFill="1" applyBorder="1" applyAlignment="1">
      <alignment horizontal="right" vertical="top"/>
    </xf>
    <xf numFmtId="38" fontId="0" fillId="0" borderId="43" xfId="2" applyFont="1" applyBorder="1"/>
    <xf numFmtId="38" fontId="0" fillId="0" borderId="21" xfId="2" applyFont="1" applyBorder="1"/>
    <xf numFmtId="38" fontId="0" fillId="0" borderId="42" xfId="2" applyFont="1" applyBorder="1"/>
    <xf numFmtId="177" fontId="0" fillId="0" borderId="43" xfId="0" applyNumberFormat="1" applyFont="1" applyBorder="1"/>
    <xf numFmtId="177" fontId="0" fillId="0" borderId="42" xfId="0" applyNumberFormat="1" applyFont="1" applyBorder="1"/>
    <xf numFmtId="38" fontId="0" fillId="0" borderId="44" xfId="2" applyFont="1" applyBorder="1"/>
    <xf numFmtId="38" fontId="5" fillId="2" borderId="21" xfId="2" quotePrefix="1" applyFont="1" applyFill="1" applyBorder="1" applyAlignment="1">
      <alignment horizontal="right" vertical="top"/>
    </xf>
    <xf numFmtId="38" fontId="0" fillId="0" borderId="16" xfId="2" applyFont="1" applyBorder="1"/>
    <xf numFmtId="178" fontId="0" fillId="0" borderId="26" xfId="2" applyNumberFormat="1" applyFont="1" applyBorder="1"/>
    <xf numFmtId="0" fontId="5" fillId="0" borderId="25" xfId="0" applyFont="1" applyBorder="1"/>
    <xf numFmtId="0" fontId="5" fillId="0" borderId="45" xfId="0" applyFont="1" applyBorder="1"/>
    <xf numFmtId="49" fontId="0" fillId="0" borderId="0" xfId="0" applyNumberFormat="1" applyBorder="1"/>
    <xf numFmtId="49" fontId="0" fillId="0" borderId="19" xfId="0" applyNumberFormat="1" applyBorder="1"/>
    <xf numFmtId="49" fontId="0" fillId="0" borderId="0" xfId="0" applyNumberFormat="1"/>
    <xf numFmtId="49" fontId="0" fillId="0" borderId="20" xfId="0" applyNumberFormat="1" applyBorder="1"/>
    <xf numFmtId="178" fontId="0" fillId="0" borderId="0" xfId="2" applyNumberFormat="1" applyFont="1" applyBorder="1"/>
    <xf numFmtId="0" fontId="8" fillId="0" borderId="0" xfId="0" applyFont="1" applyBorder="1"/>
    <xf numFmtId="38" fontId="5" fillId="0" borderId="18" xfId="2" applyFont="1" applyFill="1" applyBorder="1" applyAlignment="1">
      <alignment horizontal="right"/>
    </xf>
    <xf numFmtId="9" fontId="0" fillId="0" borderId="22" xfId="1" applyFont="1" applyBorder="1"/>
    <xf numFmtId="9" fontId="0" fillId="0" borderId="46" xfId="1" applyFont="1" applyBorder="1"/>
    <xf numFmtId="38" fontId="5" fillId="0" borderId="11" xfId="2" applyFont="1" applyFill="1" applyBorder="1" applyAlignment="1">
      <alignment horizontal="right"/>
    </xf>
    <xf numFmtId="9" fontId="0" fillId="0" borderId="47" xfId="1" applyFont="1" applyBorder="1"/>
    <xf numFmtId="0" fontId="0" fillId="0" borderId="48" xfId="0" applyBorder="1"/>
    <xf numFmtId="0" fontId="0" fillId="0" borderId="49" xfId="0" applyFont="1" applyBorder="1"/>
    <xf numFmtId="0" fontId="0" fillId="0" borderId="50" xfId="0" applyFont="1" applyBorder="1"/>
    <xf numFmtId="178" fontId="0" fillId="0" borderId="51" xfId="2" applyNumberFormat="1" applyFont="1" applyBorder="1"/>
    <xf numFmtId="0" fontId="0" fillId="0" borderId="52" xfId="0" applyFont="1" applyBorder="1"/>
    <xf numFmtId="38" fontId="5" fillId="0" borderId="53" xfId="2" applyFont="1" applyFill="1" applyBorder="1" applyAlignment="1">
      <alignment horizontal="right"/>
    </xf>
    <xf numFmtId="49" fontId="0" fillId="0" borderId="45" xfId="0" applyNumberFormat="1" applyBorder="1"/>
    <xf numFmtId="49" fontId="0" fillId="0" borderId="26" xfId="0" applyNumberFormat="1" applyBorder="1"/>
    <xf numFmtId="49" fontId="0" fillId="0" borderId="44" xfId="0" applyNumberFormat="1" applyBorder="1"/>
    <xf numFmtId="0" fontId="0" fillId="4" borderId="0" xfId="0" applyFill="1"/>
    <xf numFmtId="38" fontId="0" fillId="0" borderId="0" xfId="0" applyNumberFormat="1" applyFont="1"/>
    <xf numFmtId="49" fontId="0" fillId="0" borderId="25" xfId="0" applyNumberFormat="1" applyBorder="1" applyAlignment="1">
      <alignment horizontal="center" vertical="center"/>
    </xf>
    <xf numFmtId="49" fontId="0" fillId="0" borderId="21" xfId="0" applyNumberFormat="1" applyBorder="1" applyAlignment="1">
      <alignment horizontal="center" vertical="center"/>
    </xf>
    <xf numFmtId="38" fontId="0" fillId="0" borderId="27" xfId="2" applyFont="1" applyBorder="1"/>
    <xf numFmtId="0" fontId="0" fillId="4" borderId="26" xfId="0" applyFill="1" applyBorder="1"/>
    <xf numFmtId="38" fontId="0" fillId="4" borderId="26" xfId="2" applyFont="1" applyFill="1" applyBorder="1"/>
    <xf numFmtId="0" fontId="0" fillId="4" borderId="27" xfId="0" applyFill="1" applyBorder="1"/>
    <xf numFmtId="38" fontId="0" fillId="4" borderId="27" xfId="2" applyFont="1" applyFill="1" applyBorder="1"/>
    <xf numFmtId="0" fontId="0" fillId="4" borderId="0" xfId="0" applyFill="1" applyBorder="1"/>
    <xf numFmtId="38" fontId="0" fillId="4" borderId="0" xfId="2" applyFont="1" applyFill="1" applyBorder="1"/>
    <xf numFmtId="49" fontId="0" fillId="4" borderId="20" xfId="0" applyNumberFormat="1" applyFill="1" applyBorder="1"/>
    <xf numFmtId="49" fontId="0" fillId="5" borderId="20" xfId="0" applyNumberFormat="1" applyFill="1" applyBorder="1"/>
    <xf numFmtId="180" fontId="0" fillId="0" borderId="20" xfId="2" applyNumberFormat="1" applyFont="1" applyBorder="1"/>
    <xf numFmtId="180" fontId="0" fillId="4" borderId="20" xfId="2" applyNumberFormat="1" applyFont="1" applyFill="1" applyBorder="1"/>
    <xf numFmtId="180" fontId="0" fillId="0" borderId="0" xfId="0" applyNumberFormat="1"/>
    <xf numFmtId="180" fontId="0" fillId="0" borderId="13" xfId="0" applyNumberFormat="1" applyBorder="1"/>
    <xf numFmtId="49" fontId="0" fillId="2" borderId="20" xfId="0" applyNumberFormat="1" applyFill="1" applyBorder="1"/>
    <xf numFmtId="180" fontId="0" fillId="2" borderId="20" xfId="2" applyNumberFormat="1" applyFont="1" applyFill="1" applyBorder="1"/>
    <xf numFmtId="0" fontId="0" fillId="2" borderId="26" xfId="0" applyFill="1" applyBorder="1"/>
    <xf numFmtId="38" fontId="0" fillId="2" borderId="26" xfId="2" applyFont="1" applyFill="1" applyBorder="1"/>
    <xf numFmtId="38" fontId="0" fillId="2" borderId="0" xfId="2" applyFont="1" applyFill="1" applyBorder="1"/>
    <xf numFmtId="49" fontId="0" fillId="0" borderId="27" xfId="0" applyNumberFormat="1" applyBorder="1"/>
    <xf numFmtId="0" fontId="8" fillId="0" borderId="13" xfId="0" applyFont="1" applyBorder="1"/>
    <xf numFmtId="0" fontId="8" fillId="2" borderId="13" xfId="0" applyFont="1" applyFill="1" applyBorder="1"/>
    <xf numFmtId="0" fontId="8" fillId="5" borderId="13" xfId="0" applyFont="1" applyFill="1" applyBorder="1"/>
    <xf numFmtId="38" fontId="0" fillId="2" borderId="0" xfId="0" applyNumberFormat="1" applyFill="1"/>
    <xf numFmtId="180" fontId="0" fillId="2" borderId="0" xfId="0" applyNumberFormat="1" applyFill="1"/>
    <xf numFmtId="180" fontId="0" fillId="2" borderId="13" xfId="0" applyNumberFormat="1" applyFill="1" applyBorder="1"/>
    <xf numFmtId="49" fontId="0" fillId="2" borderId="27" xfId="0" applyNumberFormat="1" applyFill="1" applyBorder="1"/>
    <xf numFmtId="49" fontId="0" fillId="2" borderId="26" xfId="0" applyNumberFormat="1" applyFill="1" applyBorder="1"/>
    <xf numFmtId="0" fontId="0" fillId="3" borderId="26" xfId="0" applyFill="1" applyBorder="1"/>
    <xf numFmtId="0" fontId="0" fillId="3" borderId="27" xfId="0" applyFill="1" applyBorder="1"/>
    <xf numFmtId="38" fontId="0" fillId="3" borderId="13" xfId="2" applyFont="1" applyFill="1" applyBorder="1"/>
    <xf numFmtId="49" fontId="0" fillId="5" borderId="26" xfId="0" applyNumberFormat="1" applyFill="1" applyBorder="1"/>
    <xf numFmtId="49" fontId="0" fillId="5" borderId="27" xfId="0" applyNumberFormat="1" applyFill="1" applyBorder="1"/>
    <xf numFmtId="180" fontId="0" fillId="5" borderId="0" xfId="0" applyNumberFormat="1" applyFill="1"/>
    <xf numFmtId="180" fontId="0" fillId="5" borderId="13" xfId="0" applyNumberFormat="1" applyFill="1" applyBorder="1"/>
    <xf numFmtId="17" fontId="0" fillId="0" borderId="0" xfId="0" quotePrefix="1" applyNumberFormat="1"/>
    <xf numFmtId="178" fontId="0" fillId="0" borderId="0" xfId="2" applyNumberFormat="1" applyFont="1"/>
    <xf numFmtId="38" fontId="0" fillId="0" borderId="0" xfId="2" applyFont="1" applyAlignment="1">
      <alignment vertical="center"/>
    </xf>
    <xf numFmtId="38" fontId="5" fillId="0" borderId="21" xfId="2" applyFont="1" applyFill="1" applyBorder="1" applyAlignment="1">
      <alignment horizontal="right"/>
    </xf>
    <xf numFmtId="38" fontId="5" fillId="0" borderId="49" xfId="2" applyFont="1" applyFill="1" applyBorder="1" applyAlignment="1">
      <alignment horizontal="right"/>
    </xf>
    <xf numFmtId="38" fontId="5" fillId="0" borderId="43" xfId="2" applyFont="1" applyFill="1" applyBorder="1" applyAlignment="1">
      <alignment horizontal="right"/>
    </xf>
    <xf numFmtId="0" fontId="5" fillId="0" borderId="43" xfId="5" applyNumberFormat="1" applyFont="1" applyFill="1" applyBorder="1" applyAlignment="1">
      <alignment horizontal="center"/>
    </xf>
    <xf numFmtId="0" fontId="5" fillId="0" borderId="42" xfId="5" applyNumberFormat="1" applyFont="1" applyFill="1" applyBorder="1" applyAlignment="1">
      <alignment horizontal="center" vertical="center"/>
    </xf>
    <xf numFmtId="38" fontId="0" fillId="0" borderId="26" xfId="2" applyFont="1" applyBorder="1" applyAlignment="1">
      <alignment vertical="center"/>
    </xf>
    <xf numFmtId="38" fontId="0" fillId="0" borderId="27" xfId="2" applyFont="1" applyBorder="1" applyAlignment="1">
      <alignment vertical="center"/>
    </xf>
    <xf numFmtId="38" fontId="0" fillId="0" borderId="0" xfId="2" applyFont="1" applyBorder="1" applyAlignment="1">
      <alignment vertical="center"/>
    </xf>
    <xf numFmtId="38" fontId="0" fillId="0" borderId="13" xfId="2" applyFont="1" applyBorder="1" applyAlignment="1">
      <alignment vertical="center"/>
    </xf>
    <xf numFmtId="38" fontId="0" fillId="2" borderId="13" xfId="0" applyNumberFormat="1" applyFill="1" applyBorder="1"/>
    <xf numFmtId="0" fontId="0" fillId="0" borderId="30" xfId="0" applyBorder="1"/>
    <xf numFmtId="0" fontId="0" fillId="0" borderId="42" xfId="0" applyFont="1" applyBorder="1"/>
    <xf numFmtId="0" fontId="0" fillId="0" borderId="11" xfId="0" applyFont="1" applyBorder="1"/>
    <xf numFmtId="0" fontId="0" fillId="0" borderId="54" xfId="0" applyFont="1" applyBorder="1"/>
    <xf numFmtId="178" fontId="0" fillId="0" borderId="11" xfId="2" applyNumberFormat="1" applyFont="1" applyBorder="1"/>
    <xf numFmtId="178" fontId="0" fillId="0" borderId="54" xfId="2" applyNumberFormat="1" applyFont="1" applyBorder="1"/>
    <xf numFmtId="177" fontId="0" fillId="5" borderId="10" xfId="0" applyNumberFormat="1" applyFont="1" applyFill="1" applyBorder="1"/>
    <xf numFmtId="177" fontId="0" fillId="5" borderId="11" xfId="0" applyNumberFormat="1" applyFont="1" applyFill="1" applyBorder="1"/>
    <xf numFmtId="177" fontId="0" fillId="5" borderId="43" xfId="0" applyNumberFormat="1" applyFont="1" applyFill="1" applyBorder="1"/>
    <xf numFmtId="177" fontId="0" fillId="5" borderId="42" xfId="0" applyNumberFormat="1" applyFont="1" applyFill="1" applyBorder="1"/>
    <xf numFmtId="57" fontId="5" fillId="0" borderId="0" xfId="0" applyNumberFormat="1" applyFont="1"/>
    <xf numFmtId="38" fontId="0" fillId="0" borderId="26" xfId="2" applyFont="1" applyBorder="1"/>
    <xf numFmtId="0" fontId="0" fillId="6" borderId="0" xfId="0" applyFill="1"/>
    <xf numFmtId="49" fontId="0" fillId="6" borderId="0" xfId="0" applyNumberFormat="1" applyFill="1"/>
    <xf numFmtId="176" fontId="8" fillId="0" borderId="13" xfId="0" applyNumberFormat="1" applyFont="1" applyBorder="1" applyAlignment="1">
      <alignment vertical="top" wrapText="1"/>
    </xf>
    <xf numFmtId="176" fontId="8" fillId="2" borderId="13" xfId="0" applyNumberFormat="1" applyFont="1" applyFill="1" applyBorder="1" applyAlignment="1">
      <alignment vertical="top" wrapText="1"/>
    </xf>
    <xf numFmtId="176" fontId="8" fillId="5" borderId="13" xfId="0" applyNumberFormat="1" applyFont="1" applyFill="1" applyBorder="1" applyAlignment="1">
      <alignment vertical="top" wrapText="1"/>
    </xf>
    <xf numFmtId="0" fontId="5" fillId="6" borderId="0" xfId="0" applyFont="1" applyFill="1"/>
    <xf numFmtId="9" fontId="0" fillId="0" borderId="0" xfId="1" applyFont="1" applyBorder="1"/>
    <xf numFmtId="0" fontId="5" fillId="7" borderId="9" xfId="5" applyNumberFormat="1" applyFont="1" applyFill="1" applyBorder="1" applyAlignment="1">
      <alignment horizontal="left" vertical="center"/>
    </xf>
    <xf numFmtId="9" fontId="8" fillId="8" borderId="0" xfId="1" applyFont="1" applyFill="1" applyBorder="1"/>
    <xf numFmtId="9" fontId="8" fillId="7" borderId="0" xfId="1" applyFont="1" applyFill="1" applyBorder="1"/>
    <xf numFmtId="0" fontId="5" fillId="9" borderId="44" xfId="0" applyFont="1" applyFill="1" applyBorder="1"/>
    <xf numFmtId="0" fontId="6" fillId="0" borderId="55" xfId="5" applyNumberFormat="1" applyFont="1" applyFill="1" applyBorder="1" applyAlignment="1">
      <alignment horizontal="left" vertical="center"/>
    </xf>
    <xf numFmtId="0" fontId="6" fillId="0" borderId="56" xfId="5" applyNumberFormat="1" applyFont="1" applyFill="1" applyBorder="1" applyAlignment="1">
      <alignment horizontal="left" vertical="center"/>
    </xf>
    <xf numFmtId="0" fontId="6" fillId="0" borderId="57" xfId="5" applyNumberFormat="1" applyFont="1" applyFill="1" applyBorder="1" applyAlignment="1">
      <alignment horizontal="left" vertical="center"/>
    </xf>
    <xf numFmtId="0" fontId="0" fillId="9" borderId="5" xfId="0" applyNumberFormat="1" applyFill="1" applyBorder="1" applyAlignment="1">
      <alignment horizontal="center"/>
    </xf>
    <xf numFmtId="0" fontId="0" fillId="0" borderId="0" xfId="0" applyNumberFormat="1" applyFont="1" applyBorder="1"/>
    <xf numFmtId="0" fontId="0" fillId="0" borderId="0" xfId="0" applyAlignment="1">
      <alignment vertical="center"/>
    </xf>
    <xf numFmtId="0" fontId="0" fillId="0" borderId="32" xfId="0" applyBorder="1"/>
    <xf numFmtId="0" fontId="0" fillId="0" borderId="34" xfId="0" applyBorder="1"/>
    <xf numFmtId="38" fontId="0" fillId="0" borderId="58" xfId="2" applyFont="1" applyBorder="1"/>
    <xf numFmtId="38" fontId="5" fillId="6" borderId="59" xfId="2" quotePrefix="1" applyFont="1" applyFill="1" applyBorder="1" applyAlignment="1">
      <alignment horizontal="right" vertical="top"/>
    </xf>
    <xf numFmtId="38" fontId="5" fillId="6" borderId="25" xfId="2" quotePrefix="1" applyFont="1" applyFill="1" applyBorder="1" applyAlignment="1">
      <alignment horizontal="right" vertical="top"/>
    </xf>
    <xf numFmtId="38" fontId="5" fillId="6" borderId="18" xfId="2" quotePrefix="1" applyFont="1" applyFill="1" applyBorder="1" applyAlignment="1">
      <alignment horizontal="right" vertical="top"/>
    </xf>
    <xf numFmtId="38" fontId="5" fillId="6" borderId="21" xfId="2" quotePrefix="1" applyFont="1" applyFill="1" applyBorder="1" applyAlignment="1">
      <alignment horizontal="right" vertical="top"/>
    </xf>
    <xf numFmtId="38" fontId="5" fillId="6" borderId="40" xfId="2" quotePrefix="1" applyFont="1" applyFill="1" applyBorder="1" applyAlignment="1">
      <alignment horizontal="right" vertical="top"/>
    </xf>
    <xf numFmtId="38" fontId="5" fillId="6" borderId="44" xfId="2" quotePrefix="1" applyFont="1" applyFill="1" applyBorder="1" applyAlignment="1">
      <alignment horizontal="right" vertical="top"/>
    </xf>
    <xf numFmtId="38" fontId="5" fillId="6" borderId="16" xfId="2" quotePrefix="1" applyFont="1" applyFill="1" applyBorder="1" applyAlignment="1">
      <alignment horizontal="right" vertical="top"/>
    </xf>
    <xf numFmtId="38" fontId="5" fillId="6" borderId="19" xfId="2" quotePrefix="1" applyFont="1" applyFill="1" applyBorder="1" applyAlignment="1">
      <alignment horizontal="right" vertical="top"/>
    </xf>
    <xf numFmtId="0" fontId="8" fillId="0" borderId="30" xfId="0" applyNumberFormat="1" applyFont="1" applyBorder="1" applyAlignment="1">
      <alignment horizontal="center"/>
    </xf>
    <xf numFmtId="0" fontId="0" fillId="0" borderId="11" xfId="0" applyNumberFormat="1" applyBorder="1"/>
    <xf numFmtId="0" fontId="0" fillId="0" borderId="39" xfId="0" applyNumberFormat="1" applyBorder="1"/>
    <xf numFmtId="0" fontId="0" fillId="0" borderId="42" xfId="0" applyNumberFormat="1" applyFill="1" applyBorder="1"/>
    <xf numFmtId="0" fontId="0" fillId="0" borderId="54" xfId="0" applyNumberFormat="1" applyFill="1" applyBorder="1"/>
    <xf numFmtId="38" fontId="5" fillId="0" borderId="60" xfId="2" applyFont="1" applyFill="1" applyBorder="1" applyAlignment="1">
      <alignment horizontal="right"/>
    </xf>
    <xf numFmtId="0" fontId="5" fillId="0" borderId="20" xfId="5" applyNumberFormat="1" applyFont="1" applyFill="1" applyBorder="1" applyAlignment="1">
      <alignment horizontal="left" vertical="center"/>
    </xf>
    <xf numFmtId="38" fontId="0" fillId="0" borderId="12" xfId="2" applyFont="1" applyBorder="1"/>
    <xf numFmtId="38" fontId="0" fillId="0" borderId="22" xfId="2" applyFont="1" applyBorder="1"/>
    <xf numFmtId="38" fontId="0" fillId="0" borderId="20" xfId="2" applyFont="1" applyBorder="1"/>
    <xf numFmtId="181" fontId="0" fillId="0" borderId="18" xfId="1" applyNumberFormat="1" applyFont="1" applyBorder="1"/>
    <xf numFmtId="181" fontId="0" fillId="0" borderId="21" xfId="1" applyNumberFormat="1" applyFont="1" applyBorder="1"/>
    <xf numFmtId="181" fontId="0" fillId="0" borderId="61" xfId="0" applyNumberFormat="1" applyFont="1" applyBorder="1"/>
    <xf numFmtId="181" fontId="0" fillId="0" borderId="19" xfId="0" applyNumberFormat="1" applyFont="1" applyBorder="1"/>
    <xf numFmtId="181" fontId="0" fillId="0" borderId="0" xfId="0" applyNumberFormat="1" applyFont="1" applyBorder="1"/>
    <xf numFmtId="181" fontId="0" fillId="0" borderId="62" xfId="0" applyNumberFormat="1" applyFont="1" applyBorder="1"/>
    <xf numFmtId="181" fontId="0" fillId="0" borderId="16" xfId="0" applyNumberFormat="1" applyFont="1" applyBorder="1"/>
    <xf numFmtId="181" fontId="0" fillId="0" borderId="27" xfId="0" applyNumberFormat="1" applyFont="1" applyBorder="1"/>
    <xf numFmtId="0" fontId="5" fillId="7" borderId="57" xfId="5" applyNumberFormat="1" applyFont="1" applyFill="1" applyBorder="1" applyAlignment="1">
      <alignment horizontal="left" vertical="center"/>
    </xf>
    <xf numFmtId="38" fontId="5" fillId="0" borderId="31" xfId="2" quotePrefix="1" applyFont="1" applyFill="1" applyBorder="1" applyAlignment="1">
      <alignment horizontal="right" vertical="top"/>
    </xf>
    <xf numFmtId="38" fontId="0" fillId="0" borderId="35" xfId="2" applyFont="1" applyBorder="1"/>
    <xf numFmtId="38" fontId="0" fillId="0" borderId="37" xfId="2" applyFont="1" applyBorder="1"/>
    <xf numFmtId="38" fontId="0" fillId="0" borderId="31" xfId="2" applyFont="1" applyBorder="1"/>
    <xf numFmtId="177" fontId="0" fillId="0" borderId="31" xfId="0" applyNumberFormat="1" applyFont="1" applyBorder="1"/>
    <xf numFmtId="38" fontId="5" fillId="0" borderId="62" xfId="2" applyFont="1" applyFill="1" applyBorder="1" applyAlignment="1">
      <alignment horizontal="right"/>
    </xf>
    <xf numFmtId="38" fontId="5" fillId="0" borderId="19" xfId="2" applyFont="1" applyFill="1" applyBorder="1" applyAlignment="1">
      <alignment horizontal="right"/>
    </xf>
    <xf numFmtId="0" fontId="16" fillId="0" borderId="0" xfId="0" applyFont="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16" fillId="0" borderId="20" xfId="0" applyFont="1" applyBorder="1" applyAlignment="1">
      <alignment horizontal="center" vertical="center" wrapText="1"/>
    </xf>
    <xf numFmtId="0" fontId="16" fillId="0" borderId="13" xfId="0" applyFont="1" applyBorder="1" applyAlignment="1">
      <alignment horizontal="center" vertical="center" wrapText="1"/>
    </xf>
    <xf numFmtId="0" fontId="16" fillId="9" borderId="22" xfId="0" applyFont="1" applyFill="1" applyBorder="1" applyAlignment="1">
      <alignment horizontal="center" vertical="center" wrapText="1"/>
    </xf>
    <xf numFmtId="0" fontId="16" fillId="0" borderId="45" xfId="0" applyFont="1" applyBorder="1" applyAlignment="1">
      <alignment vertical="center"/>
    </xf>
    <xf numFmtId="0" fontId="16" fillId="0" borderId="45" xfId="0" applyFont="1" applyBorder="1" applyAlignment="1">
      <alignment horizontal="center" vertical="center"/>
    </xf>
    <xf numFmtId="38" fontId="16" fillId="0" borderId="25" xfId="0" applyNumberFormat="1" applyFont="1" applyBorder="1" applyAlignment="1">
      <alignment vertical="center"/>
    </xf>
    <xf numFmtId="38" fontId="16" fillId="0" borderId="26" xfId="0" applyNumberFormat="1" applyFont="1" applyBorder="1" applyAlignment="1">
      <alignment vertical="center"/>
    </xf>
    <xf numFmtId="38" fontId="16" fillId="9" borderId="44" xfId="0" applyNumberFormat="1" applyFont="1" applyFill="1" applyBorder="1" applyAlignment="1">
      <alignment vertical="center"/>
    </xf>
    <xf numFmtId="38" fontId="16" fillId="0" borderId="45" xfId="0" applyNumberFormat="1" applyFont="1" applyBorder="1" applyAlignment="1">
      <alignment vertical="center"/>
    </xf>
    <xf numFmtId="0" fontId="16" fillId="0" borderId="61" xfId="0" applyFont="1" applyBorder="1" applyAlignment="1">
      <alignment vertical="center"/>
    </xf>
    <xf numFmtId="0" fontId="16" fillId="0" borderId="61" xfId="0" applyFont="1" applyBorder="1" applyAlignment="1">
      <alignment horizontal="center" vertical="center"/>
    </xf>
    <xf numFmtId="38" fontId="16" fillId="0" borderId="18" xfId="0" applyNumberFormat="1" applyFont="1" applyBorder="1" applyAlignment="1">
      <alignment vertical="center"/>
    </xf>
    <xf numFmtId="38" fontId="16" fillId="0" borderId="0" xfId="0" applyNumberFormat="1" applyFont="1" applyBorder="1" applyAlignment="1">
      <alignment vertical="center"/>
    </xf>
    <xf numFmtId="38" fontId="16" fillId="9" borderId="19" xfId="0" applyNumberFormat="1" applyFont="1" applyFill="1" applyBorder="1" applyAlignment="1">
      <alignment vertical="center"/>
    </xf>
    <xf numFmtId="38" fontId="16" fillId="0" borderId="61" xfId="0" applyNumberFormat="1" applyFont="1" applyBorder="1" applyAlignment="1">
      <alignment vertical="center"/>
    </xf>
    <xf numFmtId="0" fontId="16" fillId="0" borderId="62" xfId="0" applyFont="1" applyBorder="1" applyAlignment="1">
      <alignment vertical="center"/>
    </xf>
    <xf numFmtId="0" fontId="16" fillId="0" borderId="62" xfId="0" applyFont="1" applyBorder="1" applyAlignment="1">
      <alignment horizontal="center" vertical="center"/>
    </xf>
    <xf numFmtId="38" fontId="16" fillId="0" borderId="21" xfId="0" applyNumberFormat="1" applyFont="1" applyBorder="1" applyAlignment="1">
      <alignment vertical="center"/>
    </xf>
    <xf numFmtId="38" fontId="16" fillId="0" borderId="27" xfId="0" applyNumberFormat="1" applyFont="1" applyBorder="1" applyAlignment="1">
      <alignment vertical="center"/>
    </xf>
    <xf numFmtId="38" fontId="16" fillId="9" borderId="16" xfId="0" applyNumberFormat="1" applyFont="1" applyFill="1" applyBorder="1" applyAlignment="1">
      <alignment vertical="center"/>
    </xf>
    <xf numFmtId="38" fontId="16" fillId="0" borderId="62" xfId="0" applyNumberFormat="1" applyFont="1" applyBorder="1" applyAlignment="1">
      <alignment vertical="center"/>
    </xf>
    <xf numFmtId="38" fontId="16" fillId="7" borderId="18" xfId="0" applyNumberFormat="1" applyFont="1" applyFill="1" applyBorder="1" applyAlignment="1">
      <alignment vertical="center"/>
    </xf>
    <xf numFmtId="38" fontId="16" fillId="7" borderId="0" xfId="0" applyNumberFormat="1" applyFont="1" applyFill="1" applyBorder="1" applyAlignment="1">
      <alignment vertical="center"/>
    </xf>
    <xf numFmtId="0" fontId="16" fillId="7" borderId="61" xfId="0" applyFont="1" applyFill="1" applyBorder="1" applyAlignment="1">
      <alignment horizontal="center" vertical="center"/>
    </xf>
    <xf numFmtId="0" fontId="16" fillId="9" borderId="61" xfId="0" applyFont="1" applyFill="1" applyBorder="1" applyAlignment="1">
      <alignment horizontal="center" vertical="center"/>
    </xf>
    <xf numFmtId="0" fontId="16" fillId="9" borderId="45" xfId="0" applyFont="1" applyFill="1" applyBorder="1" applyAlignment="1">
      <alignment horizontal="center" vertical="center"/>
    </xf>
    <xf numFmtId="0" fontId="16" fillId="9" borderId="62" xfId="0" applyFont="1" applyFill="1" applyBorder="1" applyAlignment="1">
      <alignment horizontal="center" vertical="center"/>
    </xf>
    <xf numFmtId="0" fontId="16" fillId="0" borderId="26" xfId="0" applyFont="1" applyBorder="1" applyAlignment="1">
      <alignment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vertical="center"/>
    </xf>
    <xf numFmtId="0" fontId="16" fillId="0" borderId="27" xfId="0" applyFont="1" applyBorder="1" applyAlignment="1">
      <alignment horizontal="center" vertical="center"/>
    </xf>
    <xf numFmtId="38" fontId="16" fillId="9" borderId="26" xfId="0" applyNumberFormat="1" applyFont="1" applyFill="1" applyBorder="1" applyAlignment="1">
      <alignment vertical="center"/>
    </xf>
    <xf numFmtId="38" fontId="16" fillId="9" borderId="0" xfId="0" applyNumberFormat="1" applyFont="1" applyFill="1" applyBorder="1" applyAlignment="1">
      <alignment vertical="center"/>
    </xf>
    <xf numFmtId="38" fontId="16" fillId="9" borderId="27" xfId="0" applyNumberFormat="1" applyFont="1" applyFill="1" applyBorder="1" applyAlignment="1">
      <alignment vertical="center"/>
    </xf>
    <xf numFmtId="38" fontId="0" fillId="0" borderId="46" xfId="2" applyFont="1" applyBorder="1"/>
    <xf numFmtId="38" fontId="8" fillId="0" borderId="22" xfId="2" applyFont="1" applyBorder="1"/>
    <xf numFmtId="180" fontId="8" fillId="0" borderId="20" xfId="2" applyNumberFormat="1" applyFont="1" applyBorder="1"/>
    <xf numFmtId="0" fontId="0" fillId="7" borderId="0" xfId="0" applyFont="1" applyFill="1" applyBorder="1"/>
    <xf numFmtId="38" fontId="5" fillId="7" borderId="0" xfId="2" applyFont="1" applyFill="1" applyBorder="1" applyAlignment="1" applyProtection="1">
      <alignment horizontal="right" vertical="center"/>
    </xf>
    <xf numFmtId="38" fontId="2" fillId="7" borderId="0" xfId="2" applyFont="1" applyFill="1" applyBorder="1" applyAlignment="1">
      <alignment horizontal="right"/>
    </xf>
    <xf numFmtId="0" fontId="0" fillId="7" borderId="45" xfId="0" applyFont="1" applyFill="1" applyBorder="1"/>
    <xf numFmtId="0" fontId="0" fillId="7" borderId="26" xfId="0" applyFont="1" applyFill="1" applyBorder="1"/>
    <xf numFmtId="0" fontId="0" fillId="7" borderId="62" xfId="0" applyFont="1" applyFill="1" applyBorder="1"/>
    <xf numFmtId="3" fontId="5" fillId="7" borderId="27" xfId="0" applyNumberFormat="1" applyFont="1" applyFill="1" applyBorder="1" applyAlignment="1" applyProtection="1">
      <alignment horizontal="center" vertical="center"/>
    </xf>
    <xf numFmtId="0" fontId="0" fillId="7" borderId="61" xfId="0" applyFont="1" applyFill="1" applyBorder="1"/>
    <xf numFmtId="0" fontId="0" fillId="7" borderId="25" xfId="0" applyFont="1" applyFill="1" applyBorder="1"/>
    <xf numFmtId="3" fontId="5" fillId="7" borderId="21" xfId="0" applyNumberFormat="1" applyFont="1" applyFill="1" applyBorder="1" applyAlignment="1" applyProtection="1">
      <alignment horizontal="center" vertical="center"/>
    </xf>
    <xf numFmtId="38" fontId="5" fillId="7" borderId="18" xfId="2" applyFont="1" applyFill="1" applyBorder="1" applyAlignment="1" applyProtection="1">
      <alignment horizontal="right" vertical="center"/>
    </xf>
    <xf numFmtId="38" fontId="2" fillId="7" borderId="18" xfId="2" applyFont="1" applyFill="1" applyBorder="1" applyAlignment="1">
      <alignment horizontal="right"/>
    </xf>
    <xf numFmtId="3" fontId="5" fillId="7" borderId="20" xfId="0" applyNumberFormat="1" applyFont="1" applyFill="1" applyBorder="1" applyAlignment="1" applyProtection="1">
      <alignment horizontal="center" vertical="center"/>
    </xf>
    <xf numFmtId="178" fontId="5" fillId="7" borderId="18" xfId="2" applyNumberFormat="1" applyFont="1" applyFill="1" applyBorder="1" applyAlignment="1" applyProtection="1">
      <alignment horizontal="right" vertical="center"/>
    </xf>
    <xf numFmtId="0" fontId="8" fillId="7" borderId="0" xfId="0" applyFont="1" applyFill="1" applyBorder="1"/>
    <xf numFmtId="0" fontId="1" fillId="7" borderId="0" xfId="0" applyFont="1" applyFill="1" applyBorder="1"/>
    <xf numFmtId="0" fontId="0" fillId="9" borderId="0" xfId="0" applyFill="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13" xfId="0"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57" fontId="0" fillId="0" borderId="0" xfId="0" applyNumberFormat="1" applyFont="1"/>
    <xf numFmtId="0" fontId="0" fillId="9" borderId="26" xfId="0" applyFill="1" applyBorder="1" applyAlignment="1">
      <alignment vertical="center"/>
    </xf>
    <xf numFmtId="38" fontId="2" fillId="9" borderId="26" xfId="2" applyFont="1" applyFill="1" applyBorder="1" applyAlignment="1">
      <alignment vertical="center"/>
    </xf>
    <xf numFmtId="0" fontId="0" fillId="9" borderId="0" xfId="0" applyFill="1" applyBorder="1" applyAlignment="1">
      <alignment vertical="center"/>
    </xf>
    <xf numFmtId="38" fontId="2" fillId="9" borderId="0" xfId="2" applyFont="1" applyFill="1" applyBorder="1" applyAlignment="1">
      <alignment vertical="center"/>
    </xf>
    <xf numFmtId="38" fontId="5" fillId="6" borderId="10" xfId="2" quotePrefix="1" applyFont="1" applyFill="1" applyBorder="1" applyAlignment="1">
      <alignment horizontal="right" vertical="top"/>
    </xf>
    <xf numFmtId="38" fontId="5" fillId="6" borderId="34" xfId="2" quotePrefix="1" applyFont="1" applyFill="1" applyBorder="1" applyAlignment="1">
      <alignment horizontal="right" vertical="top"/>
    </xf>
    <xf numFmtId="38" fontId="5" fillId="6" borderId="43" xfId="2" quotePrefix="1" applyFont="1" applyFill="1" applyBorder="1" applyAlignment="1">
      <alignment horizontal="right" vertical="top"/>
    </xf>
    <xf numFmtId="38" fontId="5" fillId="6" borderId="22" xfId="2" quotePrefix="1" applyFont="1" applyFill="1" applyBorder="1" applyAlignment="1">
      <alignment horizontal="right" vertical="top"/>
    </xf>
    <xf numFmtId="57" fontId="5" fillId="6" borderId="0" xfId="0" applyNumberFormat="1" applyFont="1" applyFill="1"/>
    <xf numFmtId="3" fontId="5" fillId="5" borderId="61" xfId="0" applyNumberFormat="1" applyFont="1" applyFill="1" applyBorder="1" applyAlignment="1" applyProtection="1">
      <alignment vertical="center"/>
    </xf>
    <xf numFmtId="3" fontId="5" fillId="5" borderId="18" xfId="0" applyNumberFormat="1" applyFont="1" applyFill="1" applyBorder="1" applyAlignment="1" applyProtection="1">
      <alignment vertical="center"/>
    </xf>
    <xf numFmtId="3" fontId="5" fillId="9" borderId="19" xfId="0" applyNumberFormat="1" applyFont="1" applyFill="1" applyBorder="1" applyAlignment="1" applyProtection="1">
      <alignment vertical="center"/>
    </xf>
    <xf numFmtId="3" fontId="5" fillId="2" borderId="61" xfId="0" applyNumberFormat="1" applyFont="1" applyFill="1" applyBorder="1" applyAlignment="1" applyProtection="1">
      <alignment horizontal="centerContinuous" vertical="center"/>
    </xf>
    <xf numFmtId="38" fontId="5" fillId="2" borderId="63" xfId="2" applyFont="1" applyFill="1" applyBorder="1" applyAlignment="1" applyProtection="1">
      <alignment horizontal="centerContinuous" vertical="center"/>
    </xf>
    <xf numFmtId="38" fontId="5" fillId="2" borderId="64" xfId="2" applyFont="1" applyFill="1" applyBorder="1" applyAlignment="1" applyProtection="1">
      <alignment horizontal="centerContinuous" vertical="center"/>
    </xf>
    <xf numFmtId="3" fontId="5" fillId="5" borderId="61" xfId="0" applyNumberFormat="1" applyFont="1" applyFill="1" applyBorder="1" applyAlignment="1" applyProtection="1">
      <alignment horizontal="centerContinuous" vertical="center"/>
    </xf>
    <xf numFmtId="38" fontId="5" fillId="5" borderId="63" xfId="2" applyFont="1" applyFill="1" applyBorder="1" applyAlignment="1" applyProtection="1">
      <alignment horizontal="centerContinuous" vertical="center"/>
    </xf>
    <xf numFmtId="38" fontId="5" fillId="5" borderId="64" xfId="2" applyFont="1" applyFill="1" applyBorder="1" applyAlignment="1" applyProtection="1">
      <alignment horizontal="centerContinuous" vertical="center"/>
    </xf>
    <xf numFmtId="3" fontId="5" fillId="5" borderId="0" xfId="0" applyNumberFormat="1" applyFont="1" applyFill="1" applyBorder="1" applyAlignment="1" applyProtection="1">
      <alignment horizontal="centerContinuous" vertical="center"/>
    </xf>
    <xf numFmtId="3" fontId="6" fillId="9" borderId="19" xfId="0" applyNumberFormat="1" applyFont="1" applyFill="1" applyBorder="1" applyAlignment="1" applyProtection="1">
      <alignment vertical="center"/>
    </xf>
    <xf numFmtId="3" fontId="5" fillId="2" borderId="65" xfId="0" applyNumberFormat="1" applyFont="1" applyFill="1" applyBorder="1" applyAlignment="1" applyProtection="1">
      <alignment vertical="center"/>
    </xf>
    <xf numFmtId="38" fontId="5" fillId="2" borderId="66" xfId="2" applyFont="1" applyFill="1" applyBorder="1" applyAlignment="1" applyProtection="1">
      <alignment vertical="center"/>
    </xf>
    <xf numFmtId="38" fontId="5" fillId="2" borderId="67" xfId="2" applyFont="1" applyFill="1" applyBorder="1" applyAlignment="1" applyProtection="1">
      <alignment vertical="center"/>
    </xf>
    <xf numFmtId="3" fontId="5" fillId="0" borderId="65" xfId="0" applyNumberFormat="1" applyFont="1" applyBorder="1" applyAlignment="1" applyProtection="1">
      <alignment vertical="center"/>
    </xf>
    <xf numFmtId="3" fontId="5" fillId="0" borderId="66" xfId="0" applyNumberFormat="1" applyFont="1" applyBorder="1" applyAlignment="1" applyProtection="1">
      <alignment vertical="center"/>
    </xf>
    <xf numFmtId="3" fontId="5" fillId="0" borderId="67" xfId="0" applyNumberFormat="1" applyFont="1" applyBorder="1" applyAlignment="1" applyProtection="1">
      <alignment vertical="center"/>
    </xf>
    <xf numFmtId="3" fontId="5" fillId="0" borderId="68" xfId="0" applyNumberFormat="1" applyFont="1" applyBorder="1" applyAlignment="1" applyProtection="1">
      <alignment vertical="center"/>
    </xf>
    <xf numFmtId="38" fontId="5" fillId="0" borderId="66" xfId="3" applyFont="1" applyBorder="1" applyAlignment="1" applyProtection="1">
      <alignment vertical="center"/>
    </xf>
    <xf numFmtId="3" fontId="5" fillId="0" borderId="65" xfId="0" applyNumberFormat="1" applyFont="1" applyFill="1" applyBorder="1" applyAlignment="1" applyProtection="1">
      <alignment vertical="center"/>
    </xf>
    <xf numFmtId="38" fontId="5" fillId="0" borderId="66" xfId="3" applyFont="1" applyFill="1" applyBorder="1" applyAlignment="1" applyProtection="1">
      <alignment vertical="center"/>
    </xf>
    <xf numFmtId="38" fontId="5" fillId="0" borderId="67" xfId="3" applyFont="1" applyFill="1" applyBorder="1" applyAlignment="1" applyProtection="1">
      <alignment vertical="center"/>
    </xf>
    <xf numFmtId="3" fontId="5" fillId="0" borderId="68" xfId="0" applyNumberFormat="1" applyFont="1" applyFill="1" applyBorder="1" applyAlignment="1" applyProtection="1">
      <alignment vertical="center"/>
    </xf>
    <xf numFmtId="3" fontId="5" fillId="5" borderId="65" xfId="0" applyNumberFormat="1" applyFont="1" applyFill="1" applyBorder="1" applyAlignment="1" applyProtection="1">
      <alignment vertical="center"/>
    </xf>
    <xf numFmtId="38" fontId="5" fillId="5" borderId="66" xfId="2" applyFont="1" applyFill="1" applyBorder="1" applyAlignment="1" applyProtection="1">
      <alignment vertical="center"/>
    </xf>
    <xf numFmtId="38" fontId="5" fillId="5" borderId="67" xfId="2" applyFont="1" applyFill="1" applyBorder="1" applyAlignment="1" applyProtection="1">
      <alignment vertical="center"/>
    </xf>
    <xf numFmtId="3" fontId="5" fillId="5" borderId="61" xfId="0" applyNumberFormat="1" applyFont="1" applyFill="1" applyBorder="1" applyAlignment="1" applyProtection="1">
      <alignment horizontal="center" vertical="center"/>
    </xf>
    <xf numFmtId="3" fontId="5" fillId="5" borderId="18" xfId="0" applyNumberFormat="1" applyFont="1" applyFill="1" applyBorder="1" applyAlignment="1" applyProtection="1">
      <alignment horizontal="center" vertical="center"/>
    </xf>
    <xf numFmtId="3" fontId="6" fillId="9" borderId="19" xfId="0" applyNumberFormat="1" applyFont="1" applyFill="1" applyBorder="1" applyAlignment="1" applyProtection="1">
      <alignment horizontal="center" vertical="center"/>
    </xf>
    <xf numFmtId="3" fontId="5" fillId="2" borderId="61" xfId="0" applyNumberFormat="1" applyFont="1" applyFill="1" applyBorder="1" applyAlignment="1" applyProtection="1">
      <alignment horizontal="center" vertical="center"/>
    </xf>
    <xf numFmtId="38" fontId="5" fillId="2" borderId="69" xfId="2" applyFont="1" applyFill="1" applyBorder="1" applyAlignment="1" applyProtection="1">
      <alignment horizontal="center" vertical="center"/>
    </xf>
    <xf numFmtId="38" fontId="5" fillId="2" borderId="70" xfId="2" applyFont="1" applyFill="1" applyBorder="1" applyAlignment="1" applyProtection="1">
      <alignment horizontal="center" vertical="center"/>
    </xf>
    <xf numFmtId="3" fontId="5" fillId="0" borderId="61" xfId="0" applyNumberFormat="1" applyFont="1" applyBorder="1" applyAlignment="1" applyProtection="1">
      <alignment horizontal="center" vertical="center"/>
    </xf>
    <xf numFmtId="3" fontId="5" fillId="0" borderId="69" xfId="0" applyNumberFormat="1" applyFont="1" applyBorder="1" applyAlignment="1" applyProtection="1">
      <alignment horizontal="center" vertical="center"/>
    </xf>
    <xf numFmtId="3" fontId="5" fillId="0" borderId="70" xfId="0" applyNumberFormat="1" applyFont="1" applyBorder="1" applyAlignment="1" applyProtection="1">
      <alignment horizontal="center" vertical="center"/>
    </xf>
    <xf numFmtId="3" fontId="5" fillId="0" borderId="0" xfId="0" applyNumberFormat="1" applyFont="1" applyBorder="1" applyAlignment="1" applyProtection="1">
      <alignment horizontal="center" vertical="center"/>
    </xf>
    <xf numFmtId="38" fontId="5" fillId="0" borderId="69" xfId="3" applyFont="1" applyBorder="1" applyAlignment="1" applyProtection="1">
      <alignment horizontal="center" vertical="center"/>
    </xf>
    <xf numFmtId="3" fontId="5" fillId="0" borderId="61" xfId="0" applyNumberFormat="1" applyFont="1" applyFill="1" applyBorder="1" applyAlignment="1" applyProtection="1">
      <alignment horizontal="center" vertical="center"/>
    </xf>
    <xf numFmtId="38" fontId="5" fillId="0" borderId="69" xfId="3" applyFont="1" applyFill="1" applyBorder="1" applyAlignment="1" applyProtection="1">
      <alignment horizontal="center" vertical="center"/>
    </xf>
    <xf numFmtId="38" fontId="5" fillId="0" borderId="70" xfId="3" applyFont="1" applyFill="1" applyBorder="1" applyAlignment="1" applyProtection="1">
      <alignment horizontal="center" vertical="center"/>
    </xf>
    <xf numFmtId="3" fontId="5" fillId="0" borderId="0" xfId="0" applyNumberFormat="1" applyFont="1" applyFill="1" applyBorder="1" applyAlignment="1" applyProtection="1">
      <alignment horizontal="center" vertical="center"/>
    </xf>
    <xf numFmtId="38" fontId="5" fillId="5" borderId="69" xfId="2" applyFont="1" applyFill="1" applyBorder="1" applyAlignment="1" applyProtection="1">
      <alignment horizontal="center" vertical="center"/>
    </xf>
    <xf numFmtId="38" fontId="5" fillId="5" borderId="70" xfId="2" applyFont="1" applyFill="1" applyBorder="1" applyAlignment="1" applyProtection="1">
      <alignment horizontal="center" vertical="center"/>
    </xf>
    <xf numFmtId="3" fontId="5" fillId="5" borderId="62" xfId="0" applyNumberFormat="1" applyFont="1" applyFill="1" applyBorder="1" applyAlignment="1" applyProtection="1">
      <alignment vertical="center"/>
    </xf>
    <xf numFmtId="3" fontId="5" fillId="5" borderId="21" xfId="0" applyNumberFormat="1" applyFont="1" applyFill="1" applyBorder="1" applyAlignment="1" applyProtection="1">
      <alignment vertical="center"/>
    </xf>
    <xf numFmtId="3" fontId="5" fillId="9" borderId="16" xfId="0" applyNumberFormat="1" applyFont="1" applyFill="1" applyBorder="1" applyAlignment="1" applyProtection="1">
      <alignment vertical="center"/>
    </xf>
    <xf numFmtId="3" fontId="5" fillId="2" borderId="61" xfId="0" applyNumberFormat="1" applyFont="1" applyFill="1" applyBorder="1" applyAlignment="1" applyProtection="1">
      <alignment vertical="center"/>
    </xf>
    <xf numFmtId="38" fontId="5" fillId="2" borderId="69" xfId="2" applyFont="1" applyFill="1" applyBorder="1" applyAlignment="1" applyProtection="1">
      <alignment vertical="center"/>
    </xf>
    <xf numFmtId="38" fontId="5" fillId="2" borderId="70" xfId="2" applyFont="1" applyFill="1" applyBorder="1" applyAlignment="1" applyProtection="1">
      <alignment vertical="center"/>
    </xf>
    <xf numFmtId="3" fontId="5" fillId="0" borderId="61" xfId="0" applyNumberFormat="1" applyFont="1" applyBorder="1" applyAlignment="1" applyProtection="1">
      <alignment vertical="center"/>
    </xf>
    <xf numFmtId="3" fontId="5" fillId="0" borderId="69" xfId="0" applyNumberFormat="1" applyFont="1" applyBorder="1" applyAlignment="1" applyProtection="1">
      <alignment vertical="center"/>
    </xf>
    <xf numFmtId="3" fontId="5" fillId="0" borderId="70" xfId="0" applyNumberFormat="1" applyFont="1" applyBorder="1" applyAlignment="1" applyProtection="1">
      <alignment vertical="center"/>
    </xf>
    <xf numFmtId="3" fontId="5" fillId="0" borderId="0" xfId="0" applyNumberFormat="1" applyFont="1" applyBorder="1" applyAlignment="1" applyProtection="1">
      <alignment vertical="center"/>
    </xf>
    <xf numFmtId="38" fontId="5" fillId="0" borderId="69" xfId="3" applyFont="1" applyBorder="1" applyAlignment="1" applyProtection="1">
      <alignment vertical="center"/>
    </xf>
    <xf numFmtId="3" fontId="5" fillId="0" borderId="61" xfId="0" applyNumberFormat="1" applyFont="1" applyFill="1" applyBorder="1" applyAlignment="1" applyProtection="1">
      <alignment vertical="center"/>
    </xf>
    <xf numFmtId="38" fontId="5" fillId="0" borderId="69" xfId="3" applyFont="1" applyFill="1" applyBorder="1" applyAlignment="1" applyProtection="1">
      <alignment vertical="center"/>
    </xf>
    <xf numFmtId="38" fontId="5" fillId="0" borderId="70" xfId="3" applyFont="1" applyFill="1" applyBorder="1" applyAlignment="1" applyProtection="1">
      <alignment vertical="center"/>
    </xf>
    <xf numFmtId="3" fontId="5" fillId="0" borderId="0" xfId="0" applyNumberFormat="1" applyFont="1" applyFill="1" applyBorder="1" applyAlignment="1" applyProtection="1">
      <alignment vertical="center"/>
    </xf>
    <xf numFmtId="38" fontId="5" fillId="5" borderId="69" xfId="2" applyFont="1" applyFill="1" applyBorder="1" applyAlignment="1" applyProtection="1">
      <alignment vertical="center"/>
    </xf>
    <xf numFmtId="38" fontId="5" fillId="5" borderId="70" xfId="2" applyFont="1" applyFill="1" applyBorder="1" applyAlignment="1" applyProtection="1">
      <alignment vertical="center"/>
    </xf>
    <xf numFmtId="3" fontId="5" fillId="5" borderId="45" xfId="0" applyNumberFormat="1" applyFont="1" applyFill="1" applyBorder="1" applyAlignment="1" applyProtection="1">
      <alignment horizontal="center" vertical="center"/>
    </xf>
    <xf numFmtId="3" fontId="5" fillId="5" borderId="44" xfId="0" applyNumberFormat="1" applyFont="1" applyFill="1" applyBorder="1" applyAlignment="1" applyProtection="1">
      <alignment horizontal="centerContinuous" vertical="center"/>
    </xf>
    <xf numFmtId="178" fontId="5" fillId="9" borderId="63" xfId="2" applyNumberFormat="1" applyFont="1" applyFill="1" applyBorder="1" applyAlignment="1" applyProtection="1">
      <alignment horizontal="right" vertical="center"/>
    </xf>
    <xf numFmtId="179" fontId="6" fillId="2" borderId="71" xfId="0" applyNumberFormat="1" applyFont="1" applyFill="1" applyBorder="1" applyAlignment="1" applyProtection="1">
      <alignment horizontal="right" vertical="center"/>
    </xf>
    <xf numFmtId="179" fontId="6" fillId="2" borderId="72" xfId="0" applyNumberFormat="1" applyFont="1" applyFill="1" applyBorder="1" applyAlignment="1" applyProtection="1">
      <alignment horizontal="right" vertical="center"/>
    </xf>
    <xf numFmtId="179" fontId="6" fillId="2" borderId="73" xfId="0" applyNumberFormat="1" applyFont="1" applyFill="1" applyBorder="1" applyAlignment="1" applyProtection="1">
      <alignment horizontal="right" vertical="center"/>
    </xf>
    <xf numFmtId="179" fontId="6" fillId="0" borderId="71" xfId="0" applyNumberFormat="1" applyFont="1" applyBorder="1" applyAlignment="1" applyProtection="1">
      <alignment horizontal="right" vertical="center"/>
    </xf>
    <xf numFmtId="179" fontId="6" fillId="0" borderId="72" xfId="0" applyNumberFormat="1" applyFont="1" applyBorder="1" applyAlignment="1" applyProtection="1">
      <alignment horizontal="right" vertical="center"/>
    </xf>
    <xf numFmtId="179" fontId="6" fillId="0" borderId="73" xfId="0" applyNumberFormat="1" applyFont="1" applyBorder="1" applyAlignment="1" applyProtection="1">
      <alignment horizontal="right" vertical="center"/>
    </xf>
    <xf numFmtId="179" fontId="6" fillId="0" borderId="74" xfId="0" applyNumberFormat="1" applyFont="1" applyBorder="1" applyAlignment="1" applyProtection="1">
      <alignment horizontal="right" vertical="center"/>
    </xf>
    <xf numFmtId="38" fontId="6" fillId="0" borderId="72" xfId="3" applyFont="1" applyBorder="1" applyAlignment="1" applyProtection="1">
      <alignment horizontal="right" vertical="center"/>
    </xf>
    <xf numFmtId="38" fontId="6" fillId="0" borderId="75" xfId="3" applyFont="1" applyBorder="1" applyAlignment="1" applyProtection="1">
      <alignment horizontal="right" vertical="center"/>
    </xf>
    <xf numFmtId="179" fontId="6" fillId="0" borderId="71" xfId="0" applyNumberFormat="1" applyFont="1" applyFill="1" applyBorder="1" applyAlignment="1" applyProtection="1">
      <alignment horizontal="right" vertical="center"/>
    </xf>
    <xf numFmtId="38" fontId="6" fillId="0" borderId="72" xfId="3" applyFont="1" applyFill="1" applyBorder="1" applyAlignment="1" applyProtection="1">
      <alignment horizontal="right" vertical="center"/>
    </xf>
    <xf numFmtId="38" fontId="6" fillId="0" borderId="73" xfId="3" applyFont="1" applyFill="1" applyBorder="1" applyAlignment="1" applyProtection="1">
      <alignment horizontal="right" vertical="center"/>
    </xf>
    <xf numFmtId="179" fontId="6" fillId="0" borderId="74" xfId="0" applyNumberFormat="1" applyFont="1" applyFill="1" applyBorder="1" applyAlignment="1" applyProtection="1">
      <alignment horizontal="right" vertical="center"/>
    </xf>
    <xf numFmtId="38" fontId="6" fillId="0" borderId="75" xfId="3" applyFont="1" applyFill="1" applyBorder="1" applyAlignment="1" applyProtection="1">
      <alignment horizontal="right" vertical="center"/>
    </xf>
    <xf numFmtId="179" fontId="6" fillId="5" borderId="71" xfId="0" applyNumberFormat="1" applyFont="1" applyFill="1" applyBorder="1" applyAlignment="1" applyProtection="1">
      <alignment horizontal="right" vertical="center"/>
    </xf>
    <xf numFmtId="38" fontId="6" fillId="5" borderId="72" xfId="2" applyFont="1" applyFill="1" applyBorder="1" applyAlignment="1" applyProtection="1">
      <alignment horizontal="right" vertical="center"/>
    </xf>
    <xf numFmtId="38" fontId="6" fillId="5" borderId="73" xfId="2" applyFont="1" applyFill="1" applyBorder="1" applyAlignment="1" applyProtection="1">
      <alignment horizontal="right" vertical="center"/>
    </xf>
    <xf numFmtId="38" fontId="6" fillId="5" borderId="20" xfId="2" applyFont="1" applyFill="1" applyBorder="1" applyAlignment="1" applyProtection="1">
      <alignment horizontal="right" vertical="center"/>
    </xf>
    <xf numFmtId="3" fontId="5" fillId="5" borderId="45" xfId="0" applyNumberFormat="1" applyFont="1" applyFill="1" applyBorder="1" applyAlignment="1" applyProtection="1">
      <alignment vertical="center"/>
    </xf>
    <xf numFmtId="3" fontId="5" fillId="5" borderId="44" xfId="0" applyNumberFormat="1" applyFont="1" applyFill="1" applyBorder="1" applyAlignment="1" applyProtection="1">
      <alignment vertical="center"/>
    </xf>
    <xf numFmtId="3" fontId="5" fillId="5" borderId="20" xfId="0" applyNumberFormat="1" applyFont="1" applyFill="1" applyBorder="1" applyAlignment="1" applyProtection="1">
      <alignment vertical="center"/>
    </xf>
    <xf numFmtId="179" fontId="6" fillId="0" borderId="72" xfId="0" applyNumberFormat="1" applyFont="1" applyBorder="1" applyAlignment="1" applyProtection="1">
      <alignment horizontal="right" vertical="center"/>
      <protection locked="0"/>
    </xf>
    <xf numFmtId="179" fontId="6" fillId="0" borderId="73" xfId="0" applyNumberFormat="1" applyFont="1" applyBorder="1" applyAlignment="1" applyProtection="1">
      <alignment horizontal="right" vertical="center"/>
      <protection locked="0"/>
    </xf>
    <xf numFmtId="38" fontId="6" fillId="0" borderId="72" xfId="3" applyFont="1" applyBorder="1" applyAlignment="1" applyProtection="1">
      <alignment horizontal="right" vertical="center"/>
      <protection locked="0"/>
    </xf>
    <xf numFmtId="38" fontId="6" fillId="0" borderId="75" xfId="3" applyFont="1" applyBorder="1" applyAlignment="1" applyProtection="1">
      <alignment horizontal="right" vertical="center"/>
      <protection locked="0"/>
    </xf>
    <xf numFmtId="38" fontId="6" fillId="0" borderId="72" xfId="3" applyFont="1" applyFill="1" applyBorder="1" applyAlignment="1" applyProtection="1">
      <alignment horizontal="right" vertical="center"/>
      <protection locked="0"/>
    </xf>
    <xf numFmtId="38" fontId="6" fillId="0" borderId="73" xfId="3" applyFont="1" applyFill="1" applyBorder="1" applyAlignment="1" applyProtection="1">
      <alignment horizontal="right" vertical="center"/>
      <protection locked="0"/>
    </xf>
    <xf numFmtId="38" fontId="6" fillId="0" borderId="75" xfId="3" applyFont="1" applyFill="1" applyBorder="1" applyAlignment="1" applyProtection="1">
      <alignment horizontal="right" vertical="center"/>
      <protection locked="0"/>
    </xf>
    <xf numFmtId="38" fontId="6" fillId="5" borderId="72" xfId="2" applyFont="1" applyFill="1" applyBorder="1" applyAlignment="1" applyProtection="1">
      <alignment horizontal="right" vertical="center"/>
      <protection locked="0"/>
    </xf>
    <xf numFmtId="38" fontId="6" fillId="5" borderId="73" xfId="2" applyFont="1" applyFill="1" applyBorder="1" applyAlignment="1" applyProtection="1">
      <alignment horizontal="right" vertical="center"/>
      <protection locked="0"/>
    </xf>
    <xf numFmtId="38" fontId="6" fillId="5" borderId="20" xfId="2" applyFont="1" applyFill="1" applyBorder="1" applyAlignment="1" applyProtection="1">
      <alignment horizontal="right" vertical="center"/>
      <protection locked="0"/>
    </xf>
    <xf numFmtId="3" fontId="5" fillId="5" borderId="12" xfId="0" applyNumberFormat="1" applyFont="1" applyFill="1" applyBorder="1" applyAlignment="1" applyProtection="1">
      <alignment vertical="center"/>
    </xf>
    <xf numFmtId="3" fontId="5" fillId="5" borderId="19" xfId="0" applyNumberFormat="1" applyFont="1" applyFill="1" applyBorder="1" applyAlignment="1" applyProtection="1">
      <alignment vertical="center"/>
    </xf>
    <xf numFmtId="179" fontId="6" fillId="0" borderId="75" xfId="0" applyNumberFormat="1" applyFont="1" applyBorder="1" applyAlignment="1" applyProtection="1">
      <alignment horizontal="right" vertical="center"/>
      <protection locked="0"/>
    </xf>
    <xf numFmtId="38" fontId="6" fillId="5" borderId="75" xfId="2" applyFont="1" applyFill="1" applyBorder="1" applyAlignment="1" applyProtection="1">
      <alignment horizontal="right" vertical="center"/>
      <protection locked="0"/>
    </xf>
    <xf numFmtId="179" fontId="6" fillId="0" borderId="75" xfId="0" applyNumberFormat="1" applyFont="1" applyBorder="1" applyAlignment="1" applyProtection="1">
      <alignment horizontal="right" vertical="center"/>
    </xf>
    <xf numFmtId="38" fontId="6" fillId="5" borderId="75" xfId="2" applyFont="1" applyFill="1" applyBorder="1" applyAlignment="1" applyProtection="1">
      <alignment horizontal="right" vertical="center"/>
    </xf>
    <xf numFmtId="3" fontId="5" fillId="5" borderId="25" xfId="0" applyNumberFormat="1" applyFont="1" applyFill="1" applyBorder="1" applyAlignment="1" applyProtection="1">
      <alignment vertical="center"/>
    </xf>
    <xf numFmtId="3" fontId="5" fillId="7" borderId="20" xfId="0" applyNumberFormat="1" applyFont="1" applyFill="1" applyBorder="1" applyAlignment="1" applyProtection="1">
      <alignment vertical="center"/>
    </xf>
    <xf numFmtId="179" fontId="6" fillId="0" borderId="76" xfId="0" applyNumberFormat="1" applyFont="1" applyBorder="1" applyAlignment="1" applyProtection="1">
      <alignment horizontal="right" vertical="center"/>
    </xf>
    <xf numFmtId="179" fontId="6" fillId="0" borderId="77" xfId="0" applyNumberFormat="1" applyFont="1" applyBorder="1" applyAlignment="1" applyProtection="1">
      <alignment horizontal="right" vertical="center"/>
      <protection locked="0"/>
    </xf>
    <xf numFmtId="179" fontId="6" fillId="0" borderId="78" xfId="0" applyNumberFormat="1" applyFont="1" applyBorder="1" applyAlignment="1" applyProtection="1">
      <alignment horizontal="right" vertical="center"/>
      <protection locked="0"/>
    </xf>
    <xf numFmtId="179" fontId="6" fillId="0" borderId="76" xfId="0" applyNumberFormat="1" applyFont="1" applyFill="1" applyBorder="1" applyAlignment="1" applyProtection="1">
      <alignment horizontal="right" vertical="center"/>
    </xf>
    <xf numFmtId="38" fontId="6" fillId="0" borderId="77" xfId="3" applyFont="1" applyFill="1" applyBorder="1" applyAlignment="1" applyProtection="1">
      <alignment horizontal="right" vertical="center"/>
      <protection locked="0"/>
    </xf>
    <xf numFmtId="38" fontId="6" fillId="0" borderId="78" xfId="3" applyFont="1" applyFill="1" applyBorder="1" applyAlignment="1" applyProtection="1">
      <alignment horizontal="right" vertical="center"/>
      <protection locked="0"/>
    </xf>
    <xf numFmtId="179" fontId="6" fillId="5" borderId="76" xfId="0" applyNumberFormat="1" applyFont="1" applyFill="1" applyBorder="1" applyAlignment="1" applyProtection="1">
      <alignment horizontal="right" vertical="center"/>
    </xf>
    <xf numFmtId="38" fontId="6" fillId="5" borderId="77" xfId="2" applyFont="1" applyFill="1" applyBorder="1" applyAlignment="1" applyProtection="1">
      <alignment horizontal="right" vertical="center"/>
      <protection locked="0"/>
    </xf>
    <xf numFmtId="38" fontId="6" fillId="5" borderId="78" xfId="2" applyFont="1" applyFill="1" applyBorder="1" applyAlignment="1" applyProtection="1">
      <alignment horizontal="right" vertical="center"/>
      <protection locked="0"/>
    </xf>
    <xf numFmtId="38" fontId="5" fillId="7" borderId="25" xfId="2" applyFont="1" applyFill="1" applyBorder="1" applyAlignment="1" applyProtection="1">
      <alignment horizontal="right" vertical="center"/>
    </xf>
    <xf numFmtId="38" fontId="5" fillId="7" borderId="26" xfId="2" applyFont="1" applyFill="1" applyBorder="1" applyAlignment="1" applyProtection="1">
      <alignment horizontal="right" vertical="center"/>
    </xf>
    <xf numFmtId="178" fontId="5" fillId="7" borderId="25" xfId="2" applyNumberFormat="1" applyFont="1" applyFill="1" applyBorder="1" applyAlignment="1" applyProtection="1">
      <alignment horizontal="right" vertical="center"/>
    </xf>
    <xf numFmtId="38" fontId="2" fillId="7" borderId="21" xfId="2" applyFont="1" applyFill="1" applyBorder="1" applyAlignment="1">
      <alignment horizontal="right"/>
    </xf>
    <xf numFmtId="178" fontId="5" fillId="7" borderId="21" xfId="2" applyNumberFormat="1" applyFont="1" applyFill="1" applyBorder="1" applyAlignment="1" applyProtection="1">
      <alignment horizontal="right" vertical="center"/>
    </xf>
    <xf numFmtId="38" fontId="5" fillId="6" borderId="53" xfId="2" quotePrefix="1" applyFont="1" applyFill="1" applyBorder="1" applyAlignment="1">
      <alignment horizontal="right" vertical="top"/>
    </xf>
    <xf numFmtId="38" fontId="5" fillId="6" borderId="79" xfId="2" quotePrefix="1" applyFont="1" applyFill="1" applyBorder="1" applyAlignment="1">
      <alignment horizontal="right" vertical="top"/>
    </xf>
    <xf numFmtId="38" fontId="5" fillId="6" borderId="80" xfId="2" quotePrefix="1" applyFont="1" applyFill="1" applyBorder="1" applyAlignment="1">
      <alignment horizontal="right" vertical="top"/>
    </xf>
    <xf numFmtId="38" fontId="5" fillId="6" borderId="37" xfId="2" quotePrefix="1" applyFont="1" applyFill="1" applyBorder="1" applyAlignment="1">
      <alignment horizontal="right" vertical="top"/>
    </xf>
    <xf numFmtId="38" fontId="5" fillId="6" borderId="46" xfId="2" quotePrefix="1" applyFont="1" applyFill="1" applyBorder="1" applyAlignment="1">
      <alignment horizontal="right" vertical="top"/>
    </xf>
    <xf numFmtId="38" fontId="5" fillId="6" borderId="35" xfId="2" quotePrefix="1" applyFont="1" applyFill="1" applyBorder="1" applyAlignment="1">
      <alignment horizontal="right" vertical="top"/>
    </xf>
    <xf numFmtId="0" fontId="0" fillId="9" borderId="13" xfId="0" applyFill="1" applyBorder="1" applyAlignment="1">
      <alignment vertical="center" wrapText="1"/>
    </xf>
    <xf numFmtId="9" fontId="0" fillId="0" borderId="10" xfId="1" applyFont="1" applyBorder="1"/>
    <xf numFmtId="9" fontId="0" fillId="0" borderId="18" xfId="1" applyFont="1" applyBorder="1"/>
    <xf numFmtId="9" fontId="0" fillId="0" borderId="11" xfId="1" applyFont="1" applyBorder="1"/>
    <xf numFmtId="38" fontId="5" fillId="0" borderId="81" xfId="2" applyFont="1" applyFill="1" applyBorder="1" applyAlignment="1">
      <alignment horizontal="right"/>
    </xf>
    <xf numFmtId="38" fontId="5" fillId="0" borderId="36" xfId="2" applyFont="1" applyFill="1" applyBorder="1" applyAlignment="1">
      <alignment horizontal="right"/>
    </xf>
    <xf numFmtId="38" fontId="5" fillId="0" borderId="30" xfId="2" applyFont="1" applyFill="1" applyBorder="1" applyAlignment="1">
      <alignment horizontal="right"/>
    </xf>
    <xf numFmtId="38" fontId="5" fillId="2" borderId="59" xfId="2" quotePrefix="1" applyFont="1" applyFill="1" applyBorder="1" applyAlignment="1">
      <alignment horizontal="right" vertical="top"/>
    </xf>
    <xf numFmtId="38" fontId="5" fillId="2" borderId="53" xfId="2" quotePrefix="1" applyFont="1" applyFill="1" applyBorder="1" applyAlignment="1">
      <alignment horizontal="right" vertical="top"/>
    </xf>
    <xf numFmtId="38" fontId="5" fillId="2" borderId="79" xfId="2" quotePrefix="1" applyFont="1" applyFill="1" applyBorder="1" applyAlignment="1">
      <alignment horizontal="right" vertical="top"/>
    </xf>
    <xf numFmtId="38" fontId="5" fillId="2" borderId="80" xfId="2" quotePrefix="1" applyFont="1" applyFill="1" applyBorder="1" applyAlignment="1">
      <alignment horizontal="right" vertical="top"/>
    </xf>
    <xf numFmtId="38" fontId="5" fillId="2" borderId="37" xfId="2" quotePrefix="1" applyFont="1" applyFill="1" applyBorder="1" applyAlignment="1">
      <alignment horizontal="right" vertical="top"/>
    </xf>
    <xf numFmtId="9" fontId="0" fillId="0" borderId="19" xfId="1" applyFont="1" applyBorder="1"/>
    <xf numFmtId="38" fontId="5" fillId="0" borderId="33" xfId="2" applyFont="1" applyFill="1" applyBorder="1" applyAlignment="1">
      <alignment horizontal="right"/>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9" borderId="26" xfId="0" applyFont="1" applyFill="1" applyBorder="1" applyAlignment="1">
      <alignment horizontal="center" vertical="center" wrapText="1"/>
    </xf>
    <xf numFmtId="38" fontId="16" fillId="0" borderId="0" xfId="2" applyFont="1" applyAlignment="1">
      <alignment vertical="center"/>
    </xf>
    <xf numFmtId="38" fontId="16" fillId="0" borderId="0" xfId="0" applyNumberFormat="1" applyFont="1" applyAlignment="1">
      <alignment vertical="center"/>
    </xf>
    <xf numFmtId="38" fontId="16" fillId="9" borderId="0" xfId="2" applyFont="1" applyFill="1" applyAlignment="1">
      <alignment vertical="center"/>
    </xf>
    <xf numFmtId="38" fontId="16" fillId="0" borderId="26" xfId="2" applyFont="1" applyBorder="1" applyAlignment="1">
      <alignment vertical="center"/>
    </xf>
    <xf numFmtId="38" fontId="16" fillId="9" borderId="26" xfId="2" applyFont="1" applyFill="1" applyBorder="1" applyAlignment="1">
      <alignment vertical="center"/>
    </xf>
    <xf numFmtId="38" fontId="16" fillId="0" borderId="0" xfId="2" applyFont="1" applyBorder="1" applyAlignment="1">
      <alignment vertical="center"/>
    </xf>
    <xf numFmtId="38" fontId="16" fillId="9" borderId="0" xfId="2" applyFont="1" applyFill="1" applyBorder="1" applyAlignment="1">
      <alignment vertical="center"/>
    </xf>
    <xf numFmtId="38" fontId="16" fillId="0" borderId="27" xfId="2" applyFont="1" applyBorder="1" applyAlignment="1">
      <alignment vertical="center"/>
    </xf>
    <xf numFmtId="38" fontId="16" fillId="9" borderId="27" xfId="2" applyFont="1" applyFill="1" applyBorder="1" applyAlignment="1">
      <alignment vertical="center"/>
    </xf>
    <xf numFmtId="0" fontId="16" fillId="9" borderId="26" xfId="0" applyFont="1" applyFill="1" applyBorder="1" applyAlignment="1">
      <alignment vertical="center"/>
    </xf>
    <xf numFmtId="38" fontId="16" fillId="9" borderId="0" xfId="0" applyNumberFormat="1" applyFont="1" applyFill="1" applyAlignment="1">
      <alignment vertical="center"/>
    </xf>
    <xf numFmtId="0" fontId="16" fillId="9" borderId="13" xfId="0" applyFont="1" applyFill="1" applyBorder="1" applyAlignment="1">
      <alignment vertical="center"/>
    </xf>
    <xf numFmtId="0" fontId="16" fillId="6" borderId="0" xfId="0" applyFont="1" applyFill="1" applyAlignment="1">
      <alignment vertical="center"/>
    </xf>
    <xf numFmtId="0" fontId="0" fillId="0" borderId="27" xfId="0" applyBorder="1" applyAlignment="1">
      <alignment horizontal="center"/>
    </xf>
    <xf numFmtId="0" fontId="0" fillId="0" borderId="26" xfId="0" applyBorder="1" applyAlignment="1">
      <alignment horizontal="center" vertical="center"/>
    </xf>
    <xf numFmtId="178" fontId="0" fillId="0" borderId="26" xfId="2" applyNumberFormat="1" applyFont="1" applyBorder="1" applyAlignment="1">
      <alignment vertical="center"/>
    </xf>
    <xf numFmtId="0" fontId="0" fillId="6" borderId="0" xfId="0" applyFill="1" applyBorder="1" applyAlignment="1">
      <alignment vertical="center"/>
    </xf>
    <xf numFmtId="0" fontId="0" fillId="0" borderId="0" xfId="0" applyBorder="1" applyAlignment="1">
      <alignment horizontal="center"/>
    </xf>
    <xf numFmtId="178" fontId="0" fillId="0" borderId="0" xfId="2" applyNumberFormat="1" applyFont="1" applyBorder="1" applyAlignment="1">
      <alignment vertical="center"/>
    </xf>
    <xf numFmtId="0" fontId="0" fillId="0" borderId="0" xfId="0" applyBorder="1" applyAlignment="1">
      <alignment horizontal="center" vertical="center"/>
    </xf>
    <xf numFmtId="0" fontId="0" fillId="6" borderId="27" xfId="0" applyFill="1" applyBorder="1" applyAlignment="1">
      <alignment vertical="center"/>
    </xf>
    <xf numFmtId="178" fontId="0" fillId="0" borderId="27" xfId="2" applyNumberFormat="1" applyFont="1" applyBorder="1" applyAlignment="1">
      <alignment vertical="center"/>
    </xf>
    <xf numFmtId="0" fontId="0" fillId="6" borderId="27" xfId="0" applyFill="1" applyBorder="1" applyAlignment="1">
      <alignment horizontal="center" vertical="center"/>
    </xf>
    <xf numFmtId="0" fontId="0" fillId="0" borderId="27" xfId="0" applyBorder="1" applyAlignment="1">
      <alignment vertical="center" wrapText="1"/>
    </xf>
    <xf numFmtId="0" fontId="1" fillId="0" borderId="0" xfId="0" applyFont="1" applyFill="1" applyBorder="1"/>
    <xf numFmtId="38" fontId="2" fillId="6" borderId="26" xfId="2" applyFont="1" applyFill="1" applyBorder="1" applyAlignment="1">
      <alignment vertical="center"/>
    </xf>
    <xf numFmtId="38" fontId="0" fillId="0" borderId="0" xfId="0" applyNumberFormat="1" applyBorder="1"/>
    <xf numFmtId="180" fontId="0" fillId="0" borderId="0" xfId="0" applyNumberFormat="1" applyBorder="1"/>
    <xf numFmtId="0" fontId="0" fillId="0" borderId="0" xfId="0" applyBorder="1" applyAlignment="1">
      <alignment vertical="center" wrapText="1"/>
    </xf>
    <xf numFmtId="0" fontId="0" fillId="7" borderId="0" xfId="0" applyFill="1" applyBorder="1" applyAlignment="1">
      <alignment vertical="center" wrapText="1"/>
    </xf>
    <xf numFmtId="38" fontId="0" fillId="7" borderId="0" xfId="0" applyNumberFormat="1" applyFill="1" applyBorder="1"/>
    <xf numFmtId="180" fontId="0" fillId="7" borderId="0" xfId="0" applyNumberFormat="1" applyFill="1" applyBorder="1"/>
    <xf numFmtId="0" fontId="0" fillId="7" borderId="0" xfId="0" applyFill="1" applyBorder="1"/>
    <xf numFmtId="0" fontId="0" fillId="7" borderId="0" xfId="0" applyFill="1" applyBorder="1" applyAlignment="1">
      <alignment vertical="center"/>
    </xf>
    <xf numFmtId="38" fontId="0" fillId="7" borderId="0" xfId="0" applyNumberFormat="1" applyFill="1"/>
    <xf numFmtId="0" fontId="0" fillId="7" borderId="0" xfId="0" applyFill="1"/>
    <xf numFmtId="38" fontId="0" fillId="0" borderId="26" xfId="2" applyFont="1" applyBorder="1" applyAlignment="1">
      <alignment horizontal="right" vertical="center"/>
    </xf>
    <xf numFmtId="38" fontId="0" fillId="0" borderId="0" xfId="2" applyFont="1" applyBorder="1" applyAlignment="1">
      <alignment horizontal="right"/>
    </xf>
    <xf numFmtId="38" fontId="0" fillId="0" borderId="0" xfId="2" applyFont="1" applyBorder="1" applyAlignment="1">
      <alignment horizontal="right" vertical="center"/>
    </xf>
    <xf numFmtId="38" fontId="0" fillId="0" borderId="27" xfId="2" applyFont="1" applyBorder="1" applyAlignment="1">
      <alignment horizontal="right"/>
    </xf>
    <xf numFmtId="0" fontId="0" fillId="6" borderId="27" xfId="0" applyFill="1" applyBorder="1" applyAlignment="1">
      <alignment vertical="center" wrapText="1"/>
    </xf>
    <xf numFmtId="38" fontId="0" fillId="6" borderId="0" xfId="0" applyNumberFormat="1" applyFill="1"/>
    <xf numFmtId="180" fontId="0" fillId="6" borderId="0" xfId="0" applyNumberFormat="1" applyFill="1"/>
    <xf numFmtId="180" fontId="0" fillId="6" borderId="13" xfId="0" applyNumberFormat="1" applyFill="1" applyBorder="1"/>
    <xf numFmtId="0" fontId="0" fillId="9" borderId="27" xfId="0" applyFill="1" applyBorder="1" applyAlignment="1">
      <alignment vertical="center" wrapText="1"/>
    </xf>
    <xf numFmtId="38" fontId="2" fillId="9" borderId="0" xfId="2" applyFont="1" applyFill="1"/>
    <xf numFmtId="38" fontId="2" fillId="9" borderId="13" xfId="2" applyFont="1" applyFill="1" applyBorder="1"/>
    <xf numFmtId="38" fontId="2" fillId="9" borderId="0" xfId="2" applyFont="1" applyFill="1"/>
    <xf numFmtId="38" fontId="2" fillId="9" borderId="13" xfId="2" applyFont="1" applyFill="1" applyBorder="1"/>
    <xf numFmtId="38" fontId="2" fillId="6" borderId="0" xfId="2" applyFont="1" applyFill="1"/>
    <xf numFmtId="180" fontId="0" fillId="6" borderId="0" xfId="0" applyNumberFormat="1" applyFill="1" applyBorder="1"/>
    <xf numFmtId="38" fontId="5" fillId="9" borderId="44" xfId="2" quotePrefix="1" applyFont="1" applyFill="1" applyBorder="1" applyAlignment="1">
      <alignment horizontal="right" vertical="top"/>
    </xf>
    <xf numFmtId="38" fontId="5" fillId="9" borderId="19" xfId="2" quotePrefix="1" applyFont="1" applyFill="1" applyBorder="1" applyAlignment="1">
      <alignment horizontal="right" vertical="top"/>
    </xf>
    <xf numFmtId="38" fontId="5" fillId="9" borderId="10" xfId="2" quotePrefix="1" applyFont="1" applyFill="1" applyBorder="1" applyAlignment="1">
      <alignment horizontal="right" vertical="top"/>
    </xf>
    <xf numFmtId="38" fontId="5" fillId="9" borderId="43" xfId="2" quotePrefix="1" applyFont="1" applyFill="1" applyBorder="1" applyAlignment="1">
      <alignment horizontal="right" vertical="top"/>
    </xf>
    <xf numFmtId="38" fontId="5" fillId="9" borderId="16" xfId="2" quotePrefix="1" applyFont="1" applyFill="1" applyBorder="1" applyAlignment="1">
      <alignment horizontal="right" vertical="top"/>
    </xf>
    <xf numFmtId="38" fontId="5" fillId="9" borderId="40" xfId="2" quotePrefix="1" applyFont="1" applyFill="1" applyBorder="1" applyAlignment="1">
      <alignment horizontal="right" vertical="top"/>
    </xf>
    <xf numFmtId="38" fontId="5" fillId="9" borderId="46" xfId="2" quotePrefix="1" applyFont="1" applyFill="1" applyBorder="1" applyAlignment="1">
      <alignment horizontal="right" vertical="top"/>
    </xf>
    <xf numFmtId="38" fontId="5" fillId="9" borderId="61" xfId="2" quotePrefix="1" applyFont="1" applyFill="1" applyBorder="1" applyAlignment="1">
      <alignment horizontal="right" vertical="top"/>
    </xf>
    <xf numFmtId="9" fontId="0" fillId="0" borderId="43" xfId="1" applyFont="1" applyBorder="1"/>
    <xf numFmtId="9" fontId="0" fillId="0" borderId="21" xfId="1" applyFont="1" applyBorder="1"/>
    <xf numFmtId="9" fontId="0" fillId="0" borderId="42" xfId="1" applyFont="1" applyBorder="1"/>
    <xf numFmtId="38" fontId="5" fillId="9" borderId="10" xfId="2" applyFont="1" applyFill="1" applyBorder="1" applyAlignment="1">
      <alignment horizontal="right" vertical="top"/>
    </xf>
    <xf numFmtId="38" fontId="5" fillId="0" borderId="82" xfId="2" quotePrefix="1" applyFont="1" applyFill="1" applyBorder="1" applyAlignment="1">
      <alignment horizontal="right" vertical="top"/>
    </xf>
    <xf numFmtId="38" fontId="5" fillId="0" borderId="50" xfId="2" quotePrefix="1" applyFont="1" applyFill="1" applyBorder="1" applyAlignment="1">
      <alignment horizontal="right" vertical="top"/>
    </xf>
    <xf numFmtId="38" fontId="5" fillId="0" borderId="49" xfId="2" quotePrefix="1" applyFont="1" applyFill="1" applyBorder="1" applyAlignment="1">
      <alignment horizontal="right" vertical="top"/>
    </xf>
    <xf numFmtId="9" fontId="0" fillId="0" borderId="6" xfId="1" applyFont="1" applyBorder="1"/>
    <xf numFmtId="9" fontId="0" fillId="0" borderId="7" xfId="1" applyFont="1" applyBorder="1"/>
    <xf numFmtId="57" fontId="12" fillId="6" borderId="0" xfId="0" applyNumberFormat="1" applyFont="1" applyFill="1"/>
    <xf numFmtId="0" fontId="8" fillId="9" borderId="0" xfId="0" applyNumberFormat="1" applyFont="1" applyFill="1"/>
    <xf numFmtId="0" fontId="9" fillId="6" borderId="31" xfId="5" applyNumberFormat="1" applyFont="1" applyFill="1" applyBorder="1" applyAlignment="1">
      <alignment horizontal="center" vertical="center"/>
    </xf>
    <xf numFmtId="38" fontId="2" fillId="6" borderId="19" xfId="2" applyFont="1" applyFill="1" applyBorder="1"/>
    <xf numFmtId="38" fontId="2" fillId="6" borderId="18" xfId="2" applyFont="1" applyFill="1" applyBorder="1"/>
    <xf numFmtId="38" fontId="2" fillId="6" borderId="10" xfId="2" applyFont="1" applyFill="1" applyBorder="1"/>
    <xf numFmtId="38" fontId="2" fillId="6" borderId="25" xfId="2" applyFont="1" applyFill="1" applyBorder="1"/>
    <xf numFmtId="0" fontId="1" fillId="7" borderId="0" xfId="0" applyFont="1" applyFill="1"/>
    <xf numFmtId="0" fontId="0" fillId="7" borderId="45" xfId="0" applyFill="1" applyBorder="1"/>
    <xf numFmtId="0" fontId="0" fillId="7" borderId="44" xfId="0" applyFill="1" applyBorder="1"/>
    <xf numFmtId="0" fontId="0" fillId="7" borderId="26" xfId="0" applyFill="1" applyBorder="1"/>
    <xf numFmtId="0" fontId="0" fillId="7" borderId="62" xfId="0" applyFill="1" applyBorder="1"/>
    <xf numFmtId="0" fontId="0" fillId="7" borderId="16" xfId="0" applyFill="1" applyBorder="1"/>
    <xf numFmtId="0" fontId="0" fillId="7" borderId="27" xfId="0" applyFill="1" applyBorder="1"/>
    <xf numFmtId="0" fontId="0" fillId="7" borderId="19" xfId="0" applyFill="1" applyBorder="1"/>
    <xf numFmtId="0" fontId="0" fillId="7" borderId="16" xfId="0" applyFill="1" applyBorder="1" applyAlignment="1">
      <alignment horizontal="center"/>
    </xf>
    <xf numFmtId="0" fontId="0" fillId="7" borderId="12" xfId="0" applyFill="1" applyBorder="1"/>
    <xf numFmtId="0" fontId="0" fillId="7" borderId="22" xfId="0" applyFill="1" applyBorder="1"/>
    <xf numFmtId="0" fontId="0" fillId="7" borderId="13" xfId="0" applyFill="1" applyBorder="1"/>
    <xf numFmtId="0" fontId="1" fillId="7" borderId="0" xfId="0" applyNumberFormat="1" applyFont="1" applyFill="1"/>
    <xf numFmtId="0" fontId="0" fillId="7" borderId="0" xfId="0" applyNumberFormat="1" applyFont="1" applyFill="1"/>
    <xf numFmtId="57" fontId="0" fillId="7" borderId="0" xfId="0" applyNumberFormat="1" applyFont="1" applyFill="1"/>
    <xf numFmtId="0" fontId="0" fillId="7" borderId="0" xfId="0" applyNumberFormat="1" applyFill="1"/>
    <xf numFmtId="0" fontId="0" fillId="7" borderId="1" xfId="0" applyNumberFormat="1" applyFont="1" applyFill="1" applyBorder="1"/>
    <xf numFmtId="0" fontId="0" fillId="7" borderId="0" xfId="0" applyNumberFormat="1" applyFont="1" applyFill="1" applyBorder="1"/>
    <xf numFmtId="0" fontId="0" fillId="7" borderId="0" xfId="0" applyFont="1" applyFill="1"/>
    <xf numFmtId="0" fontId="0" fillId="7" borderId="2" xfId="0" applyNumberFormat="1" applyFill="1" applyBorder="1" applyAlignment="1">
      <alignment horizontal="center"/>
    </xf>
    <xf numFmtId="0" fontId="0" fillId="7" borderId="2" xfId="0" applyNumberFormat="1" applyFont="1" applyFill="1" applyBorder="1"/>
    <xf numFmtId="0" fontId="0" fillId="7" borderId="3" xfId="0" applyNumberFormat="1" applyFill="1" applyBorder="1" applyAlignment="1">
      <alignment horizontal="center"/>
    </xf>
    <xf numFmtId="0" fontId="0" fillId="7" borderId="4" xfId="0" applyNumberFormat="1" applyFont="1" applyFill="1" applyBorder="1"/>
    <xf numFmtId="0" fontId="8" fillId="7" borderId="30" xfId="0" applyNumberFormat="1" applyFont="1" applyFill="1" applyBorder="1" applyAlignment="1">
      <alignment horizontal="center"/>
    </xf>
    <xf numFmtId="0" fontId="5" fillId="7" borderId="2" xfId="5" applyNumberFormat="1" applyFont="1" applyFill="1" applyBorder="1" applyAlignment="1">
      <alignment horizontal="center" vertical="top"/>
    </xf>
    <xf numFmtId="0" fontId="5" fillId="7" borderId="6" xfId="5" applyNumberFormat="1" applyFont="1" applyFill="1" applyBorder="1" applyAlignment="1">
      <alignment horizontal="center" vertical="center"/>
    </xf>
    <xf numFmtId="0" fontId="5" fillId="7" borderId="23" xfId="5" applyNumberFormat="1" applyFont="1" applyFill="1" applyBorder="1" applyAlignment="1">
      <alignment horizontal="center" vertical="center"/>
    </xf>
    <xf numFmtId="0" fontId="5" fillId="7" borderId="4" xfId="5" applyNumberFormat="1" applyFont="1" applyFill="1" applyBorder="1" applyAlignment="1">
      <alignment horizontal="center" vertical="center"/>
    </xf>
    <xf numFmtId="0" fontId="5" fillId="7" borderId="7" xfId="5" applyNumberFormat="1" applyFont="1" applyFill="1" applyBorder="1" applyAlignment="1">
      <alignment horizontal="center" vertical="center"/>
    </xf>
    <xf numFmtId="0" fontId="5" fillId="7" borderId="3" xfId="5" applyNumberFormat="1" applyFont="1" applyFill="1" applyBorder="1" applyAlignment="1">
      <alignment horizontal="center" vertical="center"/>
    </xf>
    <xf numFmtId="0" fontId="9" fillId="7" borderId="31" xfId="5" applyNumberFormat="1" applyFont="1" applyFill="1" applyBorder="1" applyAlignment="1">
      <alignment horizontal="center" vertical="center"/>
    </xf>
    <xf numFmtId="0" fontId="5" fillId="7" borderId="8" xfId="5" applyNumberFormat="1" applyFont="1" applyFill="1" applyBorder="1" applyAlignment="1">
      <alignment horizontal="center" vertical="top"/>
    </xf>
    <xf numFmtId="38" fontId="5" fillId="7" borderId="33" xfId="2" applyFont="1" applyFill="1" applyBorder="1" applyAlignment="1">
      <alignment horizontal="right"/>
    </xf>
    <xf numFmtId="38" fontId="5" fillId="7" borderId="47" xfId="2" applyFont="1" applyFill="1" applyBorder="1" applyAlignment="1">
      <alignment horizontal="right"/>
    </xf>
    <xf numFmtId="38" fontId="5" fillId="7" borderId="30" xfId="2" applyFont="1" applyFill="1" applyBorder="1" applyAlignment="1">
      <alignment horizontal="right"/>
    </xf>
    <xf numFmtId="38" fontId="5" fillId="7" borderId="10" xfId="2" applyFont="1" applyFill="1" applyBorder="1" applyAlignment="1">
      <alignment horizontal="right"/>
    </xf>
    <xf numFmtId="38" fontId="5" fillId="7" borderId="19" xfId="2" applyFont="1" applyFill="1" applyBorder="1" applyAlignment="1">
      <alignment horizontal="right"/>
    </xf>
    <xf numFmtId="38" fontId="5" fillId="7" borderId="11" xfId="2" applyFont="1" applyFill="1" applyBorder="1" applyAlignment="1">
      <alignment horizontal="right"/>
    </xf>
    <xf numFmtId="38" fontId="5" fillId="7" borderId="24" xfId="2" applyFont="1" applyFill="1" applyBorder="1" applyAlignment="1">
      <alignment horizontal="right"/>
    </xf>
    <xf numFmtId="38" fontId="5" fillId="7" borderId="15" xfId="2" applyFont="1" applyFill="1" applyBorder="1" applyAlignment="1">
      <alignment horizontal="right"/>
    </xf>
    <xf numFmtId="38" fontId="5" fillId="7" borderId="17" xfId="2" applyFont="1" applyFill="1" applyBorder="1" applyAlignment="1">
      <alignment horizontal="right"/>
    </xf>
    <xf numFmtId="38" fontId="5" fillId="7" borderId="60" xfId="2" applyFont="1" applyFill="1" applyBorder="1" applyAlignment="1">
      <alignment horizontal="right"/>
    </xf>
    <xf numFmtId="38" fontId="5" fillId="7" borderId="14" xfId="2" applyFont="1" applyFill="1" applyBorder="1" applyAlignment="1">
      <alignment horizontal="right"/>
    </xf>
    <xf numFmtId="0" fontId="5" fillId="7" borderId="14" xfId="5" applyNumberFormat="1" applyFont="1" applyFill="1" applyBorder="1" applyAlignment="1">
      <alignment horizontal="center"/>
    </xf>
    <xf numFmtId="0" fontId="5" fillId="7" borderId="28" xfId="5" applyNumberFormat="1" applyFont="1" applyFill="1" applyBorder="1" applyAlignment="1">
      <alignment horizontal="center" vertical="center"/>
    </xf>
    <xf numFmtId="38" fontId="5" fillId="7" borderId="39" xfId="2" quotePrefix="1" applyFont="1" applyFill="1" applyBorder="1" applyAlignment="1">
      <alignment horizontal="right" vertical="top"/>
    </xf>
    <xf numFmtId="38" fontId="2" fillId="7" borderId="0" xfId="2" applyFont="1" applyFill="1" applyBorder="1"/>
    <xf numFmtId="38" fontId="2" fillId="7" borderId="11" xfId="2" applyFont="1" applyFill="1" applyBorder="1"/>
    <xf numFmtId="177" fontId="0" fillId="7" borderId="10" xfId="0" applyNumberFormat="1" applyFont="1" applyFill="1" applyBorder="1"/>
    <xf numFmtId="177" fontId="0" fillId="7" borderId="11" xfId="0" applyNumberFormat="1" applyFont="1" applyFill="1" applyBorder="1"/>
    <xf numFmtId="0" fontId="0" fillId="7" borderId="11" xfId="0" applyNumberFormat="1" applyFill="1" applyBorder="1"/>
    <xf numFmtId="0" fontId="0" fillId="7" borderId="34" xfId="0" applyFill="1" applyBorder="1"/>
    <xf numFmtId="38" fontId="5" fillId="7" borderId="11" xfId="2" quotePrefix="1" applyFont="1" applyFill="1" applyBorder="1" applyAlignment="1">
      <alignment horizontal="right" vertical="top"/>
    </xf>
    <xf numFmtId="38" fontId="2" fillId="7" borderId="19" xfId="2" applyFont="1" applyFill="1" applyBorder="1"/>
    <xf numFmtId="38" fontId="2" fillId="7" borderId="10" xfId="2" applyFont="1" applyFill="1" applyBorder="1"/>
    <xf numFmtId="38" fontId="2" fillId="7" borderId="18" xfId="2" applyFont="1" applyFill="1" applyBorder="1"/>
    <xf numFmtId="0" fontId="0" fillId="7" borderId="39" xfId="0" applyNumberFormat="1" applyFill="1" applyBorder="1"/>
    <xf numFmtId="0" fontId="0" fillId="7" borderId="42" xfId="0" applyNumberFormat="1" applyFill="1" applyBorder="1"/>
    <xf numFmtId="0" fontId="5" fillId="7" borderId="41" xfId="5" applyNumberFormat="1" applyFont="1" applyFill="1" applyBorder="1" applyAlignment="1">
      <alignment horizontal="left" vertical="center"/>
    </xf>
    <xf numFmtId="38" fontId="2" fillId="7" borderId="16" xfId="2" applyFont="1" applyFill="1" applyBorder="1"/>
    <xf numFmtId="38" fontId="2" fillId="7" borderId="21" xfId="2" applyFont="1" applyFill="1" applyBorder="1"/>
    <xf numFmtId="38" fontId="2" fillId="7" borderId="42" xfId="2" applyFont="1" applyFill="1" applyBorder="1"/>
    <xf numFmtId="38" fontId="2" fillId="7" borderId="43" xfId="2" applyFont="1" applyFill="1" applyBorder="1"/>
    <xf numFmtId="38" fontId="2" fillId="7" borderId="27" xfId="2" applyFont="1" applyFill="1" applyBorder="1"/>
    <xf numFmtId="177" fontId="0" fillId="7" borderId="43" xfId="0" applyNumberFormat="1" applyFont="1" applyFill="1" applyBorder="1"/>
    <xf numFmtId="177" fontId="0" fillId="7" borderId="42" xfId="0" applyNumberFormat="1" applyFont="1" applyFill="1" applyBorder="1"/>
    <xf numFmtId="0" fontId="0" fillId="7" borderId="54" xfId="0" applyNumberFormat="1" applyFill="1" applyBorder="1"/>
    <xf numFmtId="38" fontId="2" fillId="7" borderId="58" xfId="2" applyFont="1" applyFill="1" applyBorder="1"/>
    <xf numFmtId="38" fontId="5" fillId="7" borderId="32" xfId="2" quotePrefix="1" applyFont="1" applyFill="1" applyBorder="1" applyAlignment="1">
      <alignment horizontal="right" vertical="top"/>
    </xf>
    <xf numFmtId="0" fontId="5" fillId="7" borderId="38" xfId="5" applyNumberFormat="1" applyFont="1" applyFill="1" applyBorder="1" applyAlignment="1">
      <alignment horizontal="left" vertical="center"/>
    </xf>
    <xf numFmtId="38" fontId="2" fillId="7" borderId="44" xfId="2" applyFont="1" applyFill="1" applyBorder="1"/>
    <xf numFmtId="38" fontId="2" fillId="7" borderId="25" xfId="2" applyFont="1" applyFill="1" applyBorder="1"/>
    <xf numFmtId="38" fontId="2" fillId="7" borderId="39" xfId="2" applyFont="1" applyFill="1" applyBorder="1"/>
    <xf numFmtId="38" fontId="2" fillId="7" borderId="40" xfId="2" applyFont="1" applyFill="1" applyBorder="1"/>
    <xf numFmtId="38" fontId="2" fillId="7" borderId="26" xfId="2" applyFont="1" applyFill="1" applyBorder="1"/>
    <xf numFmtId="177" fontId="0" fillId="7" borderId="40" xfId="0" applyNumberFormat="1" applyFont="1" applyFill="1" applyBorder="1"/>
    <xf numFmtId="177" fontId="0" fillId="7" borderId="39" xfId="0" applyNumberFormat="1" applyFont="1" applyFill="1" applyBorder="1"/>
    <xf numFmtId="38" fontId="5" fillId="7" borderId="42" xfId="2" quotePrefix="1" applyFont="1" applyFill="1" applyBorder="1" applyAlignment="1">
      <alignment horizontal="right" vertical="top"/>
    </xf>
    <xf numFmtId="38" fontId="5" fillId="7" borderId="31" xfId="2" quotePrefix="1" applyFont="1" applyFill="1" applyBorder="1" applyAlignment="1">
      <alignment horizontal="right" vertical="top"/>
    </xf>
    <xf numFmtId="38" fontId="2" fillId="7" borderId="46" xfId="2" applyFont="1" applyFill="1" applyBorder="1"/>
    <xf numFmtId="38" fontId="2" fillId="7" borderId="37" xfId="2" applyFont="1" applyFill="1" applyBorder="1"/>
    <xf numFmtId="38" fontId="2" fillId="7" borderId="31" xfId="2" applyFont="1" applyFill="1" applyBorder="1"/>
    <xf numFmtId="38" fontId="2" fillId="7" borderId="35" xfId="2" applyFont="1" applyFill="1" applyBorder="1"/>
    <xf numFmtId="0" fontId="8" fillId="7" borderId="0" xfId="0" applyNumberFormat="1" applyFont="1" applyFill="1"/>
    <xf numFmtId="0" fontId="6" fillId="7" borderId="81" xfId="5" applyNumberFormat="1" applyFont="1" applyFill="1" applyBorder="1" applyAlignment="1">
      <alignment horizontal="left" vertical="center"/>
    </xf>
    <xf numFmtId="9" fontId="2" fillId="7" borderId="10" xfId="1" applyFont="1" applyFill="1" applyBorder="1"/>
    <xf numFmtId="9" fontId="2" fillId="7" borderId="19" xfId="1" applyFont="1" applyFill="1" applyBorder="1"/>
    <xf numFmtId="9" fontId="2" fillId="7" borderId="11" xfId="1" applyFont="1" applyFill="1" applyBorder="1"/>
    <xf numFmtId="9" fontId="2" fillId="7" borderId="14" xfId="1" applyFont="1" applyFill="1" applyBorder="1"/>
    <xf numFmtId="9" fontId="2" fillId="7" borderId="47" xfId="1" applyFont="1" applyFill="1" applyBorder="1"/>
    <xf numFmtId="9" fontId="2" fillId="7" borderId="30" xfId="1" applyFont="1" applyFill="1" applyBorder="1"/>
    <xf numFmtId="9" fontId="2" fillId="7" borderId="36" xfId="1" applyFont="1" applyFill="1" applyBorder="1"/>
    <xf numFmtId="9" fontId="2" fillId="7" borderId="33" xfId="1" applyFont="1" applyFill="1" applyBorder="1"/>
    <xf numFmtId="9" fontId="2" fillId="7" borderId="29" xfId="1" applyFont="1" applyFill="1" applyBorder="1"/>
    <xf numFmtId="0" fontId="6" fillId="7" borderId="83" xfId="5" applyNumberFormat="1" applyFont="1" applyFill="1" applyBorder="1" applyAlignment="1">
      <alignment horizontal="left" vertical="center"/>
    </xf>
    <xf numFmtId="9" fontId="2" fillId="7" borderId="34" xfId="1" applyFont="1" applyFill="1" applyBorder="1"/>
    <xf numFmtId="9" fontId="2" fillId="7" borderId="22" xfId="1" applyFont="1" applyFill="1" applyBorder="1"/>
    <xf numFmtId="9" fontId="2" fillId="7" borderId="32" xfId="1" applyFont="1" applyFill="1" applyBorder="1"/>
    <xf numFmtId="9" fontId="2" fillId="7" borderId="20" xfId="1" applyFont="1" applyFill="1" applyBorder="1"/>
    <xf numFmtId="9" fontId="2" fillId="7" borderId="13" xfId="1" applyFont="1" applyFill="1" applyBorder="1"/>
    <xf numFmtId="0" fontId="6" fillId="7" borderId="80" xfId="5" applyNumberFormat="1" applyFont="1" applyFill="1" applyBorder="1" applyAlignment="1">
      <alignment horizontal="left" vertical="center"/>
    </xf>
    <xf numFmtId="9" fontId="2" fillId="7" borderId="35" xfId="1" applyFont="1" applyFill="1" applyBorder="1"/>
    <xf numFmtId="9" fontId="2" fillId="7" borderId="46" xfId="1" applyFont="1" applyFill="1" applyBorder="1"/>
    <xf numFmtId="9" fontId="2" fillId="7" borderId="31" xfId="1" applyFont="1" applyFill="1" applyBorder="1"/>
    <xf numFmtId="9" fontId="2" fillId="7" borderId="37" xfId="1" applyFont="1" applyFill="1" applyBorder="1"/>
    <xf numFmtId="9" fontId="2" fillId="7" borderId="1" xfId="1" applyFont="1" applyFill="1" applyBorder="1"/>
    <xf numFmtId="0" fontId="5" fillId="7" borderId="0" xfId="5" applyNumberFormat="1" applyFont="1" applyFill="1" applyBorder="1" applyAlignment="1">
      <alignment horizontal="left" vertical="center"/>
    </xf>
    <xf numFmtId="9" fontId="2" fillId="7" borderId="0" xfId="1" applyFont="1" applyFill="1" applyBorder="1"/>
    <xf numFmtId="38" fontId="5" fillId="6" borderId="83" xfId="2" quotePrefix="1" applyFont="1" applyFill="1" applyBorder="1" applyAlignment="1">
      <alignment horizontal="right" vertical="top"/>
    </xf>
    <xf numFmtId="38" fontId="5" fillId="6" borderId="20" xfId="2" quotePrefix="1" applyFont="1" applyFill="1" applyBorder="1" applyAlignment="1">
      <alignment horizontal="right" vertical="top"/>
    </xf>
    <xf numFmtId="38" fontId="2" fillId="9" borderId="19" xfId="2" applyFont="1" applyFill="1" applyBorder="1"/>
    <xf numFmtId="38" fontId="2" fillId="9" borderId="18" xfId="2" applyFont="1" applyFill="1" applyBorder="1"/>
    <xf numFmtId="38" fontId="2" fillId="9" borderId="10" xfId="2" applyFont="1" applyFill="1" applyBorder="1"/>
    <xf numFmtId="38" fontId="2" fillId="9" borderId="25" xfId="2" applyFont="1" applyFill="1" applyBorder="1"/>
    <xf numFmtId="177" fontId="0" fillId="9" borderId="31" xfId="0" applyNumberFormat="1" applyFont="1" applyFill="1" applyBorder="1"/>
    <xf numFmtId="9" fontId="8" fillId="8" borderId="0" xfId="1" applyFont="1" applyFill="1" applyBorder="1" applyAlignment="1">
      <alignment horizontal="center"/>
    </xf>
    <xf numFmtId="0" fontId="0" fillId="7" borderId="32" xfId="0" applyFill="1" applyBorder="1"/>
    <xf numFmtId="178" fontId="2" fillId="9" borderId="11" xfId="2" applyNumberFormat="1" applyFont="1" applyFill="1" applyBorder="1"/>
    <xf numFmtId="178" fontId="2" fillId="9" borderId="54" xfId="2" applyNumberFormat="1" applyFont="1" applyFill="1" applyBorder="1"/>
    <xf numFmtId="0" fontId="0" fillId="7" borderId="3" xfId="0" applyNumberFormat="1" applyFill="1" applyBorder="1" applyAlignment="1">
      <alignment horizontal="center"/>
    </xf>
    <xf numFmtId="0" fontId="0" fillId="7" borderId="2" xfId="0" applyNumberFormat="1" applyFill="1" applyBorder="1" applyAlignment="1">
      <alignment horizontal="center"/>
    </xf>
    <xf numFmtId="177" fontId="0" fillId="9" borderId="35" xfId="0" applyNumberFormat="1" applyFont="1" applyFill="1" applyBorder="1"/>
    <xf numFmtId="0" fontId="18" fillId="0" borderId="0" xfId="0" applyFont="1" applyAlignment="1">
      <alignment vertical="center"/>
    </xf>
    <xf numFmtId="0" fontId="0" fillId="0" borderId="13" xfId="0" applyBorder="1" applyAlignment="1">
      <alignment horizontal="center" vertical="center"/>
    </xf>
    <xf numFmtId="0" fontId="0" fillId="0" borderId="27" xfId="0" applyBorder="1" applyAlignment="1">
      <alignment horizontal="center" vertical="center"/>
    </xf>
    <xf numFmtId="3" fontId="0" fillId="0" borderId="26" xfId="0" applyNumberFormat="1" applyBorder="1" applyAlignment="1">
      <alignment vertical="center"/>
    </xf>
    <xf numFmtId="3" fontId="0" fillId="0" borderId="0" xfId="0" applyNumberFormat="1" applyBorder="1" applyAlignment="1">
      <alignment vertical="center"/>
    </xf>
    <xf numFmtId="3" fontId="0" fillId="0" borderId="27" xfId="0" applyNumberFormat="1" applyBorder="1" applyAlignment="1">
      <alignment vertical="center"/>
    </xf>
    <xf numFmtId="38" fontId="0" fillId="0" borderId="0" xfId="0" applyNumberFormat="1" applyAlignment="1">
      <alignment vertical="center"/>
    </xf>
    <xf numFmtId="0" fontId="0" fillId="0" borderId="0" xfId="0" applyAlignment="1">
      <alignment horizontal="right" vertical="center"/>
    </xf>
    <xf numFmtId="49" fontId="19" fillId="0" borderId="0" xfId="0" applyNumberFormat="1" applyFont="1" applyAlignment="1">
      <alignment horizontal="left" vertical="top"/>
    </xf>
    <xf numFmtId="0" fontId="8" fillId="0" borderId="0" xfId="0" applyFont="1" applyAlignment="1">
      <alignment vertical="center"/>
    </xf>
    <xf numFmtId="49" fontId="19" fillId="7" borderId="22" xfId="0" applyNumberFormat="1" applyFont="1" applyFill="1" applyBorder="1" applyAlignment="1">
      <alignment horizontal="left" vertical="top" wrapText="1"/>
    </xf>
    <xf numFmtId="49" fontId="19" fillId="7" borderId="20" xfId="0" applyNumberFormat="1" applyFont="1" applyFill="1" applyBorder="1" applyAlignment="1">
      <alignment horizontal="left" vertical="top" wrapText="1"/>
    </xf>
    <xf numFmtId="49" fontId="19" fillId="7" borderId="12" xfId="0" applyNumberFormat="1" applyFont="1" applyFill="1" applyBorder="1" applyAlignment="1">
      <alignment horizontal="left" vertical="top" wrapText="1"/>
    </xf>
    <xf numFmtId="0" fontId="8" fillId="0" borderId="0" xfId="0" applyFont="1" applyAlignment="1">
      <alignment vertical="center" wrapText="1"/>
    </xf>
    <xf numFmtId="178" fontId="0" fillId="0" borderId="0" xfId="2" applyNumberFormat="1" applyFont="1" applyAlignment="1">
      <alignment vertical="center"/>
    </xf>
    <xf numFmtId="38" fontId="8" fillId="5" borderId="19" xfId="3" applyFont="1" applyFill="1" applyBorder="1" applyAlignment="1" applyProtection="1"/>
    <xf numFmtId="3" fontId="8" fillId="5" borderId="19" xfId="3" applyNumberFormat="1" applyFont="1" applyFill="1" applyBorder="1" applyAlignment="1" applyProtection="1">
      <alignment horizontal="right"/>
    </xf>
    <xf numFmtId="3" fontId="8" fillId="5" borderId="19" xfId="3" applyNumberFormat="1" applyFont="1" applyFill="1" applyBorder="1" applyAlignment="1" applyProtection="1"/>
    <xf numFmtId="3" fontId="8" fillId="5" borderId="0" xfId="3" applyNumberFormat="1" applyFont="1" applyFill="1" applyBorder="1" applyAlignment="1" applyProtection="1"/>
    <xf numFmtId="0" fontId="0" fillId="7" borderId="0" xfId="0" applyFill="1" applyAlignment="1">
      <alignment vertical="center"/>
    </xf>
    <xf numFmtId="49" fontId="19" fillId="7" borderId="22" xfId="0" applyNumberFormat="1" applyFont="1" applyFill="1" applyBorder="1" applyAlignment="1">
      <alignment horizontal="center" vertical="top" wrapText="1"/>
    </xf>
    <xf numFmtId="49" fontId="19" fillId="7" borderId="20" xfId="0" applyNumberFormat="1" applyFont="1" applyFill="1" applyBorder="1" applyAlignment="1">
      <alignment horizontal="center" vertical="top" wrapText="1"/>
    </xf>
    <xf numFmtId="49" fontId="19" fillId="7" borderId="12" xfId="0" applyNumberFormat="1" applyFont="1" applyFill="1" applyBorder="1" applyAlignment="1">
      <alignment horizontal="center" vertical="top" wrapText="1"/>
    </xf>
    <xf numFmtId="49" fontId="19" fillId="9" borderId="25" xfId="0" applyNumberFormat="1" applyFont="1" applyFill="1" applyBorder="1" applyAlignment="1">
      <alignment horizontal="center" vertical="top" wrapText="1"/>
    </xf>
    <xf numFmtId="49" fontId="19" fillId="7" borderId="44" xfId="0" applyNumberFormat="1" applyFont="1" applyFill="1" applyBorder="1" applyAlignment="1">
      <alignment horizontal="center" vertical="top" wrapText="1"/>
    </xf>
    <xf numFmtId="49" fontId="19" fillId="7" borderId="25" xfId="0" applyNumberFormat="1" applyFont="1" applyFill="1" applyBorder="1" applyAlignment="1">
      <alignment horizontal="center" vertical="top" wrapText="1"/>
    </xf>
    <xf numFmtId="178" fontId="19" fillId="7" borderId="20" xfId="2" applyNumberFormat="1" applyFont="1" applyFill="1" applyBorder="1" applyAlignment="1">
      <alignment horizontal="left" vertical="top" wrapText="1"/>
    </xf>
    <xf numFmtId="178" fontId="19" fillId="7" borderId="0" xfId="2" applyNumberFormat="1" applyFont="1" applyFill="1" applyBorder="1" applyAlignment="1">
      <alignment horizontal="left" vertical="top" wrapText="1"/>
    </xf>
    <xf numFmtId="0" fontId="16" fillId="6" borderId="45" xfId="0" applyFont="1" applyFill="1" applyBorder="1" applyAlignment="1">
      <alignment vertical="center"/>
    </xf>
    <xf numFmtId="0" fontId="16" fillId="6" borderId="25" xfId="0" applyFont="1" applyFill="1" applyBorder="1" applyAlignment="1">
      <alignment horizontal="center" vertical="center"/>
    </xf>
    <xf numFmtId="38" fontId="2" fillId="7" borderId="45" xfId="2" applyFont="1" applyFill="1" applyBorder="1" applyAlignment="1">
      <alignment vertical="center"/>
    </xf>
    <xf numFmtId="38" fontId="2" fillId="7" borderId="26" xfId="2" applyFont="1" applyFill="1" applyBorder="1" applyAlignment="1">
      <alignment vertical="center"/>
    </xf>
    <xf numFmtId="38" fontId="2" fillId="7" borderId="44" xfId="2" applyFont="1" applyFill="1" applyBorder="1" applyAlignment="1">
      <alignment vertical="center"/>
    </xf>
    <xf numFmtId="178" fontId="2" fillId="7" borderId="26" xfId="2" applyNumberFormat="1" applyFont="1" applyFill="1" applyBorder="1" applyAlignment="1">
      <alignment vertical="center"/>
    </xf>
    <xf numFmtId="178" fontId="2" fillId="7" borderId="44" xfId="2" applyNumberFormat="1" applyFont="1" applyFill="1" applyBorder="1" applyAlignment="1">
      <alignment vertical="center"/>
    </xf>
    <xf numFmtId="0" fontId="16" fillId="6" borderId="61" xfId="0" applyFont="1" applyFill="1" applyBorder="1" applyAlignment="1">
      <alignment vertical="center"/>
    </xf>
    <xf numFmtId="0" fontId="16" fillId="6" borderId="18" xfId="0" applyFont="1" applyFill="1" applyBorder="1" applyAlignment="1">
      <alignment horizontal="center" vertical="center"/>
    </xf>
    <xf numFmtId="38" fontId="2" fillId="7" borderId="61" xfId="2" applyFont="1" applyFill="1" applyBorder="1" applyAlignment="1">
      <alignment vertical="center"/>
    </xf>
    <xf numFmtId="38" fontId="2" fillId="7" borderId="0" xfId="2" applyFont="1" applyFill="1" applyBorder="1" applyAlignment="1">
      <alignment vertical="center"/>
    </xf>
    <xf numFmtId="38" fontId="2" fillId="7" borderId="19" xfId="2" applyFont="1" applyFill="1" applyBorder="1" applyAlignment="1">
      <alignment vertical="center"/>
    </xf>
    <xf numFmtId="178" fontId="2" fillId="7" borderId="0" xfId="2" applyNumberFormat="1" applyFont="1" applyFill="1" applyBorder="1" applyAlignment="1">
      <alignment vertical="center"/>
    </xf>
    <xf numFmtId="178" fontId="2" fillId="7" borderId="19" xfId="2" applyNumberFormat="1" applyFont="1" applyFill="1" applyBorder="1" applyAlignment="1">
      <alignment vertical="center"/>
    </xf>
    <xf numFmtId="0" fontId="16" fillId="6" borderId="62" xfId="0" applyFont="1" applyFill="1" applyBorder="1" applyAlignment="1">
      <alignment vertical="center"/>
    </xf>
    <xf numFmtId="0" fontId="16" fillId="6" borderId="21" xfId="0" applyFont="1" applyFill="1" applyBorder="1" applyAlignment="1">
      <alignment horizontal="center" vertical="center"/>
    </xf>
    <xf numFmtId="178" fontId="2" fillId="7" borderId="27" xfId="2" applyNumberFormat="1" applyFont="1" applyFill="1" applyBorder="1" applyAlignment="1">
      <alignment vertical="center"/>
    </xf>
    <xf numFmtId="178" fontId="2" fillId="7" borderId="16" xfId="2" applyNumberFormat="1" applyFont="1" applyFill="1" applyBorder="1" applyAlignment="1">
      <alignment vertical="center"/>
    </xf>
    <xf numFmtId="38" fontId="2" fillId="7" borderId="62" xfId="2" applyFont="1" applyFill="1" applyBorder="1" applyAlignment="1">
      <alignment vertical="center"/>
    </xf>
    <xf numFmtId="38" fontId="2" fillId="7" borderId="27" xfId="2" applyFont="1" applyFill="1" applyBorder="1" applyAlignment="1">
      <alignment vertical="center"/>
    </xf>
    <xf numFmtId="38" fontId="2" fillId="7" borderId="16" xfId="2" applyFont="1" applyFill="1" applyBorder="1" applyAlignment="1">
      <alignment vertical="center"/>
    </xf>
    <xf numFmtId="49" fontId="19" fillId="9" borderId="20" xfId="0" applyNumberFormat="1" applyFont="1" applyFill="1" applyBorder="1" applyAlignment="1">
      <alignment horizontal="center" vertical="top" wrapText="1"/>
    </xf>
    <xf numFmtId="178" fontId="2" fillId="7" borderId="45" xfId="2" applyNumberFormat="1" applyFont="1" applyFill="1" applyBorder="1" applyAlignment="1">
      <alignment vertical="center"/>
    </xf>
    <xf numFmtId="178" fontId="2" fillId="7" borderId="61" xfId="2" applyNumberFormat="1" applyFont="1" applyFill="1" applyBorder="1" applyAlignment="1">
      <alignment vertical="center"/>
    </xf>
    <xf numFmtId="178" fontId="2" fillId="7" borderId="62" xfId="2" applyNumberFormat="1" applyFont="1" applyFill="1" applyBorder="1" applyAlignment="1">
      <alignment vertical="center"/>
    </xf>
    <xf numFmtId="38" fontId="0" fillId="9" borderId="0" xfId="2" applyFont="1" applyFill="1" applyBorder="1" applyAlignment="1">
      <alignment vertical="center"/>
    </xf>
    <xf numFmtId="38" fontId="0" fillId="9" borderId="26" xfId="2" applyFont="1" applyFill="1" applyBorder="1" applyAlignment="1">
      <alignment vertical="center"/>
    </xf>
    <xf numFmtId="38" fontId="0" fillId="9" borderId="27" xfId="2" applyFont="1" applyFill="1" applyBorder="1" applyAlignment="1">
      <alignment vertical="center"/>
    </xf>
    <xf numFmtId="14" fontId="0" fillId="9" borderId="0" xfId="0" applyNumberFormat="1" applyFill="1"/>
    <xf numFmtId="0" fontId="20" fillId="0" borderId="0" xfId="6"/>
    <xf numFmtId="0" fontId="20" fillId="0" borderId="0" xfId="6" applyAlignment="1">
      <alignment vertical="center"/>
    </xf>
    <xf numFmtId="0" fontId="8" fillId="0" borderId="0" xfId="0" applyFont="1"/>
    <xf numFmtId="0" fontId="8" fillId="7" borderId="84" xfId="0" quotePrefix="1" applyFont="1" applyFill="1" applyBorder="1" applyAlignment="1">
      <alignment horizontal="center"/>
    </xf>
    <xf numFmtId="0" fontId="8" fillId="7" borderId="28" xfId="0" quotePrefix="1" applyFont="1" applyFill="1" applyBorder="1" applyAlignment="1">
      <alignment horizontal="center"/>
    </xf>
    <xf numFmtId="0" fontId="0" fillId="7" borderId="3" xfId="0" applyNumberFormat="1"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2" xfId="0" applyNumberFormat="1" applyFill="1" applyBorder="1" applyAlignment="1">
      <alignment horizontal="center"/>
    </xf>
    <xf numFmtId="0" fontId="8" fillId="7" borderId="2" xfId="0" applyNumberFormat="1" applyFont="1" applyFill="1" applyBorder="1" applyAlignment="1">
      <alignment horizontal="center"/>
    </xf>
    <xf numFmtId="0" fontId="8" fillId="7" borderId="4" xfId="0" applyNumberFormat="1" applyFont="1" applyFill="1" applyBorder="1" applyAlignment="1">
      <alignment horizontal="center"/>
    </xf>
    <xf numFmtId="49" fontId="11" fillId="6" borderId="12" xfId="0" applyNumberFormat="1" applyFont="1" applyFill="1" applyBorder="1" applyAlignment="1">
      <alignment horizontal="center" vertical="center"/>
    </xf>
    <xf numFmtId="49" fontId="11" fillId="6" borderId="22" xfId="0" applyNumberFormat="1" applyFont="1" applyFill="1" applyBorder="1" applyAlignment="1">
      <alignment horizontal="center" vertic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22" xfId="0" applyFont="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22" xfId="0" applyFont="1" applyFill="1" applyBorder="1" applyAlignment="1">
      <alignment horizontal="center"/>
    </xf>
    <xf numFmtId="3" fontId="5" fillId="5" borderId="85" xfId="0" applyNumberFormat="1" applyFont="1" applyFill="1" applyBorder="1" applyAlignment="1" applyProtection="1">
      <alignment horizontal="center" vertical="center"/>
    </xf>
    <xf numFmtId="3" fontId="5" fillId="5" borderId="86" xfId="0" applyNumberFormat="1" applyFont="1" applyFill="1" applyBorder="1" applyAlignment="1" applyProtection="1">
      <alignment horizontal="center" vertical="center"/>
    </xf>
    <xf numFmtId="3" fontId="5" fillId="5" borderId="87" xfId="0" applyNumberFormat="1" applyFont="1" applyFill="1" applyBorder="1" applyAlignment="1" applyProtection="1">
      <alignment horizontal="center" vertic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22" xfId="0" applyFont="1" applyFill="1" applyBorder="1" applyAlignment="1">
      <alignment horizontal="center"/>
    </xf>
    <xf numFmtId="0" fontId="8" fillId="6" borderId="84" xfId="0" quotePrefix="1" applyFont="1" applyFill="1" applyBorder="1" applyAlignment="1">
      <alignment horizontal="center"/>
    </xf>
    <xf numFmtId="0" fontId="8" fillId="6" borderId="24" xfId="0" quotePrefix="1" applyFont="1" applyFill="1" applyBorder="1" applyAlignment="1">
      <alignment horizontal="center"/>
    </xf>
    <xf numFmtId="0" fontId="8" fillId="0" borderId="2" xfId="0" applyNumberFormat="1" applyFont="1" applyBorder="1" applyAlignment="1">
      <alignment horizontal="center"/>
    </xf>
    <xf numFmtId="0" fontId="8" fillId="0" borderId="4" xfId="0" applyNumberFormat="1" applyFont="1" applyBorder="1" applyAlignment="1">
      <alignment horizontal="center"/>
    </xf>
    <xf numFmtId="0" fontId="0" fillId="0" borderId="2"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NumberFormat="1" applyBorder="1" applyAlignment="1">
      <alignment horizontal="center"/>
    </xf>
    <xf numFmtId="49" fontId="11" fillId="0" borderId="12" xfId="0" applyNumberFormat="1" applyFont="1" applyFill="1" applyBorder="1" applyAlignment="1">
      <alignment horizontal="center" vertical="center"/>
    </xf>
    <xf numFmtId="49" fontId="11" fillId="0" borderId="13" xfId="0" applyNumberFormat="1" applyFont="1" applyFill="1" applyBorder="1" applyAlignment="1">
      <alignment horizontal="center" vertical="center"/>
    </xf>
    <xf numFmtId="49" fontId="0" fillId="0" borderId="25" xfId="0" applyNumberFormat="1" applyBorder="1" applyAlignment="1">
      <alignment horizontal="left" vertical="center" wrapText="1"/>
    </xf>
    <xf numFmtId="49" fontId="0" fillId="0" borderId="21" xfId="0" applyNumberFormat="1" applyBorder="1" applyAlignment="1">
      <alignment horizontal="left" vertical="center" wrapText="1"/>
    </xf>
    <xf numFmtId="49" fontId="0" fillId="0" borderId="25" xfId="0" applyNumberFormat="1" applyBorder="1" applyAlignment="1">
      <alignment horizontal="center" vertical="center"/>
    </xf>
    <xf numFmtId="49" fontId="0" fillId="0" borderId="21"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22" xfId="0" applyNumberFormat="1" applyBorder="1" applyAlignment="1">
      <alignment horizontal="center" vertical="center"/>
    </xf>
  </cellXfs>
  <cellStyles count="7">
    <cellStyle name="パーセント" xfId="1" builtinId="5"/>
    <cellStyle name="ハイパーリンク" xfId="6" builtinId="8"/>
    <cellStyle name="桁区切り" xfId="2" builtinId="6"/>
    <cellStyle name="桁区切り 2" xfId="3" xr:uid="{00000000-0005-0000-0000-000002000000}"/>
    <cellStyle name="標準" xfId="0" builtinId="0"/>
    <cellStyle name="標準 2" xfId="4" xr:uid="{00000000-0005-0000-0000-000004000000}"/>
    <cellStyle name="標準_JB16"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兵庫県　コーホート変化率 (2010年～2015年)</a:t>
            </a:r>
          </a:p>
        </c:rich>
      </c:tx>
      <c:layout>
        <c:manualLayout>
          <c:xMode val="edge"/>
          <c:yMode val="edge"/>
          <c:x val="0.37236542906304337"/>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兵庫県h27!$W$3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兵庫県h27!$W$5:$W$24</c:f>
              <c:numCache>
                <c:formatCode>0.00_ </c:formatCode>
                <c:ptCount val="20"/>
                <c:pt idx="0">
                  <c:v>0.99773108414718359</c:v>
                </c:pt>
                <c:pt idx="1">
                  <c:v>0.99838765403662333</c:v>
                </c:pt>
                <c:pt idx="2">
                  <c:v>0.99574826261492644</c:v>
                </c:pt>
                <c:pt idx="3">
                  <c:v>0.9149416909620991</c:v>
                </c:pt>
                <c:pt idx="4">
                  <c:v>0.98381028557886008</c:v>
                </c:pt>
                <c:pt idx="5">
                  <c:v>1.0044702967630743</c:v>
                </c:pt>
                <c:pt idx="6">
                  <c:v>1.0058384068411024</c:v>
                </c:pt>
                <c:pt idx="7">
                  <c:v>0.9991560827318674</c:v>
                </c:pt>
                <c:pt idx="8">
                  <c:v>0.99360537525248827</c:v>
                </c:pt>
                <c:pt idx="9">
                  <c:v>0.98785155888611342</c:v>
                </c:pt>
                <c:pt idx="10">
                  <c:v>0.98957730895923957</c:v>
                </c:pt>
                <c:pt idx="11">
                  <c:v>0.98335107444614467</c:v>
                </c:pt>
                <c:pt idx="12">
                  <c:v>0.95815771986199738</c:v>
                </c:pt>
                <c:pt idx="13">
                  <c:v>0.91947591556417418</c:v>
                </c:pt>
                <c:pt idx="14">
                  <c:v>0.86425637502978991</c:v>
                </c:pt>
                <c:pt idx="15">
                  <c:v>0.77384821933295644</c:v>
                </c:pt>
                <c:pt idx="16">
                  <c:v>0.62401906405357654</c:v>
                </c:pt>
                <c:pt idx="17">
                  <c:v>0.44763040046393249</c:v>
                </c:pt>
                <c:pt idx="18">
                  <c:v>0.26265214606021781</c:v>
                </c:pt>
                <c:pt idx="19">
                  <c:v>0.14462457337883958</c:v>
                </c:pt>
              </c:numCache>
            </c:numRef>
          </c:val>
          <c:smooth val="0"/>
          <c:extLst>
            <c:ext xmlns:c16="http://schemas.microsoft.com/office/drawing/2014/chart" uri="{C3380CC4-5D6E-409C-BE32-E72D297353CC}">
              <c16:uniqueId val="{00000000-12C5-4D69-80EA-9802A590BA73}"/>
            </c:ext>
          </c:extLst>
        </c:ser>
        <c:ser>
          <c:idx val="1"/>
          <c:order val="1"/>
          <c:tx>
            <c:strRef>
              <c:f>兵庫県h27!$X$3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兵庫県h27!$X$5:$X$24</c:f>
              <c:numCache>
                <c:formatCode>0.00_ </c:formatCode>
                <c:ptCount val="20"/>
                <c:pt idx="0">
                  <c:v>1.0002932171963261</c:v>
                </c:pt>
                <c:pt idx="1">
                  <c:v>0.99922414211130328</c:v>
                </c:pt>
                <c:pt idx="2">
                  <c:v>1.0109973483169701</c:v>
                </c:pt>
                <c:pt idx="3">
                  <c:v>0.97133925485068462</c:v>
                </c:pt>
                <c:pt idx="4">
                  <c:v>0.95246998272540506</c:v>
                </c:pt>
                <c:pt idx="5">
                  <c:v>0.99976707471725457</c:v>
                </c:pt>
                <c:pt idx="6">
                  <c:v>0.9994475412824777</c:v>
                </c:pt>
                <c:pt idx="7">
                  <c:v>0.99808549072251329</c:v>
                </c:pt>
                <c:pt idx="8">
                  <c:v>0.99793525774026548</c:v>
                </c:pt>
                <c:pt idx="9">
                  <c:v>0.99634498906244851</c:v>
                </c:pt>
                <c:pt idx="10">
                  <c:v>0.99608306501639443</c:v>
                </c:pt>
                <c:pt idx="11">
                  <c:v>0.9960048590966688</c:v>
                </c:pt>
                <c:pt idx="12">
                  <c:v>0.9843681632162804</c:v>
                </c:pt>
                <c:pt idx="13">
                  <c:v>0.97076987663562742</c:v>
                </c:pt>
                <c:pt idx="14">
                  <c:v>0.94397192829086762</c:v>
                </c:pt>
                <c:pt idx="15">
                  <c:v>0.89259018083648745</c:v>
                </c:pt>
                <c:pt idx="16">
                  <c:v>0.78284335117515569</c:v>
                </c:pt>
                <c:pt idx="17">
                  <c:v>0.60258127012165585</c:v>
                </c:pt>
                <c:pt idx="18">
                  <c:v>0.38201554212409028</c:v>
                </c:pt>
                <c:pt idx="19">
                  <c:v>0.2184971098265896</c:v>
                </c:pt>
              </c:numCache>
            </c:numRef>
          </c:val>
          <c:smooth val="0"/>
          <c:extLst>
            <c:ext xmlns:c16="http://schemas.microsoft.com/office/drawing/2014/chart" uri="{C3380CC4-5D6E-409C-BE32-E72D297353CC}">
              <c16:uniqueId val="{00000001-12C5-4D69-80EA-9802A590BA73}"/>
            </c:ext>
          </c:extLst>
        </c:ser>
        <c:dLbls>
          <c:showLegendKey val="0"/>
          <c:showVal val="0"/>
          <c:showCatName val="0"/>
          <c:showSerName val="0"/>
          <c:showPercent val="0"/>
          <c:showBubbleSize val="0"/>
        </c:dLbls>
        <c:marker val="1"/>
        <c:smooth val="0"/>
        <c:axId val="1318853791"/>
        <c:axId val="1"/>
      </c:lineChart>
      <c:catAx>
        <c:axId val="1318853791"/>
        <c:scaling>
          <c:orientation val="minMax"/>
        </c:scaling>
        <c:delete val="0"/>
        <c:axPos val="b"/>
        <c:title>
          <c:tx>
            <c:rich>
              <a:bodyPr/>
              <a:lstStyle/>
              <a:p>
                <a:pPr>
                  <a:defRPr/>
                </a:pPr>
                <a:r>
                  <a:rPr lang="ja-JP"/>
                  <a:t>年齢</a:t>
                </a:r>
              </a:p>
            </c:rich>
          </c:tx>
          <c:layout>
            <c:manualLayout>
              <c:xMode val="edge"/>
              <c:yMode val="edge"/>
              <c:x val="0.94454306300116608"/>
              <c:y val="0.9415540086474698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318853791"/>
        <c:crosses val="autoZero"/>
        <c:crossBetween val="between"/>
      </c:valAx>
      <c:spPr>
        <a:noFill/>
        <a:ln w="12700">
          <a:solidFill>
            <a:schemeClr val="tx1"/>
          </a:solidFill>
          <a:prstDash val="solid"/>
        </a:ln>
      </c:spPr>
    </c:plotArea>
    <c:legend>
      <c:legendPos val="r"/>
      <c:layout>
        <c:manualLayout>
          <c:xMode val="edge"/>
          <c:yMode val="edge"/>
          <c:wMode val="edge"/>
          <c:hMode val="edge"/>
          <c:x val="0.8082914319980955"/>
          <c:y val="0.13043884007252718"/>
          <c:w val="0.93573513414152731"/>
          <c:h val="0.26087768014505436"/>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加東市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0956698436"/>
          <c:y val="9.6154887113930904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加東市h27!$A$34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加東市h27!$B$33:$H$33</c:f>
              <c:strCache>
                <c:ptCount val="7"/>
                <c:pt idx="0">
                  <c:v>2010年</c:v>
                </c:pt>
                <c:pt idx="1">
                  <c:v>2015年</c:v>
                </c:pt>
                <c:pt idx="2">
                  <c:v>2020年</c:v>
                </c:pt>
                <c:pt idx="3">
                  <c:v>2025年</c:v>
                </c:pt>
                <c:pt idx="4">
                  <c:v>2030年</c:v>
                </c:pt>
                <c:pt idx="5">
                  <c:v>2035年</c:v>
                </c:pt>
                <c:pt idx="6">
                  <c:v>2040年</c:v>
                </c:pt>
              </c:strCache>
            </c:strRef>
          </c:cat>
          <c:val>
            <c:numRef>
              <c:f>加東市h27!$B$34:$H$34</c:f>
              <c:numCache>
                <c:formatCode>#,##0_);[Red]\(#,##0\)</c:formatCode>
                <c:ptCount val="7"/>
                <c:pt idx="0">
                  <c:v>40181</c:v>
                </c:pt>
                <c:pt idx="1">
                  <c:v>40310</c:v>
                </c:pt>
                <c:pt idx="2">
                  <c:v>40144.774657672242</c:v>
                </c:pt>
                <c:pt idx="3">
                  <c:v>39625.967964947136</c:v>
                </c:pt>
                <c:pt idx="4">
                  <c:v>38852.846929453997</c:v>
                </c:pt>
                <c:pt idx="5">
                  <c:v>37907.223375462447</c:v>
                </c:pt>
                <c:pt idx="6">
                  <c:v>36798.773831732098</c:v>
                </c:pt>
              </c:numCache>
            </c:numRef>
          </c:val>
          <c:extLst>
            <c:ext xmlns:c16="http://schemas.microsoft.com/office/drawing/2014/chart" uri="{C3380CC4-5D6E-409C-BE32-E72D297353CC}">
              <c16:uniqueId val="{00000000-B3B7-4021-9033-0FC162CB5D36}"/>
            </c:ext>
          </c:extLst>
        </c:ser>
        <c:dLbls>
          <c:showLegendKey val="0"/>
          <c:showVal val="0"/>
          <c:showCatName val="0"/>
          <c:showSerName val="0"/>
          <c:showPercent val="0"/>
          <c:showBubbleSize val="0"/>
        </c:dLbls>
        <c:gapWidth val="150"/>
        <c:axId val="1200031007"/>
        <c:axId val="1"/>
      </c:barChart>
      <c:lineChart>
        <c:grouping val="standard"/>
        <c:varyColors val="0"/>
        <c:ser>
          <c:idx val="1"/>
          <c:order val="1"/>
          <c:tx>
            <c:strRef>
              <c:f>加東市h27!$A$35</c:f>
              <c:strCache>
                <c:ptCount val="1"/>
                <c:pt idx="0">
                  <c:v>高齢人口比率</c:v>
                </c:pt>
              </c:strCache>
            </c:strRef>
          </c:tx>
          <c:marker>
            <c:symbol val="square"/>
            <c:size val="5"/>
          </c:marker>
          <c:dLbls>
            <c:dLbl>
              <c:idx val="0"/>
              <c:layout>
                <c:manualLayout>
                  <c:x val="1.310195164151968E-2"/>
                  <c:y val="-5.208282858873408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B7-4021-9033-0FC162CB5D36}"/>
                </c:ext>
              </c:extLst>
            </c:dLbl>
            <c:dLbl>
              <c:idx val="1"/>
              <c:layout>
                <c:manualLayout>
                  <c:x val="9.5105500080646665E-3"/>
                  <c:y val="-5.934029880880275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B7-4021-9033-0FC162CB5D36}"/>
                </c:ext>
              </c:extLst>
            </c:dLbl>
            <c:dLbl>
              <c:idx val="2"/>
              <c:layout>
                <c:manualLayout>
                  <c:x val="1.7092332732151484E-2"/>
                  <c:y val="-5.3955431051887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B7-4021-9033-0FC162CB5D36}"/>
                </c:ext>
              </c:extLst>
            </c:dLbl>
            <c:dLbl>
              <c:idx val="3"/>
              <c:layout>
                <c:manualLayout>
                  <c:x val="5.1210428305400284E-3"/>
                  <c:y val="-6.204320613769425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B7-4021-9033-0FC162CB5D36}"/>
                </c:ext>
              </c:extLst>
            </c:dLbl>
            <c:dLbl>
              <c:idx val="4"/>
              <c:layout>
                <c:manualLayout>
                  <c:x val="5.7195853311631534E-3"/>
                  <c:y val="-3.619674944478093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B7-4021-9033-0FC162CB5D36}"/>
                </c:ext>
              </c:extLst>
            </c:dLbl>
            <c:dLbl>
              <c:idx val="5"/>
              <c:layout>
                <c:manualLayout>
                  <c:x val="-2.061760436370054E-3"/>
                  <c:y val="-5.40354330708661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B7-4021-9033-0FC162CB5D36}"/>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B3B7-4021-9033-0FC162CB5D36}"/>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加東市h27!$B$33:$H$33</c:f>
              <c:strCache>
                <c:ptCount val="7"/>
                <c:pt idx="0">
                  <c:v>2010年</c:v>
                </c:pt>
                <c:pt idx="1">
                  <c:v>2015年</c:v>
                </c:pt>
                <c:pt idx="2">
                  <c:v>2020年</c:v>
                </c:pt>
                <c:pt idx="3">
                  <c:v>2025年</c:v>
                </c:pt>
                <c:pt idx="4">
                  <c:v>2030年</c:v>
                </c:pt>
                <c:pt idx="5">
                  <c:v>2035年</c:v>
                </c:pt>
                <c:pt idx="6">
                  <c:v>2040年</c:v>
                </c:pt>
              </c:strCache>
            </c:strRef>
          </c:cat>
          <c:val>
            <c:numRef>
              <c:f>加東市h27!$B$35:$H$35</c:f>
              <c:numCache>
                <c:formatCode>0.0%</c:formatCode>
                <c:ptCount val="7"/>
                <c:pt idx="0">
                  <c:v>0.22052711480550508</c:v>
                </c:pt>
                <c:pt idx="1">
                  <c:v>0.25336144877201688</c:v>
                </c:pt>
                <c:pt idx="2">
                  <c:v>0.27455549904798349</c:v>
                </c:pt>
                <c:pt idx="3">
                  <c:v>0.28501355128727357</c:v>
                </c:pt>
                <c:pt idx="4">
                  <c:v>0.29199857731450168</c:v>
                </c:pt>
                <c:pt idx="5">
                  <c:v>0.3019898936454708</c:v>
                </c:pt>
                <c:pt idx="6">
                  <c:v>0.32248285156495404</c:v>
                </c:pt>
              </c:numCache>
            </c:numRef>
          </c:val>
          <c:smooth val="0"/>
          <c:extLst>
            <c:ext xmlns:c16="http://schemas.microsoft.com/office/drawing/2014/chart" uri="{C3380CC4-5D6E-409C-BE32-E72D297353CC}">
              <c16:uniqueId val="{00000008-B3B7-4021-9033-0FC162CB5D36}"/>
            </c:ext>
          </c:extLst>
        </c:ser>
        <c:ser>
          <c:idx val="2"/>
          <c:order val="2"/>
          <c:tx>
            <c:strRef>
              <c:f>加東市h27!$A$37</c:f>
              <c:strCache>
                <c:ptCount val="1"/>
                <c:pt idx="0">
                  <c:v>年少人口比率</c:v>
                </c:pt>
              </c:strCache>
            </c:strRef>
          </c:tx>
          <c:marker>
            <c:symbol val="triangle"/>
            <c:size val="5"/>
          </c:marker>
          <c:dLbls>
            <c:dLbl>
              <c:idx val="0"/>
              <c:layout>
                <c:manualLayout>
                  <c:x val="3.325415328670514E-3"/>
                  <c:y val="3.967847769028876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B7-4021-9033-0FC162CB5D36}"/>
                </c:ext>
              </c:extLst>
            </c:dLbl>
            <c:dLbl>
              <c:idx val="1"/>
              <c:layout>
                <c:manualLayout>
                  <c:x val="1.0907198052757361E-2"/>
                  <c:y val="3.742353119321624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B7-4021-9033-0FC162CB5D36}"/>
                </c:ext>
              </c:extLst>
            </c:dLbl>
            <c:dLbl>
              <c:idx val="2"/>
              <c:layout>
                <c:manualLayout>
                  <c:x val="1.4299036642766041E-2"/>
                  <c:y val="-3.033414092469212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B7-4021-9033-0FC162CB5D36}"/>
                </c:ext>
              </c:extLst>
            </c:dLbl>
            <c:dLbl>
              <c:idx val="3"/>
              <c:layout>
                <c:manualLayout>
                  <c:x val="1.6294227188081972E-2"/>
                  <c:y val="-3.92605491621239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B7-4021-9033-0FC162CB5D36}"/>
                </c:ext>
              </c:extLst>
            </c:dLbl>
            <c:dLbl>
              <c:idx val="4"/>
              <c:layout>
                <c:manualLayout>
                  <c:x val="1.5496121644012291E-2"/>
                  <c:y val="-3.867201695941855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B7-4021-9033-0FC162CB5D36}"/>
                </c:ext>
              </c:extLst>
            </c:dLbl>
            <c:dLbl>
              <c:idx val="5"/>
              <c:layout>
                <c:manualLayout>
                  <c:x val="1.1904720010557333E-2"/>
                  <c:y val="-4.129668887542904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B7-4021-9033-0FC162CB5D36}"/>
                </c:ext>
              </c:extLst>
            </c:dLbl>
            <c:dLbl>
              <c:idx val="6"/>
              <c:layout>
                <c:manualLayout>
                  <c:x val="8.3133183771022644E-3"/>
                  <c:y val="-3.333383807793250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B7-4021-9033-0FC162CB5D3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加東市h27!$B$33:$H$33</c:f>
              <c:strCache>
                <c:ptCount val="7"/>
                <c:pt idx="0">
                  <c:v>2010年</c:v>
                </c:pt>
                <c:pt idx="1">
                  <c:v>2015年</c:v>
                </c:pt>
                <c:pt idx="2">
                  <c:v>2020年</c:v>
                </c:pt>
                <c:pt idx="3">
                  <c:v>2025年</c:v>
                </c:pt>
                <c:pt idx="4">
                  <c:v>2030年</c:v>
                </c:pt>
                <c:pt idx="5">
                  <c:v>2035年</c:v>
                </c:pt>
                <c:pt idx="6">
                  <c:v>2040年</c:v>
                </c:pt>
              </c:strCache>
            </c:strRef>
          </c:cat>
          <c:val>
            <c:numRef>
              <c:f>加東市h27!$B$37:$H$37</c:f>
              <c:numCache>
                <c:formatCode>0.0%</c:formatCode>
                <c:ptCount val="7"/>
                <c:pt idx="0">
                  <c:v>0.1444712675144969</c:v>
                </c:pt>
                <c:pt idx="1">
                  <c:v>0.13460679732076408</c:v>
                </c:pt>
                <c:pt idx="2">
                  <c:v>0.12762204576910269</c:v>
                </c:pt>
                <c:pt idx="3">
                  <c:v>0.12289035203374458</c:v>
                </c:pt>
                <c:pt idx="4">
                  <c:v>0.12083381513013115</c:v>
                </c:pt>
                <c:pt idx="5">
                  <c:v>0.11896745351166862</c:v>
                </c:pt>
                <c:pt idx="6">
                  <c:v>0.11849165841223887</c:v>
                </c:pt>
              </c:numCache>
            </c:numRef>
          </c:val>
          <c:smooth val="0"/>
          <c:extLst>
            <c:ext xmlns:c16="http://schemas.microsoft.com/office/drawing/2014/chart" uri="{C3380CC4-5D6E-409C-BE32-E72D297353CC}">
              <c16:uniqueId val="{00000010-B3B7-4021-9033-0FC162CB5D36}"/>
            </c:ext>
          </c:extLst>
        </c:ser>
        <c:ser>
          <c:idx val="3"/>
          <c:order val="3"/>
          <c:tx>
            <c:strRef>
              <c:f>加東市h27!$A$36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2E-2"/>
                  <c:y val="-4.615334140924690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B7-4021-9033-0FC162CB5D36}"/>
                </c:ext>
              </c:extLst>
            </c:dLbl>
            <c:dLbl>
              <c:idx val="1"/>
              <c:layout>
                <c:manualLayout>
                  <c:x val="1.1372747400988316E-2"/>
                  <c:y val="-3.548253583686650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B7-4021-9033-0FC162CB5D36}"/>
                </c:ext>
              </c:extLst>
            </c:dLbl>
            <c:dLbl>
              <c:idx val="2"/>
              <c:layout>
                <c:manualLayout>
                  <c:x val="1.1971289901611441E-2"/>
                  <c:y val="-4.699777912376337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B7-4021-9033-0FC162CB5D36}"/>
                </c:ext>
              </c:extLst>
            </c:dLbl>
            <c:dLbl>
              <c:idx val="3"/>
              <c:layout>
                <c:manualLayout>
                  <c:x val="1.2569832402234622E-2"/>
                  <c:y val="-4.35905007066424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3B7-4021-9033-0FC162CB5D36}"/>
                </c:ext>
              </c:extLst>
            </c:dLbl>
            <c:dLbl>
              <c:idx val="4"/>
              <c:layout>
                <c:manualLayout>
                  <c:x val="8.978430768779553E-3"/>
                  <c:y val="-4.861094286291136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3B7-4021-9033-0FC162CB5D36}"/>
                </c:ext>
              </c:extLst>
            </c:dLbl>
            <c:dLbl>
              <c:idx val="5"/>
              <c:layout>
                <c:manualLayout>
                  <c:x val="1.0973621314095483E-2"/>
                  <c:y val="-3.841813042600444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3B7-4021-9033-0FC162CB5D36}"/>
                </c:ext>
              </c:extLst>
            </c:dLbl>
            <c:dLbl>
              <c:idx val="6"/>
              <c:layout>
                <c:manualLayout>
                  <c:x val="4.5889235912549148E-3"/>
                  <c:y val="-3.27026549565919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3B7-4021-9033-0FC162CB5D3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加東市h27!$B$33:$H$33</c:f>
              <c:strCache>
                <c:ptCount val="7"/>
                <c:pt idx="0">
                  <c:v>2010年</c:v>
                </c:pt>
                <c:pt idx="1">
                  <c:v>2015年</c:v>
                </c:pt>
                <c:pt idx="2">
                  <c:v>2020年</c:v>
                </c:pt>
                <c:pt idx="3">
                  <c:v>2025年</c:v>
                </c:pt>
                <c:pt idx="4">
                  <c:v>2030年</c:v>
                </c:pt>
                <c:pt idx="5">
                  <c:v>2035年</c:v>
                </c:pt>
                <c:pt idx="6">
                  <c:v>2040年</c:v>
                </c:pt>
              </c:strCache>
            </c:strRef>
          </c:cat>
          <c:val>
            <c:numRef>
              <c:f>加東市h27!$B$36:$H$36</c:f>
              <c:numCache>
                <c:formatCode>0.0%</c:formatCode>
                <c:ptCount val="7"/>
                <c:pt idx="0">
                  <c:v>0.11398422139817327</c:v>
                </c:pt>
                <c:pt idx="1">
                  <c:v>0.1277846688166708</c:v>
                </c:pt>
                <c:pt idx="2">
                  <c:v>0.13887366605430712</c:v>
                </c:pt>
                <c:pt idx="3">
                  <c:v>0.16071877338439505</c:v>
                </c:pt>
                <c:pt idx="4">
                  <c:v>0.17320132067008126</c:v>
                </c:pt>
                <c:pt idx="5">
                  <c:v>0.17685609524227161</c:v>
                </c:pt>
                <c:pt idx="6">
                  <c:v>0.17762802352052917</c:v>
                </c:pt>
              </c:numCache>
            </c:numRef>
          </c:val>
          <c:smooth val="0"/>
          <c:extLst>
            <c:ext xmlns:c16="http://schemas.microsoft.com/office/drawing/2014/chart" uri="{C3380CC4-5D6E-409C-BE32-E72D297353CC}">
              <c16:uniqueId val="{00000018-B3B7-4021-9033-0FC162CB5D36}"/>
            </c:ext>
          </c:extLst>
        </c:ser>
        <c:dLbls>
          <c:showLegendKey val="0"/>
          <c:showVal val="0"/>
          <c:showCatName val="0"/>
          <c:showSerName val="0"/>
          <c:showPercent val="0"/>
          <c:showBubbleSize val="0"/>
        </c:dLbls>
        <c:marker val="1"/>
        <c:smooth val="0"/>
        <c:axId val="3"/>
        <c:axId val="4"/>
      </c:lineChart>
      <c:catAx>
        <c:axId val="1200031007"/>
        <c:scaling>
          <c:orientation val="minMax"/>
        </c:scaling>
        <c:delete val="0"/>
        <c:axPos val="b"/>
        <c:numFmt formatCode="General" sourceLinked="1"/>
        <c:majorTickMark val="out"/>
        <c:minorTickMark val="none"/>
        <c:tickLblPos val="nextTo"/>
        <c:crossAx val="1"/>
        <c:crossesAt val="0"/>
        <c:auto val="1"/>
        <c:lblAlgn val="ctr"/>
        <c:lblOffset val="100"/>
        <c:noMultiLvlLbl val="0"/>
      </c:catAx>
      <c:valAx>
        <c:axId val="1"/>
        <c:scaling>
          <c:orientation val="minMax"/>
          <c:max val="50000"/>
          <c:min val="0"/>
        </c:scaling>
        <c:delete val="0"/>
        <c:axPos val="l"/>
        <c:numFmt formatCode="#,##0_);[Red]\(#,##0\)" sourceLinked="1"/>
        <c:majorTickMark val="out"/>
        <c:minorTickMark val="none"/>
        <c:tickLblPos val="nextTo"/>
        <c:txPr>
          <a:bodyPr/>
          <a:lstStyle/>
          <a:p>
            <a:pPr>
              <a:defRPr sz="1100"/>
            </a:pPr>
            <a:endParaRPr lang="ja-JP"/>
          </a:p>
        </c:txPr>
        <c:crossAx val="1200031007"/>
        <c:crosses val="autoZero"/>
        <c:crossBetween val="between"/>
        <c:majorUnit val="5000"/>
        <c:min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019245139939562"/>
          <c:y val="0.41488119740428125"/>
          <c:w val="0.97899320088495256"/>
          <c:h val="0.65949331873084205"/>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小野市　コーホート変化率 (20105年～2015年)</a:t>
            </a:r>
          </a:p>
        </c:rich>
      </c:tx>
      <c:layout>
        <c:manualLayout>
          <c:xMode val="edge"/>
          <c:yMode val="edge"/>
          <c:x val="0.37236532389972993"/>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小野市h27!$W$3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小野市h27!$A$5:$A$24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小野市h27!$W$5:$W$24</c:f>
              <c:numCache>
                <c:formatCode>0.00_ </c:formatCode>
                <c:ptCount val="20"/>
                <c:pt idx="0">
                  <c:v>1.049455155071249</c:v>
                </c:pt>
                <c:pt idx="1">
                  <c:v>1.0007451564828613</c:v>
                </c:pt>
                <c:pt idx="2">
                  <c:v>0.94194484760522501</c:v>
                </c:pt>
                <c:pt idx="3">
                  <c:v>0.89156626506024095</c:v>
                </c:pt>
                <c:pt idx="4">
                  <c:v>1.0801424755120215</c:v>
                </c:pt>
                <c:pt idx="5">
                  <c:v>0.94436416184971095</c:v>
                </c:pt>
                <c:pt idx="6">
                  <c:v>0.99492385786802029</c:v>
                </c:pt>
                <c:pt idx="7">
                  <c:v>0.98122065727699526</c:v>
                </c:pt>
                <c:pt idx="8">
                  <c:v>0.98384089496581728</c:v>
                </c:pt>
                <c:pt idx="9">
                  <c:v>0.97508417508417511</c:v>
                </c:pt>
                <c:pt idx="10">
                  <c:v>0.96703296703296704</c:v>
                </c:pt>
                <c:pt idx="11">
                  <c:v>0.97921615201900236</c:v>
                </c:pt>
                <c:pt idx="12">
                  <c:v>0.94753086419753085</c:v>
                </c:pt>
                <c:pt idx="13">
                  <c:v>0.91115434500648507</c:v>
                </c:pt>
                <c:pt idx="14">
                  <c:v>0.8571428571428571</c:v>
                </c:pt>
                <c:pt idx="15">
                  <c:v>0.79460580912863066</c:v>
                </c:pt>
                <c:pt idx="16">
                  <c:v>0.57910447761194028</c:v>
                </c:pt>
                <c:pt idx="17">
                  <c:v>0.46979865771812079</c:v>
                </c:pt>
                <c:pt idx="18">
                  <c:v>0.22222222222222221</c:v>
                </c:pt>
                <c:pt idx="19">
                  <c:v>0.08</c:v>
                </c:pt>
              </c:numCache>
            </c:numRef>
          </c:val>
          <c:smooth val="0"/>
          <c:extLst>
            <c:ext xmlns:c16="http://schemas.microsoft.com/office/drawing/2014/chart" uri="{C3380CC4-5D6E-409C-BE32-E72D297353CC}">
              <c16:uniqueId val="{00000000-3A4C-4820-94F1-F0CAD965EE01}"/>
            </c:ext>
          </c:extLst>
        </c:ser>
        <c:ser>
          <c:idx val="1"/>
          <c:order val="1"/>
          <c:tx>
            <c:strRef>
              <c:f>小野市h27!$X$3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小野市h27!$A$5:$A$24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小野市h27!$X$5:$X$24</c:f>
              <c:numCache>
                <c:formatCode>0.00_ </c:formatCode>
                <c:ptCount val="20"/>
                <c:pt idx="0">
                  <c:v>1.0239361702127661</c:v>
                </c:pt>
                <c:pt idx="1">
                  <c:v>0.99766536964980546</c:v>
                </c:pt>
                <c:pt idx="2">
                  <c:v>0.94448669201520907</c:v>
                </c:pt>
                <c:pt idx="3">
                  <c:v>0.87241093620546806</c:v>
                </c:pt>
                <c:pt idx="4">
                  <c:v>0.94320137693631667</c:v>
                </c:pt>
                <c:pt idx="5">
                  <c:v>0.9773413897280967</c:v>
                </c:pt>
                <c:pt idx="6">
                  <c:v>0.98001289490651189</c:v>
                </c:pt>
                <c:pt idx="7">
                  <c:v>0.97145718577866802</c:v>
                </c:pt>
                <c:pt idx="8">
                  <c:v>0.99568434032059183</c:v>
                </c:pt>
                <c:pt idx="9">
                  <c:v>0.99383139136394794</c:v>
                </c:pt>
                <c:pt idx="10">
                  <c:v>0.99442896935933145</c:v>
                </c:pt>
                <c:pt idx="11">
                  <c:v>0.9924942263279446</c:v>
                </c:pt>
                <c:pt idx="12">
                  <c:v>0.9904857285928893</c:v>
                </c:pt>
                <c:pt idx="13">
                  <c:v>0.96365838885523925</c:v>
                </c:pt>
                <c:pt idx="14">
                  <c:v>0.9059288537549407</c:v>
                </c:pt>
                <c:pt idx="15">
                  <c:v>0.85357737104825293</c:v>
                </c:pt>
                <c:pt idx="16">
                  <c:v>0.77109602327837057</c:v>
                </c:pt>
                <c:pt idx="17">
                  <c:v>0.58732394366197183</c:v>
                </c:pt>
                <c:pt idx="18">
                  <c:v>0.37425149700598803</c:v>
                </c:pt>
                <c:pt idx="19">
                  <c:v>0.16363636363636364</c:v>
                </c:pt>
              </c:numCache>
            </c:numRef>
          </c:val>
          <c:smooth val="0"/>
          <c:extLst>
            <c:ext xmlns:c16="http://schemas.microsoft.com/office/drawing/2014/chart" uri="{C3380CC4-5D6E-409C-BE32-E72D297353CC}">
              <c16:uniqueId val="{00000001-3A4C-4820-94F1-F0CAD965EE01}"/>
            </c:ext>
          </c:extLst>
        </c:ser>
        <c:dLbls>
          <c:showLegendKey val="0"/>
          <c:showVal val="0"/>
          <c:showCatName val="0"/>
          <c:showSerName val="0"/>
          <c:showPercent val="0"/>
          <c:showBubbleSize val="0"/>
        </c:dLbls>
        <c:marker val="1"/>
        <c:smooth val="0"/>
        <c:axId val="1193566207"/>
        <c:axId val="1"/>
      </c:lineChart>
      <c:catAx>
        <c:axId val="1193566207"/>
        <c:scaling>
          <c:orientation val="minMax"/>
        </c:scaling>
        <c:delete val="0"/>
        <c:axPos val="b"/>
        <c:title>
          <c:tx>
            <c:rich>
              <a:bodyPr/>
              <a:lstStyle/>
              <a:p>
                <a:pPr>
                  <a:defRPr/>
                </a:pPr>
                <a:r>
                  <a:rPr lang="ja-JP"/>
                  <a:t>年齢</a:t>
                </a:r>
              </a:p>
            </c:rich>
          </c:tx>
          <c:layout>
            <c:manualLayout>
              <c:xMode val="edge"/>
              <c:yMode val="edge"/>
              <c:x val="0.93906257370002666"/>
              <c:y val="0.9341706924315620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193566207"/>
        <c:crosses val="autoZero"/>
        <c:crossBetween val="between"/>
      </c:valAx>
      <c:spPr>
        <a:noFill/>
        <a:ln w="12700">
          <a:solidFill>
            <a:schemeClr val="tx1"/>
          </a:solidFill>
          <a:prstDash val="solid"/>
        </a:ln>
      </c:spPr>
    </c:plotArea>
    <c:legend>
      <c:legendPos val="r"/>
      <c:layout>
        <c:manualLayout>
          <c:xMode val="edge"/>
          <c:yMode val="edge"/>
          <c:wMode val="edge"/>
          <c:hMode val="edge"/>
          <c:x val="0.82611297500855874"/>
          <c:y val="0.13043884007252718"/>
          <c:w val="0.92901472098596372"/>
          <c:h val="0.24155350146449087"/>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小野市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4411648263"/>
          <c:y val="9.6153846153846159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小野市h27!$A$34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小野市h27!$B$33:$H$33</c:f>
              <c:strCache>
                <c:ptCount val="7"/>
                <c:pt idx="0">
                  <c:v>2010年</c:v>
                </c:pt>
                <c:pt idx="1">
                  <c:v>2015年</c:v>
                </c:pt>
                <c:pt idx="2">
                  <c:v>2020年</c:v>
                </c:pt>
                <c:pt idx="3">
                  <c:v>2025年</c:v>
                </c:pt>
                <c:pt idx="4">
                  <c:v>2030年</c:v>
                </c:pt>
                <c:pt idx="5">
                  <c:v>2035年</c:v>
                </c:pt>
                <c:pt idx="6">
                  <c:v>2040年</c:v>
                </c:pt>
              </c:strCache>
            </c:strRef>
          </c:cat>
          <c:val>
            <c:numRef>
              <c:f>小野市h27!$B$34:$H$34</c:f>
              <c:numCache>
                <c:formatCode>#,##0_);[Red]\(#,##0\)</c:formatCode>
                <c:ptCount val="7"/>
                <c:pt idx="0">
                  <c:v>49680</c:v>
                </c:pt>
                <c:pt idx="1">
                  <c:v>48580</c:v>
                </c:pt>
                <c:pt idx="2">
                  <c:v>47054.153980629671</c:v>
                </c:pt>
                <c:pt idx="3">
                  <c:v>45086.883135429314</c:v>
                </c:pt>
                <c:pt idx="4">
                  <c:v>42832.707881582239</c:v>
                </c:pt>
                <c:pt idx="5">
                  <c:v>40374.478490542053</c:v>
                </c:pt>
                <c:pt idx="6">
                  <c:v>37804.893062608448</c:v>
                </c:pt>
              </c:numCache>
            </c:numRef>
          </c:val>
          <c:extLst>
            <c:ext xmlns:c16="http://schemas.microsoft.com/office/drawing/2014/chart" uri="{C3380CC4-5D6E-409C-BE32-E72D297353CC}">
              <c16:uniqueId val="{00000000-B1EB-4DC2-AEC7-4851D2758E4F}"/>
            </c:ext>
          </c:extLst>
        </c:ser>
        <c:dLbls>
          <c:showLegendKey val="0"/>
          <c:showVal val="0"/>
          <c:showCatName val="0"/>
          <c:showSerName val="0"/>
          <c:showPercent val="0"/>
          <c:showBubbleSize val="0"/>
        </c:dLbls>
        <c:gapWidth val="150"/>
        <c:axId val="1318857791"/>
        <c:axId val="1"/>
      </c:barChart>
      <c:lineChart>
        <c:grouping val="standard"/>
        <c:varyColors val="0"/>
        <c:ser>
          <c:idx val="1"/>
          <c:order val="1"/>
          <c:tx>
            <c:strRef>
              <c:f>小野市h27!$A$35</c:f>
              <c:strCache>
                <c:ptCount val="1"/>
                <c:pt idx="0">
                  <c:v>高齢人口比率</c:v>
                </c:pt>
              </c:strCache>
            </c:strRef>
          </c:tx>
          <c:marker>
            <c:symbol val="square"/>
            <c:size val="5"/>
          </c:marker>
          <c:dLbls>
            <c:dLbl>
              <c:idx val="0"/>
              <c:layout>
                <c:manualLayout>
                  <c:x val="1.310195164151968E-2"/>
                  <c:y val="-5.231677771047851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EB-4DC2-AEC7-4851D2758E4F}"/>
                </c:ext>
              </c:extLst>
            </c:dLbl>
            <c:dLbl>
              <c:idx val="1"/>
              <c:layout>
                <c:manualLayout>
                  <c:x val="9.5105500080646665E-3"/>
                  <c:y val="-5.777382394508378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EB-4DC2-AEC7-4851D2758E4F}"/>
                </c:ext>
              </c:extLst>
            </c:dLbl>
            <c:dLbl>
              <c:idx val="2"/>
              <c:layout>
                <c:manualLayout>
                  <c:x val="1.7092332732151484E-2"/>
                  <c:y val="-5.25164041994750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EB-4DC2-AEC7-4851D2758E4F}"/>
                </c:ext>
              </c:extLst>
            </c:dLbl>
            <c:dLbl>
              <c:idx val="3"/>
              <c:layout>
                <c:manualLayout>
                  <c:x val="5.1210428305400284E-3"/>
                  <c:y val="-6.093907732687257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EB-4DC2-AEC7-4851D2758E4F}"/>
                </c:ext>
              </c:extLst>
            </c:dLbl>
            <c:dLbl>
              <c:idx val="4"/>
              <c:layout>
                <c:manualLayout>
                  <c:x val="5.7195853311631534E-3"/>
                  <c:y val="-3.736498081970525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EB-4DC2-AEC7-4851D2758E4F}"/>
                </c:ext>
              </c:extLst>
            </c:dLbl>
            <c:dLbl>
              <c:idx val="5"/>
              <c:layout>
                <c:manualLayout>
                  <c:x val="-2.061760436370054E-3"/>
                  <c:y val="-5.433222289521506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EB-4DC2-AEC7-4851D2758E4F}"/>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B1EB-4DC2-AEC7-4851D2758E4F}"/>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小野市h27!$B$33:$H$33</c:f>
              <c:strCache>
                <c:ptCount val="7"/>
                <c:pt idx="0">
                  <c:v>2010年</c:v>
                </c:pt>
                <c:pt idx="1">
                  <c:v>2015年</c:v>
                </c:pt>
                <c:pt idx="2">
                  <c:v>2020年</c:v>
                </c:pt>
                <c:pt idx="3">
                  <c:v>2025年</c:v>
                </c:pt>
                <c:pt idx="4">
                  <c:v>2030年</c:v>
                </c:pt>
                <c:pt idx="5">
                  <c:v>2035年</c:v>
                </c:pt>
                <c:pt idx="6">
                  <c:v>2040年</c:v>
                </c:pt>
              </c:strCache>
            </c:strRef>
          </c:cat>
          <c:val>
            <c:numRef>
              <c:f>小野市h27!$B$35:$H$35</c:f>
              <c:numCache>
                <c:formatCode>0.0%</c:formatCode>
                <c:ptCount val="7"/>
                <c:pt idx="0">
                  <c:v>0.22401368760064413</c:v>
                </c:pt>
                <c:pt idx="1">
                  <c:v>0.26140386990531084</c:v>
                </c:pt>
                <c:pt idx="2">
                  <c:v>0.28459839013038735</c:v>
                </c:pt>
                <c:pt idx="3">
                  <c:v>0.29444260184194976</c:v>
                </c:pt>
                <c:pt idx="4">
                  <c:v>0.30364328209146729</c:v>
                </c:pt>
                <c:pt idx="5">
                  <c:v>0.31831664785171565</c:v>
                </c:pt>
                <c:pt idx="6">
                  <c:v>0.34901622011850342</c:v>
                </c:pt>
              </c:numCache>
            </c:numRef>
          </c:val>
          <c:smooth val="0"/>
          <c:extLst>
            <c:ext xmlns:c16="http://schemas.microsoft.com/office/drawing/2014/chart" uri="{C3380CC4-5D6E-409C-BE32-E72D297353CC}">
              <c16:uniqueId val="{00000008-B1EB-4DC2-AEC7-4851D2758E4F}"/>
            </c:ext>
          </c:extLst>
        </c:ser>
        <c:ser>
          <c:idx val="2"/>
          <c:order val="2"/>
          <c:tx>
            <c:strRef>
              <c:f>小野市h27!$A$37</c:f>
              <c:strCache>
                <c:ptCount val="1"/>
                <c:pt idx="0">
                  <c:v>年少人口比率</c:v>
                </c:pt>
              </c:strCache>
            </c:strRef>
          </c:tx>
          <c:marker>
            <c:symbol val="triangle"/>
            <c:size val="5"/>
          </c:marker>
          <c:dLbls>
            <c:dLbl>
              <c:idx val="0"/>
              <c:layout>
                <c:manualLayout>
                  <c:x val="3.325415328670514E-3"/>
                  <c:y val="3.946572784171215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EB-4DC2-AEC7-4851D2758E4F}"/>
                </c:ext>
              </c:extLst>
            </c:dLbl>
            <c:dLbl>
              <c:idx val="1"/>
              <c:layout>
                <c:manualLayout>
                  <c:x val="1.0907198052757361E-2"/>
                  <c:y val="3.836841308298005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EB-4DC2-AEC7-4851D2758E4F}"/>
                </c:ext>
              </c:extLst>
            </c:dLbl>
            <c:dLbl>
              <c:idx val="2"/>
              <c:layout>
                <c:manualLayout>
                  <c:x val="1.4299036642766041E-2"/>
                  <c:y val="-2.994523521098322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EB-4DC2-AEC7-4851D2758E4F}"/>
                </c:ext>
              </c:extLst>
            </c:dLbl>
            <c:dLbl>
              <c:idx val="3"/>
              <c:layout>
                <c:manualLayout>
                  <c:x val="1.6294227188081972E-2"/>
                  <c:y val="-3.971406218453462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EB-4DC2-AEC7-4851D2758E4F}"/>
                </c:ext>
              </c:extLst>
            </c:dLbl>
            <c:dLbl>
              <c:idx val="4"/>
              <c:layout>
                <c:manualLayout>
                  <c:x val="1.5496121644012291E-2"/>
                  <c:y val="-3.903669493236415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1EB-4DC2-AEC7-4851D2758E4F}"/>
                </c:ext>
              </c:extLst>
            </c:dLbl>
            <c:dLbl>
              <c:idx val="5"/>
              <c:layout>
                <c:manualLayout>
                  <c:x val="1.1904720010557333E-2"/>
                  <c:y val="-4.160887341005443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1EB-4DC2-AEC7-4851D2758E4F}"/>
                </c:ext>
              </c:extLst>
            </c:dLbl>
            <c:dLbl>
              <c:idx val="6"/>
              <c:layout>
                <c:manualLayout>
                  <c:x val="8.3133183771022644E-3"/>
                  <c:y val="-3.499873813850186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1EB-4DC2-AEC7-4851D2758E4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小野市h27!$B$33:$H$33</c:f>
              <c:strCache>
                <c:ptCount val="7"/>
                <c:pt idx="0">
                  <c:v>2010年</c:v>
                </c:pt>
                <c:pt idx="1">
                  <c:v>2015年</c:v>
                </c:pt>
                <c:pt idx="2">
                  <c:v>2020年</c:v>
                </c:pt>
                <c:pt idx="3">
                  <c:v>2025年</c:v>
                </c:pt>
                <c:pt idx="4">
                  <c:v>2030年</c:v>
                </c:pt>
                <c:pt idx="5">
                  <c:v>2035年</c:v>
                </c:pt>
                <c:pt idx="6">
                  <c:v>2040年</c:v>
                </c:pt>
              </c:strCache>
            </c:strRef>
          </c:cat>
          <c:val>
            <c:numRef>
              <c:f>小野市h27!$B$37:$H$37</c:f>
              <c:numCache>
                <c:formatCode>0.0%</c:formatCode>
                <c:ptCount val="7"/>
                <c:pt idx="0">
                  <c:v>0.15380434782608696</c:v>
                </c:pt>
                <c:pt idx="1">
                  <c:v>0.1453067105804858</c:v>
                </c:pt>
                <c:pt idx="2">
                  <c:v>0.13568268484305801</c:v>
                </c:pt>
                <c:pt idx="3">
                  <c:v>0.1261389341792932</c:v>
                </c:pt>
                <c:pt idx="4">
                  <c:v>0.1194112300086748</c:v>
                </c:pt>
                <c:pt idx="5">
                  <c:v>0.1128527963389374</c:v>
                </c:pt>
                <c:pt idx="6">
                  <c:v>0.10930479202225966</c:v>
                </c:pt>
              </c:numCache>
            </c:numRef>
          </c:val>
          <c:smooth val="0"/>
          <c:extLst>
            <c:ext xmlns:c16="http://schemas.microsoft.com/office/drawing/2014/chart" uri="{C3380CC4-5D6E-409C-BE32-E72D297353CC}">
              <c16:uniqueId val="{00000010-B1EB-4DC2-AEC7-4851D2758E4F}"/>
            </c:ext>
          </c:extLst>
        </c:ser>
        <c:ser>
          <c:idx val="3"/>
          <c:order val="3"/>
          <c:tx>
            <c:strRef>
              <c:f>小野市h27!$A$36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5E-2"/>
                  <c:y val="-4.747400565313950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1EB-4DC2-AEC7-4851D2758E4F}"/>
                </c:ext>
              </c:extLst>
            </c:dLbl>
            <c:dLbl>
              <c:idx val="1"/>
              <c:layout>
                <c:manualLayout>
                  <c:x val="1.1372747400988316E-2"/>
                  <c:y val="-3.5271047849787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1EB-4DC2-AEC7-4851D2758E4F}"/>
                </c:ext>
              </c:extLst>
            </c:dLbl>
            <c:dLbl>
              <c:idx val="2"/>
              <c:layout>
                <c:manualLayout>
                  <c:x val="1.1971289901611441E-2"/>
                  <c:y val="-4.538991520290733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1EB-4DC2-AEC7-4851D2758E4F}"/>
                </c:ext>
              </c:extLst>
            </c:dLbl>
            <c:dLbl>
              <c:idx val="3"/>
              <c:layout>
                <c:manualLayout>
                  <c:x val="1.2569832402234622E-2"/>
                  <c:y val="-4.36800928730061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1EB-4DC2-AEC7-4851D2758E4F}"/>
                </c:ext>
              </c:extLst>
            </c:dLbl>
            <c:dLbl>
              <c:idx val="4"/>
              <c:layout>
                <c:manualLayout>
                  <c:x val="8.978430768779553E-3"/>
                  <c:y val="-5.006940238239453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1EB-4DC2-AEC7-4851D2758E4F}"/>
                </c:ext>
              </c:extLst>
            </c:dLbl>
            <c:dLbl>
              <c:idx val="5"/>
              <c:layout>
                <c:manualLayout>
                  <c:x val="1.0973621314095483E-2"/>
                  <c:y val="-3.834292348071877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1EB-4DC2-AEC7-4851D2758E4F}"/>
                </c:ext>
              </c:extLst>
            </c:dLbl>
            <c:dLbl>
              <c:idx val="6"/>
              <c:layout>
                <c:manualLayout>
                  <c:x val="4.5889235912549148E-3"/>
                  <c:y val="-3.24114173228345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1EB-4DC2-AEC7-4851D2758E4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小野市h27!$B$33:$H$33</c:f>
              <c:strCache>
                <c:ptCount val="7"/>
                <c:pt idx="0">
                  <c:v>2010年</c:v>
                </c:pt>
                <c:pt idx="1">
                  <c:v>2015年</c:v>
                </c:pt>
                <c:pt idx="2">
                  <c:v>2020年</c:v>
                </c:pt>
                <c:pt idx="3">
                  <c:v>2025年</c:v>
                </c:pt>
                <c:pt idx="4">
                  <c:v>2030年</c:v>
                </c:pt>
                <c:pt idx="5">
                  <c:v>2035年</c:v>
                </c:pt>
                <c:pt idx="6">
                  <c:v>2040年</c:v>
                </c:pt>
              </c:strCache>
            </c:strRef>
          </c:cat>
          <c:val>
            <c:numRef>
              <c:f>小野市h27!$B$36:$H$36</c:f>
              <c:numCache>
                <c:formatCode>0.0%</c:formatCode>
                <c:ptCount val="7"/>
                <c:pt idx="0">
                  <c:v>0.10990338164251208</c:v>
                </c:pt>
                <c:pt idx="1">
                  <c:v>0.12109921778509675</c:v>
                </c:pt>
                <c:pt idx="2">
                  <c:v>0.13903024407488251</c:v>
                </c:pt>
                <c:pt idx="3">
                  <c:v>0.16636500426188175</c:v>
                </c:pt>
                <c:pt idx="4">
                  <c:v>0.18084438162357977</c:v>
                </c:pt>
                <c:pt idx="5">
                  <c:v>0.18199889026380311</c:v>
                </c:pt>
                <c:pt idx="6">
                  <c:v>0.18317322058942595</c:v>
                </c:pt>
              </c:numCache>
            </c:numRef>
          </c:val>
          <c:smooth val="0"/>
          <c:extLst>
            <c:ext xmlns:c16="http://schemas.microsoft.com/office/drawing/2014/chart" uri="{C3380CC4-5D6E-409C-BE32-E72D297353CC}">
              <c16:uniqueId val="{00000018-B1EB-4DC2-AEC7-4851D2758E4F}"/>
            </c:ext>
          </c:extLst>
        </c:ser>
        <c:dLbls>
          <c:showLegendKey val="0"/>
          <c:showVal val="0"/>
          <c:showCatName val="0"/>
          <c:showSerName val="0"/>
          <c:showPercent val="0"/>
          <c:showBubbleSize val="0"/>
        </c:dLbls>
        <c:marker val="1"/>
        <c:smooth val="0"/>
        <c:axId val="3"/>
        <c:axId val="4"/>
      </c:lineChart>
      <c:catAx>
        <c:axId val="1318857791"/>
        <c:scaling>
          <c:orientation val="minMax"/>
        </c:scaling>
        <c:delete val="0"/>
        <c:axPos val="b"/>
        <c:numFmt formatCode="General" sourceLinked="1"/>
        <c:majorTickMark val="out"/>
        <c:minorTickMark val="none"/>
        <c:tickLblPos val="nextTo"/>
        <c:crossAx val="1"/>
        <c:crossesAt val="0"/>
        <c:auto val="1"/>
        <c:lblAlgn val="ctr"/>
        <c:lblOffset val="100"/>
        <c:noMultiLvlLbl val="0"/>
      </c:catAx>
      <c:valAx>
        <c:axId val="1"/>
        <c:scaling>
          <c:orientation val="minMax"/>
          <c:max val="50000"/>
          <c:min val="0"/>
        </c:scaling>
        <c:delete val="0"/>
        <c:axPos val="l"/>
        <c:numFmt formatCode="#,##0_);[Red]\(#,##0\)" sourceLinked="1"/>
        <c:majorTickMark val="out"/>
        <c:minorTickMark val="none"/>
        <c:tickLblPos val="nextTo"/>
        <c:txPr>
          <a:bodyPr/>
          <a:lstStyle/>
          <a:p>
            <a:pPr>
              <a:defRPr sz="1100"/>
            </a:pPr>
            <a:endParaRPr lang="ja-JP"/>
          </a:p>
        </c:txPr>
        <c:crossAx val="1318857791"/>
        <c:crosses val="autoZero"/>
        <c:crossBetween val="between"/>
        <c:majorUnit val="5000"/>
        <c:min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5980058358626956"/>
          <c:y val="0.41347516656571781"/>
          <c:w val="0.9790812181996803"/>
          <c:h val="0.65867555017161328"/>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加西市　コーホート変化率 (2005年～2010年)</a:t>
            </a:r>
          </a:p>
        </c:rich>
      </c:tx>
      <c:layout>
        <c:manualLayout>
          <c:xMode val="edge"/>
          <c:yMode val="edge"/>
          <c:x val="0.37236534208734112"/>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加西市h27!$W$3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加西市h27!$A$5:$A$24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加西市h27!$W$5:$W$24</c:f>
              <c:numCache>
                <c:formatCode>0.00_ </c:formatCode>
                <c:ptCount val="20"/>
                <c:pt idx="0">
                  <c:v>0.97368421052631582</c:v>
                </c:pt>
                <c:pt idx="1">
                  <c:v>0.96602387511478416</c:v>
                </c:pt>
                <c:pt idx="2">
                  <c:v>0.98423236514522816</c:v>
                </c:pt>
                <c:pt idx="3">
                  <c:v>0.69676945668135093</c:v>
                </c:pt>
                <c:pt idx="4">
                  <c:v>0.89147286821705429</c:v>
                </c:pt>
                <c:pt idx="5">
                  <c:v>0.88222055513878472</c:v>
                </c:pt>
                <c:pt idx="6">
                  <c:v>0.92107222635889796</c:v>
                </c:pt>
                <c:pt idx="7">
                  <c:v>0.97015873015873011</c:v>
                </c:pt>
                <c:pt idx="8">
                  <c:v>0.96621135873472319</c:v>
                </c:pt>
                <c:pt idx="9">
                  <c:v>0.98809523809523814</c:v>
                </c:pt>
                <c:pt idx="10">
                  <c:v>0.970873786407767</c:v>
                </c:pt>
                <c:pt idx="11">
                  <c:v>0.97239436619718311</c:v>
                </c:pt>
                <c:pt idx="12">
                  <c:v>0.93486590038314177</c:v>
                </c:pt>
                <c:pt idx="13">
                  <c:v>0.91521035598705502</c:v>
                </c:pt>
                <c:pt idx="14">
                  <c:v>0.84576697401508805</c:v>
                </c:pt>
                <c:pt idx="15">
                  <c:v>0.7634011090573013</c:v>
                </c:pt>
                <c:pt idx="16">
                  <c:v>0.61709601873536302</c:v>
                </c:pt>
                <c:pt idx="17">
                  <c:v>0.44245524296675193</c:v>
                </c:pt>
                <c:pt idx="18">
                  <c:v>0.24615384615384617</c:v>
                </c:pt>
                <c:pt idx="19">
                  <c:v>0.22222222222222221</c:v>
                </c:pt>
              </c:numCache>
            </c:numRef>
          </c:val>
          <c:smooth val="0"/>
          <c:extLst>
            <c:ext xmlns:c16="http://schemas.microsoft.com/office/drawing/2014/chart" uri="{C3380CC4-5D6E-409C-BE32-E72D297353CC}">
              <c16:uniqueId val="{00000000-60A9-4079-9E93-E3F18F70DF7A}"/>
            </c:ext>
          </c:extLst>
        </c:ser>
        <c:ser>
          <c:idx val="1"/>
          <c:order val="1"/>
          <c:tx>
            <c:strRef>
              <c:f>加西市h27!$X$3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加西市h27!$A$5:$A$24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加西市h27!$X$5:$X$24</c:f>
              <c:numCache>
                <c:formatCode>0.00_ </c:formatCode>
                <c:ptCount val="20"/>
                <c:pt idx="0">
                  <c:v>0.97181372549019607</c:v>
                </c:pt>
                <c:pt idx="1">
                  <c:v>0.97448979591836737</c:v>
                </c:pt>
                <c:pt idx="2">
                  <c:v>0.92737896494156924</c:v>
                </c:pt>
                <c:pt idx="3">
                  <c:v>0.7438087105038429</c:v>
                </c:pt>
                <c:pt idx="4">
                  <c:v>0.78022875816993464</c:v>
                </c:pt>
                <c:pt idx="5">
                  <c:v>0.90152193375111911</c:v>
                </c:pt>
                <c:pt idx="6">
                  <c:v>0.91941982272361</c:v>
                </c:pt>
                <c:pt idx="7">
                  <c:v>0.9371277299801456</c:v>
                </c:pt>
                <c:pt idx="8">
                  <c:v>0.97247075017205786</c:v>
                </c:pt>
                <c:pt idx="9">
                  <c:v>0.97280761386811698</c:v>
                </c:pt>
                <c:pt idx="10">
                  <c:v>0.95799999999999996</c:v>
                </c:pt>
                <c:pt idx="11">
                  <c:v>0.97982551799345696</c:v>
                </c:pt>
                <c:pt idx="12">
                  <c:v>0.96448790530108075</c:v>
                </c:pt>
                <c:pt idx="13">
                  <c:v>0.92171253822629973</c:v>
                </c:pt>
                <c:pt idx="14">
                  <c:v>0.93574593796159522</c:v>
                </c:pt>
                <c:pt idx="15">
                  <c:v>0.89216391085549962</c:v>
                </c:pt>
                <c:pt idx="16">
                  <c:v>0.75767112509834778</c:v>
                </c:pt>
                <c:pt idx="17">
                  <c:v>0.6097560975609756</c:v>
                </c:pt>
                <c:pt idx="18">
                  <c:v>0.31555555555555553</c:v>
                </c:pt>
                <c:pt idx="19">
                  <c:v>0.29310344827586204</c:v>
                </c:pt>
              </c:numCache>
            </c:numRef>
          </c:val>
          <c:smooth val="0"/>
          <c:extLst>
            <c:ext xmlns:c16="http://schemas.microsoft.com/office/drawing/2014/chart" uri="{C3380CC4-5D6E-409C-BE32-E72D297353CC}">
              <c16:uniqueId val="{00000001-60A9-4079-9E93-E3F18F70DF7A}"/>
            </c:ext>
          </c:extLst>
        </c:ser>
        <c:dLbls>
          <c:showLegendKey val="0"/>
          <c:showVal val="0"/>
          <c:showCatName val="0"/>
          <c:showSerName val="0"/>
          <c:showPercent val="0"/>
          <c:showBubbleSize val="0"/>
        </c:dLbls>
        <c:marker val="1"/>
        <c:smooth val="0"/>
        <c:axId val="1200029007"/>
        <c:axId val="1"/>
      </c:lineChart>
      <c:catAx>
        <c:axId val="1200029007"/>
        <c:scaling>
          <c:orientation val="minMax"/>
        </c:scaling>
        <c:delete val="0"/>
        <c:axPos val="b"/>
        <c:title>
          <c:tx>
            <c:rich>
              <a:bodyPr/>
              <a:lstStyle/>
              <a:p>
                <a:pPr>
                  <a:defRPr/>
                </a:pPr>
                <a:r>
                  <a:rPr lang="ja-JP"/>
                  <a:t>年齢</a:t>
                </a:r>
              </a:p>
            </c:rich>
          </c:tx>
          <c:layout>
            <c:manualLayout>
              <c:xMode val="edge"/>
              <c:yMode val="edge"/>
              <c:x val="0.94067797647743012"/>
              <c:y val="0.930950080515297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200029007"/>
        <c:crosses val="autoZero"/>
        <c:crossBetween val="between"/>
      </c:valAx>
      <c:spPr>
        <a:noFill/>
        <a:ln w="12700">
          <a:solidFill>
            <a:schemeClr val="tx1"/>
          </a:solidFill>
          <a:prstDash val="solid"/>
        </a:ln>
      </c:spPr>
    </c:plotArea>
    <c:legend>
      <c:legendPos val="r"/>
      <c:layout>
        <c:manualLayout>
          <c:xMode val="edge"/>
          <c:yMode val="edge"/>
          <c:wMode val="edge"/>
          <c:hMode val="edge"/>
          <c:x val="0.82801512055890969"/>
          <c:y val="0.13043884007252718"/>
          <c:w val="0.94901035329767447"/>
          <c:h val="0.24155350146449087"/>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事例３　加西市　人口推移（</a:t>
            </a:r>
            <a:r>
              <a:rPr lang="ja-JP" altLang="en-US" sz="1300" b="0" i="0" u="none" strike="noStrike" baseline="0">
                <a:solidFill>
                  <a:srgbClr val="000000"/>
                </a:solidFill>
                <a:latin typeface="Calibri"/>
                <a:ea typeface="ＭＳ Ｐゴシック"/>
              </a:rPr>
              <a:t>2005</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2035</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47881368917"/>
          <c:y val="9.6152679407536367E-3"/>
        </c:manualLayout>
      </c:layout>
      <c:overlay val="0"/>
      <c:spPr>
        <a:noFill/>
        <a:ln w="25400">
          <a:noFill/>
        </a:ln>
      </c:spPr>
    </c:title>
    <c:autoTitleDeleted val="0"/>
    <c:plotArea>
      <c:layout>
        <c:manualLayout>
          <c:layoutTarget val="inner"/>
          <c:xMode val="edge"/>
          <c:yMode val="edge"/>
          <c:x val="0.10281690140845071"/>
          <c:y val="0.11809045226130653"/>
          <c:w val="0.60985915492957743"/>
          <c:h val="0.78140703517587939"/>
        </c:manualLayout>
      </c:layout>
      <c:barChart>
        <c:barDir val="col"/>
        <c:grouping val="clustered"/>
        <c:varyColors val="0"/>
        <c:ser>
          <c:idx val="0"/>
          <c:order val="0"/>
          <c:tx>
            <c:strRef>
              <c:f>加西市h27!$A$34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加西市h27!$B$33:$H$33</c:f>
              <c:strCache>
                <c:ptCount val="7"/>
                <c:pt idx="0">
                  <c:v>2010年</c:v>
                </c:pt>
                <c:pt idx="1">
                  <c:v>2015年</c:v>
                </c:pt>
                <c:pt idx="2">
                  <c:v>2020年</c:v>
                </c:pt>
                <c:pt idx="3">
                  <c:v>2025年</c:v>
                </c:pt>
                <c:pt idx="4">
                  <c:v>2030年</c:v>
                </c:pt>
                <c:pt idx="5">
                  <c:v>2035年</c:v>
                </c:pt>
                <c:pt idx="6">
                  <c:v>2040年</c:v>
                </c:pt>
              </c:strCache>
            </c:strRef>
          </c:cat>
          <c:val>
            <c:numRef>
              <c:f>加西市h27!$B$34:$H$34</c:f>
              <c:numCache>
                <c:formatCode>#,##0_);[Red]\(#,##0\)</c:formatCode>
                <c:ptCount val="7"/>
                <c:pt idx="0">
                  <c:v>47993</c:v>
                </c:pt>
                <c:pt idx="1">
                  <c:v>44313</c:v>
                </c:pt>
                <c:pt idx="2">
                  <c:v>40480.212636997661</c:v>
                </c:pt>
                <c:pt idx="3">
                  <c:v>36589.273859431407</c:v>
                </c:pt>
                <c:pt idx="4">
                  <c:v>32772.257768693788</c:v>
                </c:pt>
                <c:pt idx="5">
                  <c:v>29005.363346889633</c:v>
                </c:pt>
                <c:pt idx="6">
                  <c:v>25316.653249952378</c:v>
                </c:pt>
              </c:numCache>
            </c:numRef>
          </c:val>
          <c:extLst>
            <c:ext xmlns:c16="http://schemas.microsoft.com/office/drawing/2014/chart" uri="{C3380CC4-5D6E-409C-BE32-E72D297353CC}">
              <c16:uniqueId val="{00000000-24B1-467C-AD14-1DA7C8EA4EE9}"/>
            </c:ext>
          </c:extLst>
        </c:ser>
        <c:dLbls>
          <c:showLegendKey val="0"/>
          <c:showVal val="0"/>
          <c:showCatName val="0"/>
          <c:showSerName val="0"/>
          <c:showPercent val="0"/>
          <c:showBubbleSize val="0"/>
        </c:dLbls>
        <c:gapWidth val="150"/>
        <c:axId val="1200029407"/>
        <c:axId val="1"/>
      </c:barChart>
      <c:lineChart>
        <c:grouping val="standard"/>
        <c:varyColors val="0"/>
        <c:ser>
          <c:idx val="1"/>
          <c:order val="1"/>
          <c:tx>
            <c:strRef>
              <c:f>加西市h27!$A$35</c:f>
              <c:strCache>
                <c:ptCount val="1"/>
                <c:pt idx="0">
                  <c:v>高齢人口比率</c:v>
                </c:pt>
              </c:strCache>
            </c:strRef>
          </c:tx>
          <c:marker>
            <c:symbol val="square"/>
            <c:size val="5"/>
          </c:marker>
          <c:dLbls>
            <c:dLbl>
              <c:idx val="0"/>
              <c:layout>
                <c:manualLayout>
                  <c:x val="1.3715574285608661E-2"/>
                  <c:y val="-5.0800722773974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B1-467C-AD14-1DA7C8EA4EE9}"/>
                </c:ext>
              </c:extLst>
            </c:dLbl>
            <c:dLbl>
              <c:idx val="1"/>
              <c:layout>
                <c:manualLayout>
                  <c:x val="9.6914716646334387E-3"/>
                  <c:y val="-5.746026721534180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B1-467C-AD14-1DA7C8EA4EE9}"/>
                </c:ext>
              </c:extLst>
            </c:dLbl>
            <c:dLbl>
              <c:idx val="2"/>
              <c:layout>
                <c:manualLayout>
                  <c:x val="1.8343425381686398E-2"/>
                  <c:y val="-5.28123557419644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B1-467C-AD14-1DA7C8EA4EE9}"/>
                </c:ext>
              </c:extLst>
            </c:dLbl>
            <c:dLbl>
              <c:idx val="3"/>
              <c:layout>
                <c:manualLayout>
                  <c:x val="5.8684706665187618E-3"/>
                  <c:y val="-6.035294583151984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B1-467C-AD14-1DA7C8EA4EE9}"/>
                </c:ext>
              </c:extLst>
            </c:dLbl>
            <c:dLbl>
              <c:idx val="4"/>
              <c:layout>
                <c:manualLayout>
                  <c:x val="4.6612694539942675E-3"/>
                  <c:y val="-3.659293844550838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B1-467C-AD14-1DA7C8EA4EE9}"/>
                </c:ext>
              </c:extLst>
            </c:dLbl>
            <c:dLbl>
              <c:idx val="5"/>
              <c:layout>
                <c:manualLayout>
                  <c:x val="-2.1797345754316277E-3"/>
                  <c:y val="-5.435735105976075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B1-467C-AD14-1DA7C8EA4EE9}"/>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24B1-467C-AD14-1DA7C8EA4EE9}"/>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加西市h27!$B$33:$H$33</c:f>
              <c:strCache>
                <c:ptCount val="7"/>
                <c:pt idx="0">
                  <c:v>2010年</c:v>
                </c:pt>
                <c:pt idx="1">
                  <c:v>2015年</c:v>
                </c:pt>
                <c:pt idx="2">
                  <c:v>2020年</c:v>
                </c:pt>
                <c:pt idx="3">
                  <c:v>2025年</c:v>
                </c:pt>
                <c:pt idx="4">
                  <c:v>2030年</c:v>
                </c:pt>
                <c:pt idx="5">
                  <c:v>2035年</c:v>
                </c:pt>
                <c:pt idx="6">
                  <c:v>2040年</c:v>
                </c:pt>
              </c:strCache>
            </c:strRef>
          </c:cat>
          <c:val>
            <c:numRef>
              <c:f>加西市h27!$B$35:$H$35</c:f>
              <c:numCache>
                <c:formatCode>0.0%</c:formatCode>
                <c:ptCount val="7"/>
                <c:pt idx="0">
                  <c:v>0.25764173942033214</c:v>
                </c:pt>
                <c:pt idx="1">
                  <c:v>0.30503463994764518</c:v>
                </c:pt>
                <c:pt idx="2">
                  <c:v>0.34343946150582988</c:v>
                </c:pt>
                <c:pt idx="3">
                  <c:v>0.36972170076717753</c:v>
                </c:pt>
                <c:pt idx="4">
                  <c:v>0.39461720722520127</c:v>
                </c:pt>
                <c:pt idx="5">
                  <c:v>0.41995922286126625</c:v>
                </c:pt>
                <c:pt idx="6">
                  <c:v>0.45569344999040351</c:v>
                </c:pt>
              </c:numCache>
            </c:numRef>
          </c:val>
          <c:smooth val="0"/>
          <c:extLst>
            <c:ext xmlns:c16="http://schemas.microsoft.com/office/drawing/2014/chart" uri="{C3380CC4-5D6E-409C-BE32-E72D297353CC}">
              <c16:uniqueId val="{00000008-24B1-467C-AD14-1DA7C8EA4EE9}"/>
            </c:ext>
          </c:extLst>
        </c:ser>
        <c:ser>
          <c:idx val="2"/>
          <c:order val="2"/>
          <c:tx>
            <c:strRef>
              <c:f>加西市h27!$A$37</c:f>
              <c:strCache>
                <c:ptCount val="1"/>
                <c:pt idx="0">
                  <c:v>年少人口比率</c:v>
                </c:pt>
              </c:strCache>
            </c:strRef>
          </c:tx>
          <c:marker>
            <c:symbol val="triangle"/>
            <c:size val="5"/>
          </c:marker>
          <c:dLbls>
            <c:dLbl>
              <c:idx val="0"/>
              <c:layout>
                <c:manualLayout>
                  <c:x val="3.85641935603121E-3"/>
                  <c:y val="3.989712341233736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B1-467C-AD14-1DA7C8EA4EE9}"/>
                </c:ext>
              </c:extLst>
            </c:dLbl>
            <c:dLbl>
              <c:idx val="1"/>
              <c:layout>
                <c:manualLayout>
                  <c:x val="1.1099922368858789E-2"/>
                  <c:y val="3.695722708028339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B1-467C-AD14-1DA7C8EA4EE9}"/>
                </c:ext>
              </c:extLst>
            </c:dLbl>
            <c:dLbl>
              <c:idx val="2"/>
              <c:layout>
                <c:manualLayout>
                  <c:x val="1.5526523973235696E-2"/>
                  <c:y val="-2.96361070444083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B1-467C-AD14-1DA7C8EA4EE9}"/>
                </c:ext>
              </c:extLst>
            </c:dLbl>
            <c:dLbl>
              <c:idx val="3"/>
              <c:layout>
                <c:manualLayout>
                  <c:x val="1.7136076300321563E-2"/>
                  <c:y val="-3.75694746699375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B1-467C-AD14-1DA7C8EA4EE9}"/>
                </c:ext>
              </c:extLst>
            </c:dLbl>
            <c:dLbl>
              <c:idx val="4"/>
              <c:layout>
                <c:manualLayout>
                  <c:x val="1.4520424383571762E-2"/>
                  <c:y val="-3.95172713963518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B1-467C-AD14-1DA7C8EA4EE9}"/>
                </c:ext>
              </c:extLst>
            </c:dLbl>
            <c:dLbl>
              <c:idx val="5"/>
              <c:layout>
                <c:manualLayout>
                  <c:x val="1.1904772466821919E-2"/>
                  <c:y val="-4.061119244516543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B1-467C-AD14-1DA7C8EA4EE9}"/>
                </c:ext>
              </c:extLst>
            </c:dLbl>
            <c:dLbl>
              <c:idx val="6"/>
              <c:layout>
                <c:manualLayout>
                  <c:x val="7.8806698458467241E-3"/>
                  <c:y val="-3.449161819596664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B1-467C-AD14-1DA7C8EA4EE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加西市h27!$B$33:$H$33</c:f>
              <c:strCache>
                <c:ptCount val="7"/>
                <c:pt idx="0">
                  <c:v>2010年</c:v>
                </c:pt>
                <c:pt idx="1">
                  <c:v>2015年</c:v>
                </c:pt>
                <c:pt idx="2">
                  <c:v>2020年</c:v>
                </c:pt>
                <c:pt idx="3">
                  <c:v>2025年</c:v>
                </c:pt>
                <c:pt idx="4">
                  <c:v>2030年</c:v>
                </c:pt>
                <c:pt idx="5">
                  <c:v>2035年</c:v>
                </c:pt>
                <c:pt idx="6">
                  <c:v>2040年</c:v>
                </c:pt>
              </c:strCache>
            </c:strRef>
          </c:cat>
          <c:val>
            <c:numRef>
              <c:f>加西市h27!$B$37:$H$37</c:f>
              <c:numCache>
                <c:formatCode>0.0%</c:formatCode>
                <c:ptCount val="7"/>
                <c:pt idx="0">
                  <c:v>0.12839372408476235</c:v>
                </c:pt>
                <c:pt idx="1">
                  <c:v>0.11565454832667614</c:v>
                </c:pt>
                <c:pt idx="2">
                  <c:v>0.10529880103211173</c:v>
                </c:pt>
                <c:pt idx="3">
                  <c:v>9.7970102291608865E-2</c:v>
                </c:pt>
                <c:pt idx="4">
                  <c:v>9.024150227779075E-2</c:v>
                </c:pt>
                <c:pt idx="5">
                  <c:v>8.3643007151126728E-2</c:v>
                </c:pt>
                <c:pt idx="6">
                  <c:v>7.9221800485538382E-2</c:v>
                </c:pt>
              </c:numCache>
            </c:numRef>
          </c:val>
          <c:smooth val="0"/>
          <c:extLst>
            <c:ext xmlns:c16="http://schemas.microsoft.com/office/drawing/2014/chart" uri="{C3380CC4-5D6E-409C-BE32-E72D297353CC}">
              <c16:uniqueId val="{00000010-24B1-467C-AD14-1DA7C8EA4EE9}"/>
            </c:ext>
          </c:extLst>
        </c:ser>
        <c:ser>
          <c:idx val="3"/>
          <c:order val="3"/>
          <c:tx>
            <c:strRef>
              <c:f>加西市h27!$A$36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7001959262134481E-2"/>
                  <c:y val="-4.684102929344886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B1-467C-AD14-1DA7C8EA4EE9}"/>
                </c:ext>
              </c:extLst>
            </c:dLbl>
            <c:dLbl>
              <c:idx val="1"/>
              <c:layout>
                <c:manualLayout>
                  <c:x val="1.1569405936933909E-2"/>
                  <c:y val="-3.237341563460339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B1-467C-AD14-1DA7C8EA4EE9}"/>
                </c:ext>
              </c:extLst>
            </c:dLbl>
            <c:dLbl>
              <c:idx val="2"/>
              <c:layout>
                <c:manualLayout>
                  <c:x val="1.3179106132860115E-2"/>
                  <c:y val="-4.490483915641197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4B1-467C-AD14-1DA7C8EA4EE9}"/>
                </c:ext>
              </c:extLst>
            </c:dLbl>
            <c:dLbl>
              <c:idx val="3"/>
              <c:layout>
                <c:manualLayout>
                  <c:x val="1.3380207755720632E-2"/>
                  <c:y val="-4.308577005763716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4B1-467C-AD14-1DA7C8EA4EE9}"/>
                </c:ext>
              </c:extLst>
            </c:dLbl>
            <c:dLbl>
              <c:idx val="4"/>
              <c:layout>
                <c:manualLayout>
                  <c:x val="7.9476544305200868E-3"/>
                  <c:y val="-4.9388675661773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4B1-467C-AD14-1DA7C8EA4EE9}"/>
                </c:ext>
              </c:extLst>
            </c:dLbl>
            <c:dLbl>
              <c:idx val="5"/>
              <c:layout>
                <c:manualLayout>
                  <c:x val="1.0965805330671643E-2"/>
                  <c:y val="-3.83671639035070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4B1-467C-AD14-1DA7C8EA4EE9}"/>
                </c:ext>
              </c:extLst>
            </c:dLbl>
            <c:dLbl>
              <c:idx val="6"/>
              <c:layout>
                <c:manualLayout>
                  <c:x val="4.1248013012457488E-3"/>
                  <c:y val="-2.981046967119058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4B1-467C-AD14-1DA7C8EA4EE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加西市h27!$B$33:$H$33</c:f>
              <c:strCache>
                <c:ptCount val="7"/>
                <c:pt idx="0">
                  <c:v>2010年</c:v>
                </c:pt>
                <c:pt idx="1">
                  <c:v>2015年</c:v>
                </c:pt>
                <c:pt idx="2">
                  <c:v>2020年</c:v>
                </c:pt>
                <c:pt idx="3">
                  <c:v>2025年</c:v>
                </c:pt>
                <c:pt idx="4">
                  <c:v>2030年</c:v>
                </c:pt>
                <c:pt idx="5">
                  <c:v>2035年</c:v>
                </c:pt>
                <c:pt idx="6">
                  <c:v>2040年</c:v>
                </c:pt>
              </c:strCache>
            </c:strRef>
          </c:cat>
          <c:val>
            <c:numRef>
              <c:f>加西市h27!$B$36:$H$36</c:f>
              <c:numCache>
                <c:formatCode>0.0%</c:formatCode>
                <c:ptCount val="7"/>
                <c:pt idx="0">
                  <c:v>0.13831183714291667</c:v>
                </c:pt>
                <c:pt idx="1">
                  <c:v>0.15277683749689708</c:v>
                </c:pt>
                <c:pt idx="2">
                  <c:v>0.1739605290967684</c:v>
                </c:pt>
                <c:pt idx="3">
                  <c:v>0.21131852068263982</c:v>
                </c:pt>
                <c:pt idx="4">
                  <c:v>0.24081262151336238</c:v>
                </c:pt>
                <c:pt idx="5">
                  <c:v>0.25618359685890113</c:v>
                </c:pt>
                <c:pt idx="6">
                  <c:v>0.26925516110018177</c:v>
                </c:pt>
              </c:numCache>
            </c:numRef>
          </c:val>
          <c:smooth val="0"/>
          <c:extLst>
            <c:ext xmlns:c16="http://schemas.microsoft.com/office/drawing/2014/chart" uri="{C3380CC4-5D6E-409C-BE32-E72D297353CC}">
              <c16:uniqueId val="{00000018-24B1-467C-AD14-1DA7C8EA4EE9}"/>
            </c:ext>
          </c:extLst>
        </c:ser>
        <c:dLbls>
          <c:showLegendKey val="0"/>
          <c:showVal val="0"/>
          <c:showCatName val="0"/>
          <c:showSerName val="0"/>
          <c:showPercent val="0"/>
          <c:showBubbleSize val="0"/>
        </c:dLbls>
        <c:marker val="1"/>
        <c:smooth val="0"/>
        <c:axId val="3"/>
        <c:axId val="4"/>
      </c:lineChart>
      <c:catAx>
        <c:axId val="120002940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0"/>
        </c:scaling>
        <c:delete val="0"/>
        <c:axPos val="l"/>
        <c:numFmt formatCode="#,##0_);[Red]\(#,##0\)" sourceLinked="1"/>
        <c:majorTickMark val="out"/>
        <c:minorTickMark val="none"/>
        <c:tickLblPos val="nextTo"/>
        <c:txPr>
          <a:bodyPr/>
          <a:lstStyle/>
          <a:p>
            <a:pPr>
              <a:defRPr sz="1100"/>
            </a:pPr>
            <a:endParaRPr lang="ja-JP"/>
          </a:p>
        </c:txPr>
        <c:crossAx val="1200029407"/>
        <c:crosses val="autoZero"/>
        <c:crossBetween val="between"/>
        <c:majorUnit val="5000"/>
        <c:min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072398051410883"/>
          <c:y val="0.40704889275775202"/>
          <c:w val="0.98154794366657472"/>
          <c:h val="0.66333900473496088"/>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c:pageMargins b="0.75000000000000022" l="0.70000000000000018" r="0.70000000000000018" t="0.75000000000000022" header="0.3000000000000001" footer="0.3000000000000001"/>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加西市北条地区　コーホート変化率 (2010年～2015年)</a:t>
            </a:r>
          </a:p>
        </c:rich>
      </c:tx>
      <c:layout>
        <c:manualLayout>
          <c:xMode val="edge"/>
          <c:yMode val="edge"/>
          <c:x val="0.31450396735090197"/>
          <c:y val="1.6908212560386472E-2"/>
        </c:manualLayout>
      </c:layout>
      <c:overlay val="0"/>
      <c:spPr>
        <a:noFill/>
        <a:ln w="25400">
          <a:noFill/>
        </a:ln>
      </c:spPr>
    </c:title>
    <c:autoTitleDeleted val="0"/>
    <c:plotArea>
      <c:layout>
        <c:manualLayout>
          <c:layoutTarget val="inner"/>
          <c:xMode val="edge"/>
          <c:yMode val="edge"/>
          <c:x val="5.1522248243559721E-2"/>
          <c:y val="0.12"/>
          <c:w val="0.89360873023675669"/>
          <c:h val="0.67453500058704974"/>
        </c:manualLayout>
      </c:layout>
      <c:lineChart>
        <c:grouping val="standard"/>
        <c:varyColors val="0"/>
        <c:ser>
          <c:idx val="0"/>
          <c:order val="0"/>
          <c:tx>
            <c:strRef>
              <c:f>北条地区h22!$W$3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北条地区h22!$A$5:$A$24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北条地区h22!$W$5:$W$24</c:f>
              <c:numCache>
                <c:formatCode>0.00_ </c:formatCode>
                <c:ptCount val="20"/>
                <c:pt idx="0">
                  <c:v>0.86956521739130432</c:v>
                </c:pt>
                <c:pt idx="1">
                  <c:v>0.90785907859078596</c:v>
                </c:pt>
                <c:pt idx="2">
                  <c:v>1.2</c:v>
                </c:pt>
                <c:pt idx="3">
                  <c:v>0.67464114832535882</c:v>
                </c:pt>
                <c:pt idx="4">
                  <c:v>1.1304347826086956</c:v>
                </c:pt>
                <c:pt idx="5">
                  <c:v>1.0241935483870968</c:v>
                </c:pt>
                <c:pt idx="6">
                  <c:v>0.95265151515151514</c:v>
                </c:pt>
                <c:pt idx="7">
                  <c:v>0.96804511278195493</c:v>
                </c:pt>
                <c:pt idx="8">
                  <c:v>1.0089485458612975</c:v>
                </c:pt>
                <c:pt idx="9">
                  <c:v>1.0068181818181818</c:v>
                </c:pt>
                <c:pt idx="10">
                  <c:v>0.98666666666666669</c:v>
                </c:pt>
                <c:pt idx="11">
                  <c:v>0.94230769230769229</c:v>
                </c:pt>
                <c:pt idx="12">
                  <c:v>0.87573964497041423</c:v>
                </c:pt>
                <c:pt idx="13">
                  <c:v>0.8721804511278195</c:v>
                </c:pt>
                <c:pt idx="14">
                  <c:v>0.82108626198083068</c:v>
                </c:pt>
                <c:pt idx="15">
                  <c:v>0.77500000000000002</c:v>
                </c:pt>
                <c:pt idx="16">
                  <c:v>0.53125</c:v>
                </c:pt>
                <c:pt idx="17">
                  <c:v>0.40277777777777779</c:v>
                </c:pt>
                <c:pt idx="18">
                  <c:v>0.21428571428571427</c:v>
                </c:pt>
                <c:pt idx="19">
                  <c:v>0.33333333333333331</c:v>
                </c:pt>
              </c:numCache>
            </c:numRef>
          </c:val>
          <c:smooth val="0"/>
          <c:extLst>
            <c:ext xmlns:c16="http://schemas.microsoft.com/office/drawing/2014/chart" uri="{C3380CC4-5D6E-409C-BE32-E72D297353CC}">
              <c16:uniqueId val="{00000000-7F05-445D-AEA0-D6D89E34C514}"/>
            </c:ext>
          </c:extLst>
        </c:ser>
        <c:ser>
          <c:idx val="1"/>
          <c:order val="1"/>
          <c:tx>
            <c:strRef>
              <c:f>北条地区h22!$X$3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北条地区h22!$A$5:$A$24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北条地区h22!$X$5:$X$24</c:f>
              <c:numCache>
                <c:formatCode>0.00_ </c:formatCode>
                <c:ptCount val="20"/>
                <c:pt idx="0">
                  <c:v>0.87254901960784315</c:v>
                </c:pt>
                <c:pt idx="1">
                  <c:v>0.98644067796610169</c:v>
                </c:pt>
                <c:pt idx="2">
                  <c:v>0.98404255319148937</c:v>
                </c:pt>
                <c:pt idx="3">
                  <c:v>0.84302325581395354</c:v>
                </c:pt>
                <c:pt idx="4">
                  <c:v>1.0625</c:v>
                </c:pt>
                <c:pt idx="5">
                  <c:v>1.0805555555555555</c:v>
                </c:pt>
                <c:pt idx="6">
                  <c:v>0.90816326530612246</c:v>
                </c:pt>
                <c:pt idx="7">
                  <c:v>0.93617021276595747</c:v>
                </c:pt>
                <c:pt idx="8">
                  <c:v>0.97362637362637361</c:v>
                </c:pt>
                <c:pt idx="9">
                  <c:v>1</c:v>
                </c:pt>
                <c:pt idx="10">
                  <c:v>0.90136986301369859</c:v>
                </c:pt>
                <c:pt idx="11">
                  <c:v>0.95178197064989523</c:v>
                </c:pt>
                <c:pt idx="12">
                  <c:v>0.94117647058823528</c:v>
                </c:pt>
                <c:pt idx="13">
                  <c:v>0.90865384615384615</c:v>
                </c:pt>
                <c:pt idx="14">
                  <c:v>0.88988095238095233</c:v>
                </c:pt>
                <c:pt idx="15">
                  <c:v>0.85239852398523985</c:v>
                </c:pt>
                <c:pt idx="16">
                  <c:v>0.64919354838709675</c:v>
                </c:pt>
                <c:pt idx="17">
                  <c:v>0.60365853658536583</c:v>
                </c:pt>
                <c:pt idx="18">
                  <c:v>0.27631578947368424</c:v>
                </c:pt>
                <c:pt idx="19">
                  <c:v>0.5</c:v>
                </c:pt>
              </c:numCache>
            </c:numRef>
          </c:val>
          <c:smooth val="0"/>
          <c:extLst>
            <c:ext xmlns:c16="http://schemas.microsoft.com/office/drawing/2014/chart" uri="{C3380CC4-5D6E-409C-BE32-E72D297353CC}">
              <c16:uniqueId val="{00000001-7F05-445D-AEA0-D6D89E34C514}"/>
            </c:ext>
          </c:extLst>
        </c:ser>
        <c:dLbls>
          <c:showLegendKey val="0"/>
          <c:showVal val="0"/>
          <c:showCatName val="0"/>
          <c:showSerName val="0"/>
          <c:showPercent val="0"/>
          <c:showBubbleSize val="0"/>
        </c:dLbls>
        <c:marker val="1"/>
        <c:smooth val="0"/>
        <c:axId val="1318849391"/>
        <c:axId val="1"/>
      </c:lineChart>
      <c:catAx>
        <c:axId val="1318849391"/>
        <c:scaling>
          <c:orientation val="minMax"/>
        </c:scaling>
        <c:delete val="0"/>
        <c:axPos val="b"/>
        <c:title>
          <c:tx>
            <c:rich>
              <a:bodyPr/>
              <a:lstStyle/>
              <a:p>
                <a:pPr>
                  <a:defRPr/>
                </a:pPr>
                <a:r>
                  <a:rPr lang="ja-JP"/>
                  <a:t>年齢</a:t>
                </a:r>
              </a:p>
            </c:rich>
          </c:tx>
          <c:layout>
            <c:manualLayout>
              <c:xMode val="edge"/>
              <c:yMode val="edge"/>
              <c:x val="0.94117639919287543"/>
              <c:y val="0.9406119162640901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318849391"/>
        <c:crosses val="autoZero"/>
        <c:crossBetween val="between"/>
      </c:valAx>
      <c:spPr>
        <a:noFill/>
        <a:ln w="12700">
          <a:solidFill>
            <a:schemeClr val="tx1"/>
          </a:solidFill>
          <a:prstDash val="solid"/>
        </a:ln>
      </c:spPr>
    </c:plotArea>
    <c:legend>
      <c:legendPos val="r"/>
      <c:layout>
        <c:manualLayout>
          <c:xMode val="edge"/>
          <c:yMode val="edge"/>
          <c:wMode val="edge"/>
          <c:hMode val="edge"/>
          <c:x val="0.77748168039688681"/>
          <c:y val="0.12560792219813105"/>
          <c:w val="0.90031799493271436"/>
          <c:h val="0.24638467293037647"/>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加西市北条地区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81112357428"/>
          <c:y val="9.6153846153846159E-3"/>
        </c:manualLayout>
      </c:layout>
      <c:overlay val="0"/>
      <c:spPr>
        <a:noFill/>
        <a:ln w="25400">
          <a:noFill/>
        </a:ln>
      </c:spPr>
    </c:title>
    <c:autoTitleDeleted val="0"/>
    <c:plotArea>
      <c:layout>
        <c:manualLayout>
          <c:layoutTarget val="inner"/>
          <c:xMode val="edge"/>
          <c:yMode val="edge"/>
          <c:x val="0.10042432814710042"/>
          <c:y val="0.11298076923076923"/>
          <c:w val="0.60396039603960394"/>
          <c:h val="0.79086538461538458"/>
        </c:manualLayout>
      </c:layout>
      <c:barChart>
        <c:barDir val="col"/>
        <c:grouping val="clustered"/>
        <c:varyColors val="0"/>
        <c:ser>
          <c:idx val="0"/>
          <c:order val="0"/>
          <c:tx>
            <c:strRef>
              <c:f>北条地区h22!$A$33</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北条地区h22!$B$32:$H$32</c:f>
              <c:strCache>
                <c:ptCount val="7"/>
                <c:pt idx="0">
                  <c:v>2010年</c:v>
                </c:pt>
                <c:pt idx="1">
                  <c:v>2015年</c:v>
                </c:pt>
                <c:pt idx="2">
                  <c:v>2020年</c:v>
                </c:pt>
                <c:pt idx="3">
                  <c:v>2025年</c:v>
                </c:pt>
                <c:pt idx="4">
                  <c:v>2030年</c:v>
                </c:pt>
                <c:pt idx="5">
                  <c:v>2035年</c:v>
                </c:pt>
                <c:pt idx="6">
                  <c:v>2040年</c:v>
                </c:pt>
              </c:strCache>
            </c:strRef>
          </c:cat>
          <c:val>
            <c:numRef>
              <c:f>北条地区h22!$B$33:$H$33</c:f>
              <c:numCache>
                <c:formatCode>#,##0_);[Red]\(#,##0\)</c:formatCode>
                <c:ptCount val="7"/>
                <c:pt idx="0">
                  <c:v>13615</c:v>
                </c:pt>
                <c:pt idx="1">
                  <c:v>13188</c:v>
                </c:pt>
                <c:pt idx="2">
                  <c:v>12651.241515594538</c:v>
                </c:pt>
                <c:pt idx="3">
                  <c:v>12047.517398600205</c:v>
                </c:pt>
                <c:pt idx="4">
                  <c:v>11404.632411897259</c:v>
                </c:pt>
                <c:pt idx="5">
                  <c:v>10718.279796231032</c:v>
                </c:pt>
                <c:pt idx="6">
                  <c:v>10013.990238751829</c:v>
                </c:pt>
              </c:numCache>
            </c:numRef>
          </c:val>
          <c:extLst>
            <c:ext xmlns:c16="http://schemas.microsoft.com/office/drawing/2014/chart" uri="{C3380CC4-5D6E-409C-BE32-E72D297353CC}">
              <c16:uniqueId val="{00000000-3094-44F2-B7D1-AB1CB9015666}"/>
            </c:ext>
          </c:extLst>
        </c:ser>
        <c:dLbls>
          <c:showLegendKey val="0"/>
          <c:showVal val="0"/>
          <c:showCatName val="0"/>
          <c:showSerName val="0"/>
          <c:showPercent val="0"/>
          <c:showBubbleSize val="0"/>
        </c:dLbls>
        <c:gapWidth val="150"/>
        <c:axId val="1318852991"/>
        <c:axId val="1"/>
      </c:barChart>
      <c:lineChart>
        <c:grouping val="standard"/>
        <c:varyColors val="0"/>
        <c:ser>
          <c:idx val="1"/>
          <c:order val="1"/>
          <c:tx>
            <c:strRef>
              <c:f>北条地区h22!$A$34</c:f>
              <c:strCache>
                <c:ptCount val="1"/>
                <c:pt idx="0">
                  <c:v>高齢人口比率</c:v>
                </c:pt>
              </c:strCache>
            </c:strRef>
          </c:tx>
          <c:marker>
            <c:symbol val="square"/>
            <c:size val="5"/>
          </c:marker>
          <c:dLbls>
            <c:dLbl>
              <c:idx val="0"/>
              <c:layout>
                <c:manualLayout>
                  <c:x val="5.8933722393611542E-3"/>
                  <c:y val="-4.990914597213810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94-44F2-B7D1-AB1CB9015666}"/>
                </c:ext>
              </c:extLst>
            </c:dLbl>
            <c:dLbl>
              <c:idx val="1"/>
              <c:layout>
                <c:manualLayout>
                  <c:x val="1.0136653710365415E-2"/>
                  <c:y val="-5.915480516858466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94-44F2-B7D1-AB1CB9015666}"/>
                </c:ext>
              </c:extLst>
            </c:dLbl>
            <c:dLbl>
              <c:idx val="2"/>
              <c:layout>
                <c:manualLayout>
                  <c:x val="1.5794362338371084E-2"/>
                  <c:y val="-5.826039773874414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94-44F2-B7D1-AB1CB9015666}"/>
                </c:ext>
              </c:extLst>
            </c:dLbl>
            <c:dLbl>
              <c:idx val="3"/>
              <c:layout>
                <c:manualLayout>
                  <c:x val="1.4379935181369655E-2"/>
                  <c:y val="-5.709267110841910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94-44F2-B7D1-AB1CB9015666}"/>
                </c:ext>
              </c:extLst>
            </c:dLbl>
            <c:dLbl>
              <c:idx val="4"/>
              <c:layout>
                <c:manualLayout>
                  <c:x val="1.5794362338371101E-2"/>
                  <c:y val="-4.896905915606700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94-44F2-B7D1-AB1CB9015666}"/>
                </c:ext>
              </c:extLst>
            </c:dLbl>
            <c:dLbl>
              <c:idx val="5"/>
              <c:layout>
                <c:manualLayout>
                  <c:x val="3.0645179253583569E-3"/>
                  <c:y val="-4.147789218655357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94-44F2-B7D1-AB1CB9015666}"/>
                </c:ext>
              </c:extLst>
            </c:dLbl>
            <c:dLbl>
              <c:idx val="6"/>
              <c:layout>
                <c:manualLayout>
                  <c:x val="-1.1787635456459403E-3"/>
                  <c:y val="-3.029451847365229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94-44F2-B7D1-AB1CB901566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北条地区h22!$B$32:$H$32</c:f>
              <c:strCache>
                <c:ptCount val="7"/>
                <c:pt idx="0">
                  <c:v>2010年</c:v>
                </c:pt>
                <c:pt idx="1">
                  <c:v>2015年</c:v>
                </c:pt>
                <c:pt idx="2">
                  <c:v>2020年</c:v>
                </c:pt>
                <c:pt idx="3">
                  <c:v>2025年</c:v>
                </c:pt>
                <c:pt idx="4">
                  <c:v>2030年</c:v>
                </c:pt>
                <c:pt idx="5">
                  <c:v>2035年</c:v>
                </c:pt>
                <c:pt idx="6">
                  <c:v>2040年</c:v>
                </c:pt>
              </c:strCache>
            </c:strRef>
          </c:cat>
          <c:val>
            <c:numRef>
              <c:f>北条地区h22!$B$34:$H$34</c:f>
              <c:numCache>
                <c:formatCode>0.0%</c:formatCode>
                <c:ptCount val="7"/>
                <c:pt idx="0">
                  <c:v>0.20154241645244217</c:v>
                </c:pt>
                <c:pt idx="1">
                  <c:v>0.22998180163785259</c:v>
                </c:pt>
                <c:pt idx="2">
                  <c:v>0.24814349924122439</c:v>
                </c:pt>
                <c:pt idx="3">
                  <c:v>0.24826227664312897</c:v>
                </c:pt>
                <c:pt idx="4">
                  <c:v>0.25321098060893193</c:v>
                </c:pt>
                <c:pt idx="5">
                  <c:v>0.26460121954050009</c:v>
                </c:pt>
                <c:pt idx="6">
                  <c:v>0.2867226972590704</c:v>
                </c:pt>
              </c:numCache>
            </c:numRef>
          </c:val>
          <c:smooth val="0"/>
          <c:extLst>
            <c:ext xmlns:c16="http://schemas.microsoft.com/office/drawing/2014/chart" uri="{C3380CC4-5D6E-409C-BE32-E72D297353CC}">
              <c16:uniqueId val="{00000008-3094-44F2-B7D1-AB1CB9015666}"/>
            </c:ext>
          </c:extLst>
        </c:ser>
        <c:ser>
          <c:idx val="2"/>
          <c:order val="2"/>
          <c:tx>
            <c:strRef>
              <c:f>北条地区h22!$A$36</c:f>
              <c:strCache>
                <c:ptCount val="1"/>
                <c:pt idx="0">
                  <c:v>年少人口比率</c:v>
                </c:pt>
              </c:strCache>
            </c:strRef>
          </c:tx>
          <c:marker>
            <c:symbol val="triangle"/>
            <c:size val="5"/>
          </c:marker>
          <c:dLbls>
            <c:dLbl>
              <c:idx val="0"/>
              <c:layout>
                <c:manualLayout>
                  <c:x val="1.296550802436822E-2"/>
                  <c:y val="-3.068720977185543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94-44F2-B7D1-AB1CB9015666}"/>
                </c:ext>
              </c:extLst>
            </c:dLbl>
            <c:dLbl>
              <c:idx val="1"/>
              <c:layout>
                <c:manualLayout>
                  <c:x val="1.8623216652373917E-2"/>
                  <c:y val="4.108192004845551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94-44F2-B7D1-AB1CB9015666}"/>
                </c:ext>
              </c:extLst>
            </c:dLbl>
            <c:dLbl>
              <c:idx val="2"/>
              <c:layout>
                <c:manualLayout>
                  <c:x val="2.145207096637677E-2"/>
                  <c:y val="4.974207550979207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94-44F2-B7D1-AB1CB9015666}"/>
                </c:ext>
              </c:extLst>
            </c:dLbl>
            <c:dLbl>
              <c:idx val="3"/>
              <c:layout>
                <c:manualLayout>
                  <c:x val="2.4280925280379565E-2"/>
                  <c:y val="3.87550474459923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94-44F2-B7D1-AB1CB9015666}"/>
                </c:ext>
              </c:extLst>
            </c:dLbl>
            <c:dLbl>
              <c:idx val="4"/>
              <c:layout>
                <c:manualLayout>
                  <c:x val="1.2965508024368286E-2"/>
                  <c:y val="-3.790505754088430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94-44F2-B7D1-AB1CB9015666}"/>
                </c:ext>
              </c:extLst>
            </c:dLbl>
            <c:dLbl>
              <c:idx val="5"/>
              <c:layout>
                <c:manualLayout>
                  <c:x val="2.7109779594382453E-2"/>
                  <c:y val="-2.889864728447408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094-44F2-B7D1-AB1CB9015666}"/>
                </c:ext>
              </c:extLst>
            </c:dLbl>
            <c:dLbl>
              <c:idx val="6"/>
              <c:layout>
                <c:manualLayout>
                  <c:x val="1.1551080867366895E-2"/>
                  <c:y val="-4.413158691701996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094-44F2-B7D1-AB1CB901566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北条地区h22!$B$32:$H$32</c:f>
              <c:strCache>
                <c:ptCount val="7"/>
                <c:pt idx="0">
                  <c:v>2010年</c:v>
                </c:pt>
                <c:pt idx="1">
                  <c:v>2015年</c:v>
                </c:pt>
                <c:pt idx="2">
                  <c:v>2020年</c:v>
                </c:pt>
                <c:pt idx="3">
                  <c:v>2025年</c:v>
                </c:pt>
                <c:pt idx="4">
                  <c:v>2030年</c:v>
                </c:pt>
                <c:pt idx="5">
                  <c:v>2035年</c:v>
                </c:pt>
                <c:pt idx="6">
                  <c:v>2040年</c:v>
                </c:pt>
              </c:strCache>
            </c:strRef>
          </c:cat>
          <c:val>
            <c:numRef>
              <c:f>北条地区h22!$B$36:$H$36</c:f>
              <c:numCache>
                <c:formatCode>0.0%</c:formatCode>
                <c:ptCount val="7"/>
                <c:pt idx="0">
                  <c:v>0.15196474476680133</c:v>
                </c:pt>
                <c:pt idx="1">
                  <c:v>0.14179557173187746</c:v>
                </c:pt>
                <c:pt idx="2">
                  <c:v>0.13637895454922563</c:v>
                </c:pt>
                <c:pt idx="3">
                  <c:v>0.13263706663710292</c:v>
                </c:pt>
                <c:pt idx="4">
                  <c:v>0.12710548410012043</c:v>
                </c:pt>
                <c:pt idx="5">
                  <c:v>0.12350765061301</c:v>
                </c:pt>
                <c:pt idx="6">
                  <c:v>0.12196338326236254</c:v>
                </c:pt>
              </c:numCache>
            </c:numRef>
          </c:val>
          <c:smooth val="0"/>
          <c:extLst>
            <c:ext xmlns:c16="http://schemas.microsoft.com/office/drawing/2014/chart" uri="{C3380CC4-5D6E-409C-BE32-E72D297353CC}">
              <c16:uniqueId val="{00000010-3094-44F2-B7D1-AB1CB9015666}"/>
            </c:ext>
          </c:extLst>
        </c:ser>
        <c:ser>
          <c:idx val="3"/>
          <c:order val="3"/>
          <c:tx>
            <c:strRef>
              <c:f>北条地区h22!$A$35</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0608129429365905E-2"/>
                  <c:y val="1.730062588330309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94-44F2-B7D1-AB1CB9015666}"/>
                </c:ext>
              </c:extLst>
            </c:dLbl>
            <c:dLbl>
              <c:idx val="1"/>
              <c:layout>
                <c:manualLayout>
                  <c:x val="1.4851410900370138E-2"/>
                  <c:y val="-3.160281647486366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094-44F2-B7D1-AB1CB9015666}"/>
                </c:ext>
              </c:extLst>
            </c:dLbl>
            <c:dLbl>
              <c:idx val="2"/>
              <c:layout>
                <c:manualLayout>
                  <c:x val="1.4851410900370152E-2"/>
                  <c:y val="-5.169367050272555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094-44F2-B7D1-AB1CB9015666}"/>
                </c:ext>
              </c:extLst>
            </c:dLbl>
            <c:dLbl>
              <c:idx val="3"/>
              <c:layout>
                <c:manualLayout>
                  <c:x val="1.3436983743368727E-2"/>
                  <c:y val="-4.65407328891580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094-44F2-B7D1-AB1CB9015666}"/>
                </c:ext>
              </c:extLst>
            </c:dLbl>
            <c:dLbl>
              <c:idx val="4"/>
              <c:layout>
                <c:manualLayout>
                  <c:x val="1.4851410900370171E-2"/>
                  <c:y val="-5.485362406622246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094-44F2-B7D1-AB1CB9015666}"/>
                </c:ext>
              </c:extLst>
            </c:dLbl>
            <c:dLbl>
              <c:idx val="5"/>
              <c:layout>
                <c:manualLayout>
                  <c:x val="7.7792751153630581E-3"/>
                  <c:y val="-4.888501918029471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094-44F2-B7D1-AB1CB9015666}"/>
                </c:ext>
              </c:extLst>
            </c:dLbl>
            <c:dLbl>
              <c:idx val="6"/>
              <c:layout>
                <c:manualLayout>
                  <c:x val="3.5359936443588721E-3"/>
                  <c:y val="-2.884867756915003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094-44F2-B7D1-AB1CB901566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北条地区h22!$B$32:$H$32</c:f>
              <c:strCache>
                <c:ptCount val="7"/>
                <c:pt idx="0">
                  <c:v>2010年</c:v>
                </c:pt>
                <c:pt idx="1">
                  <c:v>2015年</c:v>
                </c:pt>
                <c:pt idx="2">
                  <c:v>2020年</c:v>
                </c:pt>
                <c:pt idx="3">
                  <c:v>2025年</c:v>
                </c:pt>
                <c:pt idx="4">
                  <c:v>2030年</c:v>
                </c:pt>
                <c:pt idx="5">
                  <c:v>2035年</c:v>
                </c:pt>
                <c:pt idx="6">
                  <c:v>2040年</c:v>
                </c:pt>
              </c:strCache>
            </c:strRef>
          </c:cat>
          <c:val>
            <c:numRef>
              <c:f>北条地区h22!$B$35:$H$35</c:f>
              <c:numCache>
                <c:formatCode>0.0%</c:formatCode>
                <c:ptCount val="7"/>
                <c:pt idx="0">
                  <c:v>9.4013955196474472E-2</c:v>
                </c:pt>
                <c:pt idx="1">
                  <c:v>0.1048680618744313</c:v>
                </c:pt>
                <c:pt idx="2">
                  <c:v>0.11875720418742355</c:v>
                </c:pt>
                <c:pt idx="3">
                  <c:v>0.13826898879064564</c:v>
                </c:pt>
                <c:pt idx="4">
                  <c:v>0.1486270852951429</c:v>
                </c:pt>
                <c:pt idx="5">
                  <c:v>0.14212509590130121</c:v>
                </c:pt>
                <c:pt idx="6">
                  <c:v>0.14153262015628193</c:v>
                </c:pt>
              </c:numCache>
            </c:numRef>
          </c:val>
          <c:smooth val="0"/>
          <c:extLst>
            <c:ext xmlns:c16="http://schemas.microsoft.com/office/drawing/2014/chart" uri="{C3380CC4-5D6E-409C-BE32-E72D297353CC}">
              <c16:uniqueId val="{00000018-3094-44F2-B7D1-AB1CB9015666}"/>
            </c:ext>
          </c:extLst>
        </c:ser>
        <c:dLbls>
          <c:showLegendKey val="0"/>
          <c:showVal val="0"/>
          <c:showCatName val="0"/>
          <c:showSerName val="0"/>
          <c:showPercent val="0"/>
          <c:showBubbleSize val="0"/>
        </c:dLbls>
        <c:marker val="1"/>
        <c:smooth val="0"/>
        <c:axId val="3"/>
        <c:axId val="4"/>
      </c:lineChart>
      <c:catAx>
        <c:axId val="1318852991"/>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_);[Red]\(#,##0\)" sourceLinked="1"/>
        <c:majorTickMark val="out"/>
        <c:minorTickMark val="none"/>
        <c:tickLblPos val="nextTo"/>
        <c:txPr>
          <a:bodyPr/>
          <a:lstStyle/>
          <a:p>
            <a:pPr>
              <a:defRPr sz="1100"/>
            </a:pPr>
            <a:endParaRPr lang="ja-JP"/>
          </a:p>
        </c:txPr>
        <c:crossAx val="13188529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166083611903945"/>
          <c:y val="0.41587901271956396"/>
          <c:w val="0.98310673789189607"/>
          <c:h val="0.66107939632545942"/>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兵庫県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1650012359"/>
          <c:y val="9.6153846153846159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兵庫県h27!$A$34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兵庫県h27!$B$34:$H$34</c:f>
              <c:numCache>
                <c:formatCode>#,##0_);[Red]\(#,##0\)</c:formatCode>
                <c:ptCount val="7"/>
                <c:pt idx="0">
                  <c:v>5588133</c:v>
                </c:pt>
                <c:pt idx="1">
                  <c:v>5534800</c:v>
                </c:pt>
                <c:pt idx="2">
                  <c:v>5420529.6236956501</c:v>
                </c:pt>
                <c:pt idx="3">
                  <c:v>5246572.4244558439</c:v>
                </c:pt>
                <c:pt idx="4">
                  <c:v>5029352.1018897044</c:v>
                </c:pt>
                <c:pt idx="5">
                  <c:v>4781994.2244435549</c:v>
                </c:pt>
                <c:pt idx="6">
                  <c:v>4518667.0267018452</c:v>
                </c:pt>
              </c:numCache>
            </c:numRef>
          </c:val>
          <c:extLst>
            <c:ext xmlns:c16="http://schemas.microsoft.com/office/drawing/2014/chart" uri="{C3380CC4-5D6E-409C-BE32-E72D297353CC}">
              <c16:uniqueId val="{00000000-25E5-4904-BF8E-A58FC021586B}"/>
            </c:ext>
          </c:extLst>
        </c:ser>
        <c:dLbls>
          <c:showLegendKey val="0"/>
          <c:showVal val="0"/>
          <c:showCatName val="0"/>
          <c:showSerName val="0"/>
          <c:showPercent val="0"/>
          <c:showBubbleSize val="0"/>
        </c:dLbls>
        <c:gapWidth val="150"/>
        <c:axId val="1318862191"/>
        <c:axId val="1"/>
      </c:barChart>
      <c:lineChart>
        <c:grouping val="standard"/>
        <c:varyColors val="0"/>
        <c:ser>
          <c:idx val="1"/>
          <c:order val="1"/>
          <c:tx>
            <c:strRef>
              <c:f>兵庫県h27!$A$35</c:f>
              <c:strCache>
                <c:ptCount val="1"/>
                <c:pt idx="0">
                  <c:v>高齢人口比率</c:v>
                </c:pt>
              </c:strCache>
            </c:strRef>
          </c:tx>
          <c:marker>
            <c:symbol val="square"/>
            <c:size val="5"/>
          </c:marker>
          <c:dLbls>
            <c:dLbl>
              <c:idx val="0"/>
              <c:layout>
                <c:manualLayout>
                  <c:x val="1.310195164151968E-2"/>
                  <c:y val="-5.011053906723194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E5-4904-BF8E-A58FC021586B}"/>
                </c:ext>
              </c:extLst>
            </c:dLbl>
            <c:dLbl>
              <c:idx val="1"/>
              <c:layout>
                <c:manualLayout>
                  <c:x val="9.5105500080646665E-3"/>
                  <c:y val="-5.86402180496668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E5-4904-BF8E-A58FC021586B}"/>
                </c:ext>
              </c:extLst>
            </c:dLbl>
            <c:dLbl>
              <c:idx val="2"/>
              <c:layout>
                <c:manualLayout>
                  <c:x val="1.7092332732151484E-2"/>
                  <c:y val="-5.272511609125782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E5-4904-BF8E-A58FC021586B}"/>
                </c:ext>
              </c:extLst>
            </c:dLbl>
            <c:dLbl>
              <c:idx val="3"/>
              <c:layout>
                <c:manualLayout>
                  <c:x val="5.1210428305400284E-3"/>
                  <c:y val="-6.048001211387037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E5-4904-BF8E-A58FC021586B}"/>
                </c:ext>
              </c:extLst>
            </c:dLbl>
            <c:dLbl>
              <c:idx val="4"/>
              <c:layout>
                <c:manualLayout>
                  <c:x val="5.7195853311631534E-3"/>
                  <c:y val="-3.65129719362002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E5-4904-BF8E-A58FC021586B}"/>
                </c:ext>
              </c:extLst>
            </c:dLbl>
            <c:dLbl>
              <c:idx val="5"/>
              <c:layout>
                <c:manualLayout>
                  <c:x val="-2.061760436370054E-3"/>
                  <c:y val="-5.363062790228140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E5-4904-BF8E-A58FC021586B}"/>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25E5-4904-BF8E-A58FC021586B}"/>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兵庫県h27!$B$35:$H$35</c:f>
              <c:numCache>
                <c:formatCode>0.0%</c:formatCode>
                <c:ptCount val="7"/>
                <c:pt idx="0">
                  <c:v>0.23061190562214606</c:v>
                </c:pt>
                <c:pt idx="1">
                  <c:v>0.27146382886463827</c:v>
                </c:pt>
                <c:pt idx="2">
                  <c:v>0.29256084589508408</c:v>
                </c:pt>
                <c:pt idx="3">
                  <c:v>0.30229340707189006</c:v>
                </c:pt>
                <c:pt idx="4">
                  <c:v>0.31417229314559003</c:v>
                </c:pt>
                <c:pt idx="5">
                  <c:v>0.33167740113019645</c:v>
                </c:pt>
                <c:pt idx="6">
                  <c:v>0.36029003885600458</c:v>
                </c:pt>
              </c:numCache>
            </c:numRef>
          </c:val>
          <c:smooth val="0"/>
          <c:extLst>
            <c:ext xmlns:c16="http://schemas.microsoft.com/office/drawing/2014/chart" uri="{C3380CC4-5D6E-409C-BE32-E72D297353CC}">
              <c16:uniqueId val="{00000008-25E5-4904-BF8E-A58FC021586B}"/>
            </c:ext>
          </c:extLst>
        </c:ser>
        <c:ser>
          <c:idx val="2"/>
          <c:order val="2"/>
          <c:tx>
            <c:strRef>
              <c:f>兵庫県h27!$A$37</c:f>
              <c:strCache>
                <c:ptCount val="1"/>
                <c:pt idx="0">
                  <c:v>年少人口比率</c:v>
                </c:pt>
              </c:strCache>
            </c:strRef>
          </c:tx>
          <c:marker>
            <c:symbol val="triangle"/>
            <c:size val="5"/>
          </c:marker>
          <c:dLbls>
            <c:dLbl>
              <c:idx val="0"/>
              <c:layout>
                <c:manualLayout>
                  <c:x val="3.325415328670514E-3"/>
                  <c:y val="4.060670300827783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E5-4904-BF8E-A58FC021586B}"/>
                </c:ext>
              </c:extLst>
            </c:dLbl>
            <c:dLbl>
              <c:idx val="1"/>
              <c:layout>
                <c:manualLayout>
                  <c:x val="1.0907198052757361E-2"/>
                  <c:y val="3.688673531193215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E5-4904-BF8E-A58FC021586B}"/>
                </c:ext>
              </c:extLst>
            </c:dLbl>
            <c:dLbl>
              <c:idx val="2"/>
              <c:layout>
                <c:manualLayout>
                  <c:x val="1.4299036642766041E-2"/>
                  <c:y val="-2.99674439733494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E5-4904-BF8E-A58FC021586B}"/>
                </c:ext>
              </c:extLst>
            </c:dLbl>
            <c:dLbl>
              <c:idx val="3"/>
              <c:layout>
                <c:manualLayout>
                  <c:x val="1.6294227188081972E-2"/>
                  <c:y val="-4.039142943670496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5E5-4904-BF8E-A58FC021586B}"/>
                </c:ext>
              </c:extLst>
            </c:dLbl>
            <c:dLbl>
              <c:idx val="4"/>
              <c:layout>
                <c:manualLayout>
                  <c:x val="1.5496121644012291E-2"/>
                  <c:y val="-3.887845750050471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E5-4904-BF8E-A58FC021586B}"/>
                </c:ext>
              </c:extLst>
            </c:dLbl>
            <c:dLbl>
              <c:idx val="5"/>
              <c:layout>
                <c:manualLayout>
                  <c:x val="1.1904720010557333E-2"/>
                  <c:y val="-4.26905410862103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E5-4904-BF8E-A58FC021586B}"/>
                </c:ext>
              </c:extLst>
            </c:dLbl>
            <c:dLbl>
              <c:idx val="6"/>
              <c:layout>
                <c:manualLayout>
                  <c:x val="8.3133183771022644E-3"/>
                  <c:y val="-3.54747122955784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E5-4904-BF8E-A58FC021586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兵庫県h27!$B$37:$H$37</c:f>
              <c:numCache>
                <c:formatCode>0.0%</c:formatCode>
                <c:ptCount val="7"/>
                <c:pt idx="0">
                  <c:v>0.13666514379668487</c:v>
                </c:pt>
                <c:pt idx="1">
                  <c:v>0.12833309243333094</c:v>
                </c:pt>
                <c:pt idx="2">
                  <c:v>0.12164743244260513</c:v>
                </c:pt>
                <c:pt idx="3">
                  <c:v>0.11499960235864662</c:v>
                </c:pt>
                <c:pt idx="4">
                  <c:v>0.10938048669955931</c:v>
                </c:pt>
                <c:pt idx="5">
                  <c:v>0.10475725839221108</c:v>
                </c:pt>
                <c:pt idx="6">
                  <c:v>0.10259624114731504</c:v>
                </c:pt>
              </c:numCache>
            </c:numRef>
          </c:val>
          <c:smooth val="0"/>
          <c:extLst>
            <c:ext xmlns:c16="http://schemas.microsoft.com/office/drawing/2014/chart" uri="{C3380CC4-5D6E-409C-BE32-E72D297353CC}">
              <c16:uniqueId val="{00000010-25E5-4904-BF8E-A58FC021586B}"/>
            </c:ext>
          </c:extLst>
        </c:ser>
        <c:ser>
          <c:idx val="3"/>
          <c:order val="3"/>
          <c:tx>
            <c:strRef>
              <c:f>兵庫県h27!$A$36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2E-2"/>
                  <c:y val="-4.628583686654546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E5-4904-BF8E-A58FC021586B}"/>
                </c:ext>
              </c:extLst>
            </c:dLbl>
            <c:dLbl>
              <c:idx val="1"/>
              <c:layout>
                <c:manualLayout>
                  <c:x val="1.1372747400988316E-2"/>
                  <c:y val="-3.35377548960225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E5-4904-BF8E-A58FC021586B}"/>
                </c:ext>
              </c:extLst>
            </c:dLbl>
            <c:dLbl>
              <c:idx val="2"/>
              <c:layout>
                <c:manualLayout>
                  <c:x val="1.1971289901611441E-2"/>
                  <c:y val="-4.64079850595598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E5-4904-BF8E-A58FC021586B}"/>
                </c:ext>
              </c:extLst>
            </c:dLbl>
            <c:dLbl>
              <c:idx val="3"/>
              <c:layout>
                <c:manualLayout>
                  <c:x val="1.2569832402234622E-2"/>
                  <c:y val="-4.301786795881283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5E5-4904-BF8E-A58FC021586B}"/>
                </c:ext>
              </c:extLst>
            </c:dLbl>
            <c:dLbl>
              <c:idx val="4"/>
              <c:layout>
                <c:manualLayout>
                  <c:x val="8.978430768779553E-3"/>
                  <c:y val="-4.94563900666262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5E5-4904-BF8E-A58FC021586B}"/>
                </c:ext>
              </c:extLst>
            </c:dLbl>
            <c:dLbl>
              <c:idx val="5"/>
              <c:layout>
                <c:manualLayout>
                  <c:x val="1.0973621314095483E-2"/>
                  <c:y val="-3.92262265293761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5E5-4904-BF8E-A58FC021586B}"/>
                </c:ext>
              </c:extLst>
            </c:dLbl>
            <c:dLbl>
              <c:idx val="6"/>
              <c:layout>
                <c:manualLayout>
                  <c:x val="4.5889235912549148E-3"/>
                  <c:y val="-3.320310922673128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5E5-4904-BF8E-A58FC021586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兵庫県h27!$B$36:$H$36</c:f>
              <c:numCache>
                <c:formatCode>0.0%</c:formatCode>
                <c:ptCount val="7"/>
                <c:pt idx="0">
                  <c:v>0.10801908258089062</c:v>
                </c:pt>
                <c:pt idx="1">
                  <c:v>0.1273953891739539</c:v>
                </c:pt>
                <c:pt idx="2">
                  <c:v>0.14985943939849816</c:v>
                </c:pt>
                <c:pt idx="3">
                  <c:v>0.1780869058042438</c:v>
                </c:pt>
                <c:pt idx="4">
                  <c:v>0.18827655228222545</c:v>
                </c:pt>
                <c:pt idx="5">
                  <c:v>0.18821680887832626</c:v>
                </c:pt>
                <c:pt idx="6">
                  <c:v>0.19226632762124699</c:v>
                </c:pt>
              </c:numCache>
            </c:numRef>
          </c:val>
          <c:smooth val="0"/>
          <c:extLst>
            <c:ext xmlns:c16="http://schemas.microsoft.com/office/drawing/2014/chart" uri="{C3380CC4-5D6E-409C-BE32-E72D297353CC}">
              <c16:uniqueId val="{00000018-25E5-4904-BF8E-A58FC021586B}"/>
            </c:ext>
          </c:extLst>
        </c:ser>
        <c:dLbls>
          <c:showLegendKey val="0"/>
          <c:showVal val="0"/>
          <c:showCatName val="0"/>
          <c:showSerName val="0"/>
          <c:showPercent val="0"/>
          <c:showBubbleSize val="0"/>
        </c:dLbls>
        <c:marker val="1"/>
        <c:smooth val="0"/>
        <c:axId val="3"/>
        <c:axId val="4"/>
      </c:lineChart>
      <c:catAx>
        <c:axId val="1318862191"/>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_);[Red]\(#,##0\)" sourceLinked="1"/>
        <c:majorTickMark val="out"/>
        <c:minorTickMark val="none"/>
        <c:tickLblPos val="nextTo"/>
        <c:txPr>
          <a:bodyPr/>
          <a:lstStyle/>
          <a:p>
            <a:pPr>
              <a:defRPr sz="1100"/>
            </a:pPr>
            <a:endParaRPr lang="ja-JP"/>
          </a:p>
        </c:txPr>
        <c:crossAx val="13188621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011299036050983"/>
          <c:y val="0.41107132041187161"/>
          <c:w val="0.97872956463401717"/>
          <c:h val="0.65627170401776702"/>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兵庫県　コーホート変化率 (2010年～2015年)</a:t>
            </a:r>
          </a:p>
        </c:rich>
      </c:tx>
      <c:layout>
        <c:manualLayout>
          <c:xMode val="edge"/>
          <c:yMode val="edge"/>
          <c:x val="0.37236542906304337"/>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兵庫県h27!$W$3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兵庫県h27!$W$5:$W$24</c:f>
              <c:numCache>
                <c:formatCode>0.00_ </c:formatCode>
                <c:ptCount val="20"/>
                <c:pt idx="0">
                  <c:v>0.99773108414718359</c:v>
                </c:pt>
                <c:pt idx="1">
                  <c:v>0.99838765403662333</c:v>
                </c:pt>
                <c:pt idx="2">
                  <c:v>0.99574826261492644</c:v>
                </c:pt>
                <c:pt idx="3">
                  <c:v>0.9149416909620991</c:v>
                </c:pt>
                <c:pt idx="4">
                  <c:v>0.98381028557886008</c:v>
                </c:pt>
                <c:pt idx="5">
                  <c:v>1.0044702967630743</c:v>
                </c:pt>
                <c:pt idx="6">
                  <c:v>1.0058384068411024</c:v>
                </c:pt>
                <c:pt idx="7">
                  <c:v>0.9991560827318674</c:v>
                </c:pt>
                <c:pt idx="8">
                  <c:v>0.99360537525248827</c:v>
                </c:pt>
                <c:pt idx="9">
                  <c:v>0.98785155888611342</c:v>
                </c:pt>
                <c:pt idx="10">
                  <c:v>0.98957730895923957</c:v>
                </c:pt>
                <c:pt idx="11">
                  <c:v>0.98335107444614467</c:v>
                </c:pt>
                <c:pt idx="12">
                  <c:v>0.95815771986199738</c:v>
                </c:pt>
                <c:pt idx="13">
                  <c:v>0.91947591556417418</c:v>
                </c:pt>
                <c:pt idx="14">
                  <c:v>0.86425637502978991</c:v>
                </c:pt>
                <c:pt idx="15">
                  <c:v>0.77384821933295644</c:v>
                </c:pt>
                <c:pt idx="16">
                  <c:v>0.62401906405357654</c:v>
                </c:pt>
                <c:pt idx="17">
                  <c:v>0.44763040046393249</c:v>
                </c:pt>
                <c:pt idx="18">
                  <c:v>0.26265214606021781</c:v>
                </c:pt>
                <c:pt idx="19">
                  <c:v>0.14462457337883958</c:v>
                </c:pt>
              </c:numCache>
            </c:numRef>
          </c:val>
          <c:smooth val="0"/>
          <c:extLst>
            <c:ext xmlns:c16="http://schemas.microsoft.com/office/drawing/2014/chart" uri="{C3380CC4-5D6E-409C-BE32-E72D297353CC}">
              <c16:uniqueId val="{00000000-09EC-4BF0-A47B-A8793E1DDA21}"/>
            </c:ext>
          </c:extLst>
        </c:ser>
        <c:ser>
          <c:idx val="1"/>
          <c:order val="1"/>
          <c:tx>
            <c:strRef>
              <c:f>兵庫県h27!$X$3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兵庫県h27!$X$5:$X$24</c:f>
              <c:numCache>
                <c:formatCode>0.00_ </c:formatCode>
                <c:ptCount val="20"/>
                <c:pt idx="0">
                  <c:v>1.0002932171963261</c:v>
                </c:pt>
                <c:pt idx="1">
                  <c:v>0.99922414211130328</c:v>
                </c:pt>
                <c:pt idx="2">
                  <c:v>1.0109973483169701</c:v>
                </c:pt>
                <c:pt idx="3">
                  <c:v>0.97133925485068462</c:v>
                </c:pt>
                <c:pt idx="4">
                  <c:v>0.95246998272540506</c:v>
                </c:pt>
                <c:pt idx="5">
                  <c:v>0.99976707471725457</c:v>
                </c:pt>
                <c:pt idx="6">
                  <c:v>0.9994475412824777</c:v>
                </c:pt>
                <c:pt idx="7">
                  <c:v>0.99808549072251329</c:v>
                </c:pt>
                <c:pt idx="8">
                  <c:v>0.99793525774026548</c:v>
                </c:pt>
                <c:pt idx="9">
                  <c:v>0.99634498906244851</c:v>
                </c:pt>
                <c:pt idx="10">
                  <c:v>0.99608306501639443</c:v>
                </c:pt>
                <c:pt idx="11">
                  <c:v>0.9960048590966688</c:v>
                </c:pt>
                <c:pt idx="12">
                  <c:v>0.9843681632162804</c:v>
                </c:pt>
                <c:pt idx="13">
                  <c:v>0.97076987663562742</c:v>
                </c:pt>
                <c:pt idx="14">
                  <c:v>0.94397192829086762</c:v>
                </c:pt>
                <c:pt idx="15">
                  <c:v>0.89259018083648745</c:v>
                </c:pt>
                <c:pt idx="16">
                  <c:v>0.78284335117515569</c:v>
                </c:pt>
                <c:pt idx="17">
                  <c:v>0.60258127012165585</c:v>
                </c:pt>
                <c:pt idx="18">
                  <c:v>0.38201554212409028</c:v>
                </c:pt>
                <c:pt idx="19">
                  <c:v>0.2184971098265896</c:v>
                </c:pt>
              </c:numCache>
            </c:numRef>
          </c:val>
          <c:smooth val="0"/>
          <c:extLst>
            <c:ext xmlns:c16="http://schemas.microsoft.com/office/drawing/2014/chart" uri="{C3380CC4-5D6E-409C-BE32-E72D297353CC}">
              <c16:uniqueId val="{00000001-09EC-4BF0-A47B-A8793E1DDA21}"/>
            </c:ext>
          </c:extLst>
        </c:ser>
        <c:dLbls>
          <c:showLegendKey val="0"/>
          <c:showVal val="0"/>
          <c:showCatName val="0"/>
          <c:showSerName val="0"/>
          <c:showPercent val="0"/>
          <c:showBubbleSize val="0"/>
        </c:dLbls>
        <c:marker val="1"/>
        <c:smooth val="0"/>
        <c:axId val="1318851791"/>
        <c:axId val="1"/>
      </c:lineChart>
      <c:catAx>
        <c:axId val="1318851791"/>
        <c:scaling>
          <c:orientation val="minMax"/>
        </c:scaling>
        <c:delete val="0"/>
        <c:axPos val="b"/>
        <c:title>
          <c:tx>
            <c:rich>
              <a:bodyPr/>
              <a:lstStyle/>
              <a:p>
                <a:pPr>
                  <a:defRPr/>
                </a:pPr>
                <a:r>
                  <a:rPr lang="ja-JP"/>
                  <a:t>年齢</a:t>
                </a:r>
              </a:p>
            </c:rich>
          </c:tx>
          <c:layout>
            <c:manualLayout>
              <c:xMode val="edge"/>
              <c:yMode val="edge"/>
              <c:x val="0.94454306300116608"/>
              <c:y val="0.9415540086474698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318851791"/>
        <c:crosses val="autoZero"/>
        <c:crossBetween val="between"/>
      </c:valAx>
      <c:spPr>
        <a:noFill/>
        <a:ln w="12700">
          <a:solidFill>
            <a:schemeClr val="tx1"/>
          </a:solidFill>
          <a:prstDash val="solid"/>
        </a:ln>
      </c:spPr>
    </c:plotArea>
    <c:legend>
      <c:legendPos val="r"/>
      <c:layout>
        <c:manualLayout>
          <c:xMode val="edge"/>
          <c:yMode val="edge"/>
          <c:wMode val="edge"/>
          <c:hMode val="edge"/>
          <c:x val="0.80943953762381304"/>
          <c:y val="0.13043884007252718"/>
          <c:w val="0.93688323976724486"/>
          <c:h val="0.26087768014505436"/>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兵庫県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1650012359"/>
          <c:y val="9.6153846153846159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兵庫県h27!$A$34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兵庫県h27!$B$34:$H$34</c:f>
              <c:numCache>
                <c:formatCode>#,##0_);[Red]\(#,##0\)</c:formatCode>
                <c:ptCount val="7"/>
                <c:pt idx="0">
                  <c:v>5588133</c:v>
                </c:pt>
                <c:pt idx="1">
                  <c:v>5534800</c:v>
                </c:pt>
                <c:pt idx="2">
                  <c:v>5420529.6236956501</c:v>
                </c:pt>
                <c:pt idx="3">
                  <c:v>5246572.4244558439</c:v>
                </c:pt>
                <c:pt idx="4">
                  <c:v>5029352.1018897044</c:v>
                </c:pt>
                <c:pt idx="5">
                  <c:v>4781994.2244435549</c:v>
                </c:pt>
                <c:pt idx="6">
                  <c:v>4518667.0267018452</c:v>
                </c:pt>
              </c:numCache>
            </c:numRef>
          </c:val>
          <c:extLst>
            <c:ext xmlns:c16="http://schemas.microsoft.com/office/drawing/2014/chart" uri="{C3380CC4-5D6E-409C-BE32-E72D297353CC}">
              <c16:uniqueId val="{00000000-8C1F-41E4-8A70-2B58FF80C9FB}"/>
            </c:ext>
          </c:extLst>
        </c:ser>
        <c:dLbls>
          <c:showLegendKey val="0"/>
          <c:showVal val="0"/>
          <c:showCatName val="0"/>
          <c:showSerName val="0"/>
          <c:showPercent val="0"/>
          <c:showBubbleSize val="0"/>
        </c:dLbls>
        <c:gapWidth val="150"/>
        <c:axId val="1318859391"/>
        <c:axId val="1"/>
      </c:barChart>
      <c:lineChart>
        <c:grouping val="standard"/>
        <c:varyColors val="0"/>
        <c:ser>
          <c:idx val="1"/>
          <c:order val="1"/>
          <c:tx>
            <c:strRef>
              <c:f>兵庫県h27!$A$35</c:f>
              <c:strCache>
                <c:ptCount val="1"/>
                <c:pt idx="0">
                  <c:v>高齢人口比率</c:v>
                </c:pt>
              </c:strCache>
            </c:strRef>
          </c:tx>
          <c:marker>
            <c:symbol val="square"/>
            <c:size val="5"/>
          </c:marker>
          <c:dLbls>
            <c:dLbl>
              <c:idx val="0"/>
              <c:layout>
                <c:manualLayout>
                  <c:x val="1.310195164151968E-2"/>
                  <c:y val="-5.011053906723194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1F-41E4-8A70-2B58FF80C9FB}"/>
                </c:ext>
              </c:extLst>
            </c:dLbl>
            <c:dLbl>
              <c:idx val="1"/>
              <c:layout>
                <c:manualLayout>
                  <c:x val="9.5105500080646665E-3"/>
                  <c:y val="-5.86402180496668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1F-41E4-8A70-2B58FF80C9FB}"/>
                </c:ext>
              </c:extLst>
            </c:dLbl>
            <c:dLbl>
              <c:idx val="2"/>
              <c:layout>
                <c:manualLayout>
                  <c:x val="1.7092332732151484E-2"/>
                  <c:y val="-5.272511609125782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1F-41E4-8A70-2B58FF80C9FB}"/>
                </c:ext>
              </c:extLst>
            </c:dLbl>
            <c:dLbl>
              <c:idx val="3"/>
              <c:layout>
                <c:manualLayout>
                  <c:x val="5.1210428305400284E-3"/>
                  <c:y val="-6.048001211387037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1F-41E4-8A70-2B58FF80C9FB}"/>
                </c:ext>
              </c:extLst>
            </c:dLbl>
            <c:dLbl>
              <c:idx val="4"/>
              <c:layout>
                <c:manualLayout>
                  <c:x val="5.7195853311631534E-3"/>
                  <c:y val="-3.65129719362002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1F-41E4-8A70-2B58FF80C9FB}"/>
                </c:ext>
              </c:extLst>
            </c:dLbl>
            <c:dLbl>
              <c:idx val="5"/>
              <c:layout>
                <c:manualLayout>
                  <c:x val="-2.061760436370054E-3"/>
                  <c:y val="-5.363062790228140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1F-41E4-8A70-2B58FF80C9FB}"/>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8C1F-41E4-8A70-2B58FF80C9FB}"/>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兵庫県h27!$B$35:$H$35</c:f>
              <c:numCache>
                <c:formatCode>0.0%</c:formatCode>
                <c:ptCount val="7"/>
                <c:pt idx="0">
                  <c:v>0.23061190562214606</c:v>
                </c:pt>
                <c:pt idx="1">
                  <c:v>0.27146382886463827</c:v>
                </c:pt>
                <c:pt idx="2">
                  <c:v>0.29256084589508408</c:v>
                </c:pt>
                <c:pt idx="3">
                  <c:v>0.30229340707189006</c:v>
                </c:pt>
                <c:pt idx="4">
                  <c:v>0.31417229314559003</c:v>
                </c:pt>
                <c:pt idx="5">
                  <c:v>0.33167740113019645</c:v>
                </c:pt>
                <c:pt idx="6">
                  <c:v>0.36029003885600458</c:v>
                </c:pt>
              </c:numCache>
            </c:numRef>
          </c:val>
          <c:smooth val="0"/>
          <c:extLst>
            <c:ext xmlns:c16="http://schemas.microsoft.com/office/drawing/2014/chart" uri="{C3380CC4-5D6E-409C-BE32-E72D297353CC}">
              <c16:uniqueId val="{00000008-8C1F-41E4-8A70-2B58FF80C9FB}"/>
            </c:ext>
          </c:extLst>
        </c:ser>
        <c:ser>
          <c:idx val="2"/>
          <c:order val="2"/>
          <c:tx>
            <c:strRef>
              <c:f>兵庫県h27!$A$37</c:f>
              <c:strCache>
                <c:ptCount val="1"/>
                <c:pt idx="0">
                  <c:v>年少人口比率</c:v>
                </c:pt>
              </c:strCache>
            </c:strRef>
          </c:tx>
          <c:marker>
            <c:symbol val="triangle"/>
            <c:size val="5"/>
          </c:marker>
          <c:dLbls>
            <c:dLbl>
              <c:idx val="0"/>
              <c:layout>
                <c:manualLayout>
                  <c:x val="3.325415328670514E-3"/>
                  <c:y val="4.060670300827783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1F-41E4-8A70-2B58FF80C9FB}"/>
                </c:ext>
              </c:extLst>
            </c:dLbl>
            <c:dLbl>
              <c:idx val="1"/>
              <c:layout>
                <c:manualLayout>
                  <c:x val="1.0907198052757361E-2"/>
                  <c:y val="3.688673531193215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1F-41E4-8A70-2B58FF80C9FB}"/>
                </c:ext>
              </c:extLst>
            </c:dLbl>
            <c:dLbl>
              <c:idx val="2"/>
              <c:layout>
                <c:manualLayout>
                  <c:x val="1.4299036642766041E-2"/>
                  <c:y val="-2.99674439733494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1F-41E4-8A70-2B58FF80C9FB}"/>
                </c:ext>
              </c:extLst>
            </c:dLbl>
            <c:dLbl>
              <c:idx val="3"/>
              <c:layout>
                <c:manualLayout>
                  <c:x val="1.6294227188081972E-2"/>
                  <c:y val="-4.039142943670496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1F-41E4-8A70-2B58FF80C9FB}"/>
                </c:ext>
              </c:extLst>
            </c:dLbl>
            <c:dLbl>
              <c:idx val="4"/>
              <c:layout>
                <c:manualLayout>
                  <c:x val="1.5496121644012291E-2"/>
                  <c:y val="-3.887845750050471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1F-41E4-8A70-2B58FF80C9FB}"/>
                </c:ext>
              </c:extLst>
            </c:dLbl>
            <c:dLbl>
              <c:idx val="5"/>
              <c:layout>
                <c:manualLayout>
                  <c:x val="1.1904720010557333E-2"/>
                  <c:y val="-4.26905410862103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1F-41E4-8A70-2B58FF80C9FB}"/>
                </c:ext>
              </c:extLst>
            </c:dLbl>
            <c:dLbl>
              <c:idx val="6"/>
              <c:layout>
                <c:manualLayout>
                  <c:x val="8.3133183771022644E-3"/>
                  <c:y val="-3.54747122955784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1F-41E4-8A70-2B58FF80C9F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兵庫県h27!$B$37:$H$37</c:f>
              <c:numCache>
                <c:formatCode>0.0%</c:formatCode>
                <c:ptCount val="7"/>
                <c:pt idx="0">
                  <c:v>0.13666514379668487</c:v>
                </c:pt>
                <c:pt idx="1">
                  <c:v>0.12833309243333094</c:v>
                </c:pt>
                <c:pt idx="2">
                  <c:v>0.12164743244260513</c:v>
                </c:pt>
                <c:pt idx="3">
                  <c:v>0.11499960235864662</c:v>
                </c:pt>
                <c:pt idx="4">
                  <c:v>0.10938048669955931</c:v>
                </c:pt>
                <c:pt idx="5">
                  <c:v>0.10475725839221108</c:v>
                </c:pt>
                <c:pt idx="6">
                  <c:v>0.10259624114731504</c:v>
                </c:pt>
              </c:numCache>
            </c:numRef>
          </c:val>
          <c:smooth val="0"/>
          <c:extLst>
            <c:ext xmlns:c16="http://schemas.microsoft.com/office/drawing/2014/chart" uri="{C3380CC4-5D6E-409C-BE32-E72D297353CC}">
              <c16:uniqueId val="{00000010-8C1F-41E4-8A70-2B58FF80C9FB}"/>
            </c:ext>
          </c:extLst>
        </c:ser>
        <c:ser>
          <c:idx val="3"/>
          <c:order val="3"/>
          <c:tx>
            <c:strRef>
              <c:f>兵庫県h27!$A$36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2E-2"/>
                  <c:y val="-4.628583686654546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1F-41E4-8A70-2B58FF80C9FB}"/>
                </c:ext>
              </c:extLst>
            </c:dLbl>
            <c:dLbl>
              <c:idx val="1"/>
              <c:layout>
                <c:manualLayout>
                  <c:x val="1.1372747400988316E-2"/>
                  <c:y val="-3.35377548960225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1F-41E4-8A70-2B58FF80C9FB}"/>
                </c:ext>
              </c:extLst>
            </c:dLbl>
            <c:dLbl>
              <c:idx val="2"/>
              <c:layout>
                <c:manualLayout>
                  <c:x val="1.1971289901611441E-2"/>
                  <c:y val="-4.64079850595598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C1F-41E4-8A70-2B58FF80C9FB}"/>
                </c:ext>
              </c:extLst>
            </c:dLbl>
            <c:dLbl>
              <c:idx val="3"/>
              <c:layout>
                <c:manualLayout>
                  <c:x val="1.2569832402234622E-2"/>
                  <c:y val="-4.301786795881283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1F-41E4-8A70-2B58FF80C9FB}"/>
                </c:ext>
              </c:extLst>
            </c:dLbl>
            <c:dLbl>
              <c:idx val="4"/>
              <c:layout>
                <c:manualLayout>
                  <c:x val="8.978430768779553E-3"/>
                  <c:y val="-4.94563900666262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C1F-41E4-8A70-2B58FF80C9FB}"/>
                </c:ext>
              </c:extLst>
            </c:dLbl>
            <c:dLbl>
              <c:idx val="5"/>
              <c:layout>
                <c:manualLayout>
                  <c:x val="1.0973621314095483E-2"/>
                  <c:y val="-3.92262265293761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C1F-41E4-8A70-2B58FF80C9FB}"/>
                </c:ext>
              </c:extLst>
            </c:dLbl>
            <c:dLbl>
              <c:idx val="6"/>
              <c:layout>
                <c:manualLayout>
                  <c:x val="4.5889235912549148E-3"/>
                  <c:y val="-3.320310922673128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C1F-41E4-8A70-2B58FF80C9F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兵庫県h27!$B$36:$H$36</c:f>
              <c:numCache>
                <c:formatCode>0.0%</c:formatCode>
                <c:ptCount val="7"/>
                <c:pt idx="0">
                  <c:v>0.10801908258089062</c:v>
                </c:pt>
                <c:pt idx="1">
                  <c:v>0.1273953891739539</c:v>
                </c:pt>
                <c:pt idx="2">
                  <c:v>0.14985943939849816</c:v>
                </c:pt>
                <c:pt idx="3">
                  <c:v>0.1780869058042438</c:v>
                </c:pt>
                <c:pt idx="4">
                  <c:v>0.18827655228222545</c:v>
                </c:pt>
                <c:pt idx="5">
                  <c:v>0.18821680887832626</c:v>
                </c:pt>
                <c:pt idx="6">
                  <c:v>0.19226632762124699</c:v>
                </c:pt>
              </c:numCache>
            </c:numRef>
          </c:val>
          <c:smooth val="0"/>
          <c:extLst>
            <c:ext xmlns:c16="http://schemas.microsoft.com/office/drawing/2014/chart" uri="{C3380CC4-5D6E-409C-BE32-E72D297353CC}">
              <c16:uniqueId val="{00000018-8C1F-41E4-8A70-2B58FF80C9FB}"/>
            </c:ext>
          </c:extLst>
        </c:ser>
        <c:dLbls>
          <c:showLegendKey val="0"/>
          <c:showVal val="0"/>
          <c:showCatName val="0"/>
          <c:showSerName val="0"/>
          <c:showPercent val="0"/>
          <c:showBubbleSize val="0"/>
        </c:dLbls>
        <c:marker val="1"/>
        <c:smooth val="0"/>
        <c:axId val="3"/>
        <c:axId val="4"/>
      </c:lineChart>
      <c:catAx>
        <c:axId val="1318859391"/>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_);[Red]\(#,##0\)" sourceLinked="1"/>
        <c:majorTickMark val="out"/>
        <c:minorTickMark val="none"/>
        <c:tickLblPos val="nextTo"/>
        <c:txPr>
          <a:bodyPr/>
          <a:lstStyle/>
          <a:p>
            <a:pPr>
              <a:defRPr sz="1100"/>
            </a:pPr>
            <a:endParaRPr lang="ja-JP"/>
          </a:p>
        </c:txPr>
        <c:crossAx val="1318859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011299036050983"/>
          <c:y val="0.41107132041187161"/>
          <c:w val="0.97872956463401717"/>
          <c:h val="0.65627170401776702"/>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兵庫県　コーホート変化率 (2010年～2015年)</a:t>
            </a:r>
          </a:p>
        </c:rich>
      </c:tx>
      <c:layout>
        <c:manualLayout>
          <c:xMode val="edge"/>
          <c:yMode val="edge"/>
          <c:x val="0.37236542906304337"/>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兵庫県h27!$W$3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兵庫県h27!$W$5:$W$24</c:f>
              <c:numCache>
                <c:formatCode>0.00_ </c:formatCode>
                <c:ptCount val="20"/>
                <c:pt idx="0">
                  <c:v>0.99773108414718359</c:v>
                </c:pt>
                <c:pt idx="1">
                  <c:v>0.99838765403662333</c:v>
                </c:pt>
                <c:pt idx="2">
                  <c:v>0.99574826261492644</c:v>
                </c:pt>
                <c:pt idx="3">
                  <c:v>0.9149416909620991</c:v>
                </c:pt>
                <c:pt idx="4">
                  <c:v>0.98381028557886008</c:v>
                </c:pt>
                <c:pt idx="5">
                  <c:v>1.0044702967630743</c:v>
                </c:pt>
                <c:pt idx="6">
                  <c:v>1.0058384068411024</c:v>
                </c:pt>
                <c:pt idx="7">
                  <c:v>0.9991560827318674</c:v>
                </c:pt>
                <c:pt idx="8">
                  <c:v>0.99360537525248827</c:v>
                </c:pt>
                <c:pt idx="9">
                  <c:v>0.98785155888611342</c:v>
                </c:pt>
                <c:pt idx="10">
                  <c:v>0.98957730895923957</c:v>
                </c:pt>
                <c:pt idx="11">
                  <c:v>0.98335107444614467</c:v>
                </c:pt>
                <c:pt idx="12">
                  <c:v>0.95815771986199738</c:v>
                </c:pt>
                <c:pt idx="13">
                  <c:v>0.91947591556417418</c:v>
                </c:pt>
                <c:pt idx="14">
                  <c:v>0.86425637502978991</c:v>
                </c:pt>
                <c:pt idx="15">
                  <c:v>0.77384821933295644</c:v>
                </c:pt>
                <c:pt idx="16">
                  <c:v>0.62401906405357654</c:v>
                </c:pt>
                <c:pt idx="17">
                  <c:v>0.44763040046393249</c:v>
                </c:pt>
                <c:pt idx="18">
                  <c:v>0.26265214606021781</c:v>
                </c:pt>
                <c:pt idx="19">
                  <c:v>0.14462457337883958</c:v>
                </c:pt>
              </c:numCache>
            </c:numRef>
          </c:val>
          <c:smooth val="0"/>
          <c:extLst>
            <c:ext xmlns:c16="http://schemas.microsoft.com/office/drawing/2014/chart" uri="{C3380CC4-5D6E-409C-BE32-E72D297353CC}">
              <c16:uniqueId val="{00000000-8085-4A55-9A2D-7E2BE4FD93C4}"/>
            </c:ext>
          </c:extLst>
        </c:ser>
        <c:ser>
          <c:idx val="1"/>
          <c:order val="1"/>
          <c:tx>
            <c:strRef>
              <c:f>兵庫県h27!$X$3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兵庫県h27!$A$5:$A$24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兵庫県h27!$X$5:$X$24</c:f>
              <c:numCache>
                <c:formatCode>0.00_ </c:formatCode>
                <c:ptCount val="20"/>
                <c:pt idx="0">
                  <c:v>1.0002932171963261</c:v>
                </c:pt>
                <c:pt idx="1">
                  <c:v>0.99922414211130328</c:v>
                </c:pt>
                <c:pt idx="2">
                  <c:v>1.0109973483169701</c:v>
                </c:pt>
                <c:pt idx="3">
                  <c:v>0.97133925485068462</c:v>
                </c:pt>
                <c:pt idx="4">
                  <c:v>0.95246998272540506</c:v>
                </c:pt>
                <c:pt idx="5">
                  <c:v>0.99976707471725457</c:v>
                </c:pt>
                <c:pt idx="6">
                  <c:v>0.9994475412824777</c:v>
                </c:pt>
                <c:pt idx="7">
                  <c:v>0.99808549072251329</c:v>
                </c:pt>
                <c:pt idx="8">
                  <c:v>0.99793525774026548</c:v>
                </c:pt>
                <c:pt idx="9">
                  <c:v>0.99634498906244851</c:v>
                </c:pt>
                <c:pt idx="10">
                  <c:v>0.99608306501639443</c:v>
                </c:pt>
                <c:pt idx="11">
                  <c:v>0.9960048590966688</c:v>
                </c:pt>
                <c:pt idx="12">
                  <c:v>0.9843681632162804</c:v>
                </c:pt>
                <c:pt idx="13">
                  <c:v>0.97076987663562742</c:v>
                </c:pt>
                <c:pt idx="14">
                  <c:v>0.94397192829086762</c:v>
                </c:pt>
                <c:pt idx="15">
                  <c:v>0.89259018083648745</c:v>
                </c:pt>
                <c:pt idx="16">
                  <c:v>0.78284335117515569</c:v>
                </c:pt>
                <c:pt idx="17">
                  <c:v>0.60258127012165585</c:v>
                </c:pt>
                <c:pt idx="18">
                  <c:v>0.38201554212409028</c:v>
                </c:pt>
                <c:pt idx="19">
                  <c:v>0.2184971098265896</c:v>
                </c:pt>
              </c:numCache>
            </c:numRef>
          </c:val>
          <c:smooth val="0"/>
          <c:extLst>
            <c:ext xmlns:c16="http://schemas.microsoft.com/office/drawing/2014/chart" uri="{C3380CC4-5D6E-409C-BE32-E72D297353CC}">
              <c16:uniqueId val="{00000001-8085-4A55-9A2D-7E2BE4FD93C4}"/>
            </c:ext>
          </c:extLst>
        </c:ser>
        <c:dLbls>
          <c:showLegendKey val="0"/>
          <c:showVal val="0"/>
          <c:showCatName val="0"/>
          <c:showSerName val="0"/>
          <c:showPercent val="0"/>
          <c:showBubbleSize val="0"/>
        </c:dLbls>
        <c:marker val="1"/>
        <c:smooth val="0"/>
        <c:axId val="1200034607"/>
        <c:axId val="1"/>
      </c:lineChart>
      <c:catAx>
        <c:axId val="1200034607"/>
        <c:scaling>
          <c:orientation val="minMax"/>
        </c:scaling>
        <c:delete val="0"/>
        <c:axPos val="b"/>
        <c:title>
          <c:tx>
            <c:rich>
              <a:bodyPr/>
              <a:lstStyle/>
              <a:p>
                <a:pPr>
                  <a:defRPr/>
                </a:pPr>
                <a:r>
                  <a:rPr lang="ja-JP"/>
                  <a:t>年齢</a:t>
                </a:r>
              </a:p>
            </c:rich>
          </c:tx>
          <c:layout>
            <c:manualLayout>
              <c:xMode val="edge"/>
              <c:yMode val="edge"/>
              <c:x val="0.94454306300116608"/>
              <c:y val="0.9415540086474698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200034607"/>
        <c:crosses val="autoZero"/>
        <c:crossBetween val="between"/>
      </c:valAx>
      <c:spPr>
        <a:noFill/>
        <a:ln w="12700">
          <a:solidFill>
            <a:schemeClr val="tx1"/>
          </a:solidFill>
          <a:prstDash val="solid"/>
        </a:ln>
      </c:spPr>
    </c:plotArea>
    <c:legend>
      <c:legendPos val="r"/>
      <c:layout>
        <c:manualLayout>
          <c:xMode val="edge"/>
          <c:yMode val="edge"/>
          <c:wMode val="edge"/>
          <c:hMode val="edge"/>
          <c:x val="0.80943953762381304"/>
          <c:y val="0.13043884007252718"/>
          <c:w val="0.93688323976724486"/>
          <c:h val="0.26087768014505436"/>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兵庫県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1650012359"/>
          <c:y val="9.6153846153846159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兵庫県h27!$A$34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兵庫県h27!$B$34:$H$34</c:f>
              <c:numCache>
                <c:formatCode>#,##0_);[Red]\(#,##0\)</c:formatCode>
                <c:ptCount val="7"/>
                <c:pt idx="0">
                  <c:v>5588133</c:v>
                </c:pt>
                <c:pt idx="1">
                  <c:v>5534800</c:v>
                </c:pt>
                <c:pt idx="2">
                  <c:v>5420529.6236956501</c:v>
                </c:pt>
                <c:pt idx="3">
                  <c:v>5246572.4244558439</c:v>
                </c:pt>
                <c:pt idx="4">
                  <c:v>5029352.1018897044</c:v>
                </c:pt>
                <c:pt idx="5">
                  <c:v>4781994.2244435549</c:v>
                </c:pt>
                <c:pt idx="6">
                  <c:v>4518667.0267018452</c:v>
                </c:pt>
              </c:numCache>
            </c:numRef>
          </c:val>
          <c:extLst>
            <c:ext xmlns:c16="http://schemas.microsoft.com/office/drawing/2014/chart" uri="{C3380CC4-5D6E-409C-BE32-E72D297353CC}">
              <c16:uniqueId val="{00000000-4C96-47E9-9992-C22ED0C11917}"/>
            </c:ext>
          </c:extLst>
        </c:ser>
        <c:dLbls>
          <c:showLegendKey val="0"/>
          <c:showVal val="0"/>
          <c:showCatName val="0"/>
          <c:showSerName val="0"/>
          <c:showPercent val="0"/>
          <c:showBubbleSize val="0"/>
        </c:dLbls>
        <c:gapWidth val="150"/>
        <c:axId val="1200035007"/>
        <c:axId val="1"/>
      </c:barChart>
      <c:lineChart>
        <c:grouping val="standard"/>
        <c:varyColors val="0"/>
        <c:ser>
          <c:idx val="1"/>
          <c:order val="1"/>
          <c:tx>
            <c:strRef>
              <c:f>兵庫県h27!$A$35</c:f>
              <c:strCache>
                <c:ptCount val="1"/>
                <c:pt idx="0">
                  <c:v>高齢人口比率</c:v>
                </c:pt>
              </c:strCache>
            </c:strRef>
          </c:tx>
          <c:marker>
            <c:symbol val="square"/>
            <c:size val="5"/>
          </c:marker>
          <c:dLbls>
            <c:dLbl>
              <c:idx val="0"/>
              <c:layout>
                <c:manualLayout>
                  <c:x val="1.310195164151968E-2"/>
                  <c:y val="-5.011053906723194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96-47E9-9992-C22ED0C11917}"/>
                </c:ext>
              </c:extLst>
            </c:dLbl>
            <c:dLbl>
              <c:idx val="1"/>
              <c:layout>
                <c:manualLayout>
                  <c:x val="9.5105500080646665E-3"/>
                  <c:y val="-5.86402180496668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96-47E9-9992-C22ED0C11917}"/>
                </c:ext>
              </c:extLst>
            </c:dLbl>
            <c:dLbl>
              <c:idx val="2"/>
              <c:layout>
                <c:manualLayout>
                  <c:x val="1.7092332732151484E-2"/>
                  <c:y val="-5.272511609125782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96-47E9-9992-C22ED0C11917}"/>
                </c:ext>
              </c:extLst>
            </c:dLbl>
            <c:dLbl>
              <c:idx val="3"/>
              <c:layout>
                <c:manualLayout>
                  <c:x val="5.1210428305400284E-3"/>
                  <c:y val="-6.048001211387037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96-47E9-9992-C22ED0C11917}"/>
                </c:ext>
              </c:extLst>
            </c:dLbl>
            <c:dLbl>
              <c:idx val="4"/>
              <c:layout>
                <c:manualLayout>
                  <c:x val="5.7195853311631534E-3"/>
                  <c:y val="-3.65129719362002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96-47E9-9992-C22ED0C11917}"/>
                </c:ext>
              </c:extLst>
            </c:dLbl>
            <c:dLbl>
              <c:idx val="5"/>
              <c:layout>
                <c:manualLayout>
                  <c:x val="-2.061760436370054E-3"/>
                  <c:y val="-5.363062790228140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96-47E9-9992-C22ED0C11917}"/>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4C96-47E9-9992-C22ED0C11917}"/>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兵庫県h27!$B$35:$H$35</c:f>
              <c:numCache>
                <c:formatCode>0.0%</c:formatCode>
                <c:ptCount val="7"/>
                <c:pt idx="0">
                  <c:v>0.23061190562214606</c:v>
                </c:pt>
                <c:pt idx="1">
                  <c:v>0.27146382886463827</c:v>
                </c:pt>
                <c:pt idx="2">
                  <c:v>0.29256084589508408</c:v>
                </c:pt>
                <c:pt idx="3">
                  <c:v>0.30229340707189006</c:v>
                </c:pt>
                <c:pt idx="4">
                  <c:v>0.31417229314559003</c:v>
                </c:pt>
                <c:pt idx="5">
                  <c:v>0.33167740113019645</c:v>
                </c:pt>
                <c:pt idx="6">
                  <c:v>0.36029003885600458</c:v>
                </c:pt>
              </c:numCache>
            </c:numRef>
          </c:val>
          <c:smooth val="0"/>
          <c:extLst>
            <c:ext xmlns:c16="http://schemas.microsoft.com/office/drawing/2014/chart" uri="{C3380CC4-5D6E-409C-BE32-E72D297353CC}">
              <c16:uniqueId val="{00000008-4C96-47E9-9992-C22ED0C11917}"/>
            </c:ext>
          </c:extLst>
        </c:ser>
        <c:ser>
          <c:idx val="2"/>
          <c:order val="2"/>
          <c:tx>
            <c:strRef>
              <c:f>兵庫県h27!$A$37</c:f>
              <c:strCache>
                <c:ptCount val="1"/>
                <c:pt idx="0">
                  <c:v>年少人口比率</c:v>
                </c:pt>
              </c:strCache>
            </c:strRef>
          </c:tx>
          <c:marker>
            <c:symbol val="triangle"/>
            <c:size val="5"/>
          </c:marker>
          <c:dLbls>
            <c:dLbl>
              <c:idx val="0"/>
              <c:layout>
                <c:manualLayout>
                  <c:x val="3.325415328670514E-3"/>
                  <c:y val="4.060670300827783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96-47E9-9992-C22ED0C11917}"/>
                </c:ext>
              </c:extLst>
            </c:dLbl>
            <c:dLbl>
              <c:idx val="1"/>
              <c:layout>
                <c:manualLayout>
                  <c:x val="1.0907198052757361E-2"/>
                  <c:y val="3.688673531193215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96-47E9-9992-C22ED0C11917}"/>
                </c:ext>
              </c:extLst>
            </c:dLbl>
            <c:dLbl>
              <c:idx val="2"/>
              <c:layout>
                <c:manualLayout>
                  <c:x val="1.4299036642766041E-2"/>
                  <c:y val="-2.99674439733494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C96-47E9-9992-C22ED0C11917}"/>
                </c:ext>
              </c:extLst>
            </c:dLbl>
            <c:dLbl>
              <c:idx val="3"/>
              <c:layout>
                <c:manualLayout>
                  <c:x val="1.6294227188081972E-2"/>
                  <c:y val="-4.039142943670496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96-47E9-9992-C22ED0C11917}"/>
                </c:ext>
              </c:extLst>
            </c:dLbl>
            <c:dLbl>
              <c:idx val="4"/>
              <c:layout>
                <c:manualLayout>
                  <c:x val="1.5496121644012291E-2"/>
                  <c:y val="-3.887845750050471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96-47E9-9992-C22ED0C11917}"/>
                </c:ext>
              </c:extLst>
            </c:dLbl>
            <c:dLbl>
              <c:idx val="5"/>
              <c:layout>
                <c:manualLayout>
                  <c:x val="1.1904720010557333E-2"/>
                  <c:y val="-4.26905410862103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96-47E9-9992-C22ED0C11917}"/>
                </c:ext>
              </c:extLst>
            </c:dLbl>
            <c:dLbl>
              <c:idx val="6"/>
              <c:layout>
                <c:manualLayout>
                  <c:x val="8.3133183771022644E-3"/>
                  <c:y val="-3.54747122955784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96-47E9-9992-C22ED0C1191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兵庫県h27!$B$37:$H$37</c:f>
              <c:numCache>
                <c:formatCode>0.0%</c:formatCode>
                <c:ptCount val="7"/>
                <c:pt idx="0">
                  <c:v>0.13666514379668487</c:v>
                </c:pt>
                <c:pt idx="1">
                  <c:v>0.12833309243333094</c:v>
                </c:pt>
                <c:pt idx="2">
                  <c:v>0.12164743244260513</c:v>
                </c:pt>
                <c:pt idx="3">
                  <c:v>0.11499960235864662</c:v>
                </c:pt>
                <c:pt idx="4">
                  <c:v>0.10938048669955931</c:v>
                </c:pt>
                <c:pt idx="5">
                  <c:v>0.10475725839221108</c:v>
                </c:pt>
                <c:pt idx="6">
                  <c:v>0.10259624114731504</c:v>
                </c:pt>
              </c:numCache>
            </c:numRef>
          </c:val>
          <c:smooth val="0"/>
          <c:extLst>
            <c:ext xmlns:c16="http://schemas.microsoft.com/office/drawing/2014/chart" uri="{C3380CC4-5D6E-409C-BE32-E72D297353CC}">
              <c16:uniqueId val="{00000010-4C96-47E9-9992-C22ED0C11917}"/>
            </c:ext>
          </c:extLst>
        </c:ser>
        <c:ser>
          <c:idx val="3"/>
          <c:order val="3"/>
          <c:tx>
            <c:strRef>
              <c:f>兵庫県h27!$A$36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2E-2"/>
                  <c:y val="-4.628583686654546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96-47E9-9992-C22ED0C11917}"/>
                </c:ext>
              </c:extLst>
            </c:dLbl>
            <c:dLbl>
              <c:idx val="1"/>
              <c:layout>
                <c:manualLayout>
                  <c:x val="1.1372747400988316E-2"/>
                  <c:y val="-3.35377548960225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C96-47E9-9992-C22ED0C11917}"/>
                </c:ext>
              </c:extLst>
            </c:dLbl>
            <c:dLbl>
              <c:idx val="2"/>
              <c:layout>
                <c:manualLayout>
                  <c:x val="1.1971289901611441E-2"/>
                  <c:y val="-4.64079850595598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C96-47E9-9992-C22ED0C11917}"/>
                </c:ext>
              </c:extLst>
            </c:dLbl>
            <c:dLbl>
              <c:idx val="3"/>
              <c:layout>
                <c:manualLayout>
                  <c:x val="1.2569832402234622E-2"/>
                  <c:y val="-4.301786795881283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C96-47E9-9992-C22ED0C11917}"/>
                </c:ext>
              </c:extLst>
            </c:dLbl>
            <c:dLbl>
              <c:idx val="4"/>
              <c:layout>
                <c:manualLayout>
                  <c:x val="8.978430768779553E-3"/>
                  <c:y val="-4.94563900666262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C96-47E9-9992-C22ED0C11917}"/>
                </c:ext>
              </c:extLst>
            </c:dLbl>
            <c:dLbl>
              <c:idx val="5"/>
              <c:layout>
                <c:manualLayout>
                  <c:x val="1.0973621314095483E-2"/>
                  <c:y val="-3.92262265293761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C96-47E9-9992-C22ED0C11917}"/>
                </c:ext>
              </c:extLst>
            </c:dLbl>
            <c:dLbl>
              <c:idx val="6"/>
              <c:layout>
                <c:manualLayout>
                  <c:x val="4.5889235912549148E-3"/>
                  <c:y val="-3.320310922673128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C96-47E9-9992-C22ED0C1191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兵庫県h27!$B$33:$H$33</c:f>
              <c:strCache>
                <c:ptCount val="7"/>
                <c:pt idx="0">
                  <c:v>2010年</c:v>
                </c:pt>
                <c:pt idx="1">
                  <c:v>2015年</c:v>
                </c:pt>
                <c:pt idx="2">
                  <c:v>2020年</c:v>
                </c:pt>
                <c:pt idx="3">
                  <c:v>2025年</c:v>
                </c:pt>
                <c:pt idx="4">
                  <c:v>2030年</c:v>
                </c:pt>
                <c:pt idx="5">
                  <c:v>2035年</c:v>
                </c:pt>
                <c:pt idx="6">
                  <c:v>2040年</c:v>
                </c:pt>
              </c:strCache>
            </c:strRef>
          </c:cat>
          <c:val>
            <c:numRef>
              <c:f>兵庫県h27!$B$36:$H$36</c:f>
              <c:numCache>
                <c:formatCode>0.0%</c:formatCode>
                <c:ptCount val="7"/>
                <c:pt idx="0">
                  <c:v>0.10801908258089062</c:v>
                </c:pt>
                <c:pt idx="1">
                  <c:v>0.1273953891739539</c:v>
                </c:pt>
                <c:pt idx="2">
                  <c:v>0.14985943939849816</c:v>
                </c:pt>
                <c:pt idx="3">
                  <c:v>0.1780869058042438</c:v>
                </c:pt>
                <c:pt idx="4">
                  <c:v>0.18827655228222545</c:v>
                </c:pt>
                <c:pt idx="5">
                  <c:v>0.18821680887832626</c:v>
                </c:pt>
                <c:pt idx="6">
                  <c:v>0.19226632762124699</c:v>
                </c:pt>
              </c:numCache>
            </c:numRef>
          </c:val>
          <c:smooth val="0"/>
          <c:extLst>
            <c:ext xmlns:c16="http://schemas.microsoft.com/office/drawing/2014/chart" uri="{C3380CC4-5D6E-409C-BE32-E72D297353CC}">
              <c16:uniqueId val="{00000018-4C96-47E9-9992-C22ED0C11917}"/>
            </c:ext>
          </c:extLst>
        </c:ser>
        <c:dLbls>
          <c:showLegendKey val="0"/>
          <c:showVal val="0"/>
          <c:showCatName val="0"/>
          <c:showSerName val="0"/>
          <c:showPercent val="0"/>
          <c:showBubbleSize val="0"/>
        </c:dLbls>
        <c:marker val="1"/>
        <c:smooth val="0"/>
        <c:axId val="3"/>
        <c:axId val="4"/>
      </c:lineChart>
      <c:catAx>
        <c:axId val="120003500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_);[Red]\(#,##0\)" sourceLinked="1"/>
        <c:majorTickMark val="out"/>
        <c:minorTickMark val="none"/>
        <c:tickLblPos val="nextTo"/>
        <c:txPr>
          <a:bodyPr/>
          <a:lstStyle/>
          <a:p>
            <a:pPr>
              <a:defRPr sz="1100"/>
            </a:pPr>
            <a:endParaRPr lang="ja-JP"/>
          </a:p>
        </c:txPr>
        <c:crossAx val="12000350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6011299036050983"/>
          <c:y val="0.41107132041187161"/>
          <c:w val="0.97872956463401717"/>
          <c:h val="0.65627170401776702"/>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西脇市　コーホート変化率 (2010年～2015年)</a:t>
            </a:r>
          </a:p>
        </c:rich>
      </c:tx>
      <c:layout>
        <c:manualLayout>
          <c:xMode val="edge"/>
          <c:yMode val="edge"/>
          <c:x val="0.37236545289591289"/>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西脇市h27!$W$3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西脇市h27!$A$5:$A$24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西脇市h27!$W$5:$W$24</c:f>
              <c:numCache>
                <c:formatCode>0.00_ </c:formatCode>
                <c:ptCount val="20"/>
                <c:pt idx="0">
                  <c:v>0.99446902654867253</c:v>
                </c:pt>
                <c:pt idx="1">
                  <c:v>1.0081549439347604</c:v>
                </c:pt>
                <c:pt idx="2">
                  <c:v>0.86560934891485808</c:v>
                </c:pt>
                <c:pt idx="3">
                  <c:v>0.72975708502024295</c:v>
                </c:pt>
                <c:pt idx="4">
                  <c:v>1.1133004926108374</c:v>
                </c:pt>
                <c:pt idx="5">
                  <c:v>0.98354307841239108</c:v>
                </c:pt>
                <c:pt idx="6">
                  <c:v>0.96272285251215561</c:v>
                </c:pt>
                <c:pt idx="7">
                  <c:v>0.95060080106809075</c:v>
                </c:pt>
                <c:pt idx="8">
                  <c:v>0.96743153219837152</c:v>
                </c:pt>
                <c:pt idx="9">
                  <c:v>0.98249619482496198</c:v>
                </c:pt>
                <c:pt idx="10">
                  <c:v>0.97338709677419355</c:v>
                </c:pt>
                <c:pt idx="11">
                  <c:v>0.97258297258297255</c:v>
                </c:pt>
                <c:pt idx="12">
                  <c:v>0.94551845342706498</c:v>
                </c:pt>
                <c:pt idx="13">
                  <c:v>0.90042674253200572</c:v>
                </c:pt>
                <c:pt idx="14">
                  <c:v>0.83591331269349844</c:v>
                </c:pt>
                <c:pt idx="15">
                  <c:v>0.74885004599816007</c:v>
                </c:pt>
                <c:pt idx="16">
                  <c:v>0.61571428571428577</c:v>
                </c:pt>
                <c:pt idx="17">
                  <c:v>0.3745928338762215</c:v>
                </c:pt>
                <c:pt idx="18">
                  <c:v>0.34482758620689657</c:v>
                </c:pt>
                <c:pt idx="19">
                  <c:v>0.22222222222222221</c:v>
                </c:pt>
              </c:numCache>
            </c:numRef>
          </c:val>
          <c:smooth val="0"/>
          <c:extLst>
            <c:ext xmlns:c16="http://schemas.microsoft.com/office/drawing/2014/chart" uri="{C3380CC4-5D6E-409C-BE32-E72D297353CC}">
              <c16:uniqueId val="{00000000-C415-4596-A84E-CDB98B95AA6A}"/>
            </c:ext>
          </c:extLst>
        </c:ser>
        <c:ser>
          <c:idx val="1"/>
          <c:order val="1"/>
          <c:tx>
            <c:strRef>
              <c:f>西脇市h27!$X$3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西脇市h27!$A$5:$A$24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西脇市h27!$X$5:$X$24</c:f>
              <c:numCache>
                <c:formatCode>0.00_ </c:formatCode>
                <c:ptCount val="20"/>
                <c:pt idx="0">
                  <c:v>0.99758162031438935</c:v>
                </c:pt>
                <c:pt idx="1">
                  <c:v>0.99690721649484537</c:v>
                </c:pt>
                <c:pt idx="2">
                  <c:v>0.88363636363636366</c:v>
                </c:pt>
                <c:pt idx="3">
                  <c:v>0.78090452261306531</c:v>
                </c:pt>
                <c:pt idx="4">
                  <c:v>1.035264483627204</c:v>
                </c:pt>
                <c:pt idx="5">
                  <c:v>0.97850562947799391</c:v>
                </c:pt>
                <c:pt idx="6">
                  <c:v>1.0186170212765957</c:v>
                </c:pt>
                <c:pt idx="7">
                  <c:v>0.98449089683074853</c:v>
                </c:pt>
                <c:pt idx="8">
                  <c:v>0.97681376215407634</c:v>
                </c:pt>
                <c:pt idx="9">
                  <c:v>0.99921875000000004</c:v>
                </c:pt>
                <c:pt idx="10">
                  <c:v>0.99845679012345678</c:v>
                </c:pt>
                <c:pt idx="11">
                  <c:v>0.980794701986755</c:v>
                </c:pt>
                <c:pt idx="12">
                  <c:v>0.98076923076923073</c:v>
                </c:pt>
                <c:pt idx="13">
                  <c:v>0.95193434935521692</c:v>
                </c:pt>
                <c:pt idx="14">
                  <c:v>0.93504736129905275</c:v>
                </c:pt>
                <c:pt idx="15">
                  <c:v>0.88746223564954685</c:v>
                </c:pt>
                <c:pt idx="16">
                  <c:v>0.78016085790884715</c:v>
                </c:pt>
                <c:pt idx="17">
                  <c:v>0.61272475795297376</c:v>
                </c:pt>
                <c:pt idx="18">
                  <c:v>0.33795013850415512</c:v>
                </c:pt>
                <c:pt idx="19">
                  <c:v>0.19626168224299065</c:v>
                </c:pt>
              </c:numCache>
            </c:numRef>
          </c:val>
          <c:smooth val="0"/>
          <c:extLst>
            <c:ext xmlns:c16="http://schemas.microsoft.com/office/drawing/2014/chart" uri="{C3380CC4-5D6E-409C-BE32-E72D297353CC}">
              <c16:uniqueId val="{00000001-C415-4596-A84E-CDB98B95AA6A}"/>
            </c:ext>
          </c:extLst>
        </c:ser>
        <c:dLbls>
          <c:showLegendKey val="0"/>
          <c:showVal val="0"/>
          <c:showCatName val="0"/>
          <c:showSerName val="0"/>
          <c:showPercent val="0"/>
          <c:showBubbleSize val="0"/>
        </c:dLbls>
        <c:marker val="1"/>
        <c:smooth val="0"/>
        <c:axId val="1318850591"/>
        <c:axId val="1"/>
      </c:lineChart>
      <c:catAx>
        <c:axId val="1318850591"/>
        <c:scaling>
          <c:orientation val="minMax"/>
        </c:scaling>
        <c:delete val="0"/>
        <c:axPos val="b"/>
        <c:title>
          <c:tx>
            <c:rich>
              <a:bodyPr/>
              <a:lstStyle/>
              <a:p>
                <a:pPr>
                  <a:defRPr/>
                </a:pPr>
                <a:r>
                  <a:rPr lang="ja-JP"/>
                  <a:t>年齢</a:t>
                </a:r>
              </a:p>
            </c:rich>
          </c:tx>
          <c:layout>
            <c:manualLayout>
              <c:xMode val="edge"/>
              <c:yMode val="edge"/>
              <c:x val="0.94208891029446362"/>
              <c:y val="0.9415540086474698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318850591"/>
        <c:crosses val="autoZero"/>
        <c:crossBetween val="between"/>
      </c:valAx>
      <c:spPr>
        <a:noFill/>
        <a:ln w="12700">
          <a:solidFill>
            <a:schemeClr val="tx1"/>
          </a:solidFill>
          <a:prstDash val="solid"/>
        </a:ln>
      </c:spPr>
    </c:plotArea>
    <c:legend>
      <c:legendPos val="r"/>
      <c:layout>
        <c:manualLayout>
          <c:xMode val="edge"/>
          <c:yMode val="edge"/>
          <c:wMode val="edge"/>
          <c:hMode val="edge"/>
          <c:x val="0.82648327565028767"/>
          <c:y val="0.13043884007252718"/>
          <c:w val="0.93459466926520385"/>
          <c:h val="0.26087768014505436"/>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西脇市　人口推移（</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10</a:t>
            </a:r>
            <a:r>
              <a:rPr lang="ja-JP" altLang="en-US" sz="1300" b="0" i="0" u="none" strike="noStrike" baseline="0">
                <a:solidFill>
                  <a:srgbClr val="000000"/>
                </a:solidFill>
                <a:latin typeface="ＭＳ Ｐゴシック"/>
                <a:ea typeface="ＭＳ Ｐゴシック"/>
              </a:rPr>
              <a:t>年～</a:t>
            </a:r>
            <a:r>
              <a:rPr lang="ja-JP" altLang="en-US" sz="1300" b="0" i="0" u="none" strike="noStrike" baseline="0">
                <a:solidFill>
                  <a:srgbClr val="000000"/>
                </a:solidFill>
                <a:latin typeface="Calibri"/>
                <a:ea typeface="ＭＳ Ｐゴシック"/>
              </a:rPr>
              <a:t>20</a:t>
            </a:r>
            <a:r>
              <a:rPr lang="en-US" altLang="ja-JP" sz="1300" b="0" i="0" u="none" strike="noStrike" baseline="0">
                <a:solidFill>
                  <a:srgbClr val="000000"/>
                </a:solidFill>
                <a:latin typeface="Calibri"/>
                <a:ea typeface="ＭＳ Ｐゴシック"/>
              </a:rPr>
              <a:t>40</a:t>
            </a:r>
            <a:r>
              <a:rPr lang="ja-JP" altLang="en-US" sz="1300" b="0" i="0" u="none" strike="noStrike" baseline="0">
                <a:solidFill>
                  <a:srgbClr val="000000"/>
                </a:solidFill>
                <a:latin typeface="ＭＳ Ｐゴシック"/>
                <a:ea typeface="ＭＳ Ｐゴシック"/>
              </a:rPr>
              <a:t>年）</a:t>
            </a:r>
          </a:p>
        </c:rich>
      </c:tx>
      <c:layout>
        <c:manualLayout>
          <c:xMode val="edge"/>
          <c:yMode val="edge"/>
          <c:x val="0.26434874411648263"/>
          <c:y val="9.6153846153846159E-3"/>
        </c:manualLayout>
      </c:layout>
      <c:overlay val="0"/>
      <c:spPr>
        <a:noFill/>
        <a:ln w="25400">
          <a:noFill/>
        </a:ln>
      </c:spPr>
    </c:title>
    <c:autoTitleDeleted val="0"/>
    <c:plotArea>
      <c:layout>
        <c:manualLayout>
          <c:layoutTarget val="inner"/>
          <c:xMode val="edge"/>
          <c:yMode val="edge"/>
          <c:x val="0.10195530726256984"/>
          <c:y val="0.11298076923076923"/>
          <c:w val="0.61173184357541899"/>
          <c:h val="0.79086538461538458"/>
        </c:manualLayout>
      </c:layout>
      <c:barChart>
        <c:barDir val="col"/>
        <c:grouping val="clustered"/>
        <c:varyColors val="0"/>
        <c:ser>
          <c:idx val="0"/>
          <c:order val="0"/>
          <c:tx>
            <c:strRef>
              <c:f>西脇市h27!$A$34</c:f>
              <c:strCache>
                <c:ptCount val="1"/>
                <c:pt idx="0">
                  <c:v>総人口</c:v>
                </c:pt>
              </c:strCache>
            </c:strRef>
          </c:tx>
          <c:spPr>
            <a:effectLst/>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西脇市h27!$B$33:$H$33</c:f>
              <c:strCache>
                <c:ptCount val="7"/>
                <c:pt idx="0">
                  <c:v>2010年</c:v>
                </c:pt>
                <c:pt idx="1">
                  <c:v>2015年</c:v>
                </c:pt>
                <c:pt idx="2">
                  <c:v>2020年</c:v>
                </c:pt>
                <c:pt idx="3">
                  <c:v>2025年</c:v>
                </c:pt>
                <c:pt idx="4">
                  <c:v>2030年</c:v>
                </c:pt>
                <c:pt idx="5">
                  <c:v>2035年</c:v>
                </c:pt>
                <c:pt idx="6">
                  <c:v>2040年</c:v>
                </c:pt>
              </c:strCache>
            </c:strRef>
          </c:cat>
          <c:val>
            <c:numRef>
              <c:f>西脇市h27!$B$34:$H$34</c:f>
              <c:numCache>
                <c:formatCode>#,##0_);[Red]\(#,##0\)</c:formatCode>
                <c:ptCount val="7"/>
                <c:pt idx="0">
                  <c:v>42802</c:v>
                </c:pt>
                <c:pt idx="1">
                  <c:v>40866</c:v>
                </c:pt>
                <c:pt idx="2">
                  <c:v>38550.953633284502</c:v>
                </c:pt>
                <c:pt idx="3">
                  <c:v>36008.146695254538</c:v>
                </c:pt>
                <c:pt idx="4">
                  <c:v>33346.295342581383</c:v>
                </c:pt>
                <c:pt idx="5">
                  <c:v>30651.046646016021</c:v>
                </c:pt>
                <c:pt idx="6">
                  <c:v>28009.71586214186</c:v>
                </c:pt>
              </c:numCache>
            </c:numRef>
          </c:val>
          <c:extLst>
            <c:ext xmlns:c16="http://schemas.microsoft.com/office/drawing/2014/chart" uri="{C3380CC4-5D6E-409C-BE32-E72D297353CC}">
              <c16:uniqueId val="{00000000-C0DB-442A-AA2D-3B96DAAC524C}"/>
            </c:ext>
          </c:extLst>
        </c:ser>
        <c:dLbls>
          <c:showLegendKey val="0"/>
          <c:showVal val="0"/>
          <c:showCatName val="0"/>
          <c:showSerName val="0"/>
          <c:showPercent val="0"/>
          <c:showBubbleSize val="0"/>
        </c:dLbls>
        <c:gapWidth val="150"/>
        <c:axId val="1318847791"/>
        <c:axId val="1"/>
      </c:barChart>
      <c:lineChart>
        <c:grouping val="standard"/>
        <c:varyColors val="0"/>
        <c:ser>
          <c:idx val="1"/>
          <c:order val="1"/>
          <c:tx>
            <c:strRef>
              <c:f>西脇市h27!$A$35</c:f>
              <c:strCache>
                <c:ptCount val="1"/>
                <c:pt idx="0">
                  <c:v>高齢人口比率</c:v>
                </c:pt>
              </c:strCache>
            </c:strRef>
          </c:tx>
          <c:marker>
            <c:symbol val="square"/>
            <c:size val="5"/>
          </c:marker>
          <c:dLbls>
            <c:dLbl>
              <c:idx val="0"/>
              <c:layout>
                <c:manualLayout>
                  <c:x val="1.310195164151968E-2"/>
                  <c:y val="-5.011053906723194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B-442A-AA2D-3B96DAAC524C}"/>
                </c:ext>
              </c:extLst>
            </c:dLbl>
            <c:dLbl>
              <c:idx val="1"/>
              <c:layout>
                <c:manualLayout>
                  <c:x val="9.5105500080646665E-3"/>
                  <c:y val="-5.86402180496668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DB-442A-AA2D-3B96DAAC524C}"/>
                </c:ext>
              </c:extLst>
            </c:dLbl>
            <c:dLbl>
              <c:idx val="2"/>
              <c:layout>
                <c:manualLayout>
                  <c:x val="1.7092332732151484E-2"/>
                  <c:y val="-5.272511609125782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DB-442A-AA2D-3B96DAAC524C}"/>
                </c:ext>
              </c:extLst>
            </c:dLbl>
            <c:dLbl>
              <c:idx val="3"/>
              <c:layout>
                <c:manualLayout>
                  <c:x val="5.1210428305400284E-3"/>
                  <c:y val="-6.048001211387037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DB-442A-AA2D-3B96DAAC524C}"/>
                </c:ext>
              </c:extLst>
            </c:dLbl>
            <c:dLbl>
              <c:idx val="4"/>
              <c:layout>
                <c:manualLayout>
                  <c:x val="5.7195853311631534E-3"/>
                  <c:y val="-3.651297193620027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DB-442A-AA2D-3B96DAAC524C}"/>
                </c:ext>
              </c:extLst>
            </c:dLbl>
            <c:dLbl>
              <c:idx val="5"/>
              <c:layout>
                <c:manualLayout>
                  <c:x val="-2.061760436370054E-3"/>
                  <c:y val="-5.363062790228140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DB-442A-AA2D-3B96DAAC524C}"/>
                </c:ext>
              </c:extLst>
            </c:dLbl>
            <c:dLbl>
              <c:idx val="6"/>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7-C0DB-442A-AA2D-3B96DAAC524C}"/>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西脇市h27!$B$33:$H$33</c:f>
              <c:strCache>
                <c:ptCount val="7"/>
                <c:pt idx="0">
                  <c:v>2010年</c:v>
                </c:pt>
                <c:pt idx="1">
                  <c:v>2015年</c:v>
                </c:pt>
                <c:pt idx="2">
                  <c:v>2020年</c:v>
                </c:pt>
                <c:pt idx="3">
                  <c:v>2025年</c:v>
                </c:pt>
                <c:pt idx="4">
                  <c:v>2030年</c:v>
                </c:pt>
                <c:pt idx="5">
                  <c:v>2035年</c:v>
                </c:pt>
                <c:pt idx="6">
                  <c:v>2040年</c:v>
                </c:pt>
              </c:strCache>
            </c:strRef>
          </c:cat>
          <c:val>
            <c:numRef>
              <c:f>西脇市h27!$B$35:$H$35</c:f>
              <c:numCache>
                <c:formatCode>0.0%</c:formatCode>
                <c:ptCount val="7"/>
                <c:pt idx="0">
                  <c:v>0.27435633848885566</c:v>
                </c:pt>
                <c:pt idx="1">
                  <c:v>0.31025791611608672</c:v>
                </c:pt>
                <c:pt idx="2">
                  <c:v>0.33017867378396709</c:v>
                </c:pt>
                <c:pt idx="3">
                  <c:v>0.33928128719136974</c:v>
                </c:pt>
                <c:pt idx="4">
                  <c:v>0.3500927740535214</c:v>
                </c:pt>
                <c:pt idx="5">
                  <c:v>0.36410787135909389</c:v>
                </c:pt>
                <c:pt idx="6">
                  <c:v>0.38904932047865431</c:v>
                </c:pt>
              </c:numCache>
            </c:numRef>
          </c:val>
          <c:smooth val="0"/>
          <c:extLst>
            <c:ext xmlns:c16="http://schemas.microsoft.com/office/drawing/2014/chart" uri="{C3380CC4-5D6E-409C-BE32-E72D297353CC}">
              <c16:uniqueId val="{00000008-C0DB-442A-AA2D-3B96DAAC524C}"/>
            </c:ext>
          </c:extLst>
        </c:ser>
        <c:ser>
          <c:idx val="2"/>
          <c:order val="2"/>
          <c:tx>
            <c:strRef>
              <c:f>西脇市h27!$A$37</c:f>
              <c:strCache>
                <c:ptCount val="1"/>
                <c:pt idx="0">
                  <c:v>年少人口比率</c:v>
                </c:pt>
              </c:strCache>
            </c:strRef>
          </c:tx>
          <c:marker>
            <c:symbol val="triangle"/>
            <c:size val="5"/>
          </c:marker>
          <c:dLbls>
            <c:dLbl>
              <c:idx val="0"/>
              <c:layout>
                <c:manualLayout>
                  <c:x val="3.325415328670514E-3"/>
                  <c:y val="4.060670300827783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DB-442A-AA2D-3B96DAAC524C}"/>
                </c:ext>
              </c:extLst>
            </c:dLbl>
            <c:dLbl>
              <c:idx val="1"/>
              <c:layout>
                <c:manualLayout>
                  <c:x val="1.0907198052757361E-2"/>
                  <c:y val="3.688673531193215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DB-442A-AA2D-3B96DAAC524C}"/>
                </c:ext>
              </c:extLst>
            </c:dLbl>
            <c:dLbl>
              <c:idx val="2"/>
              <c:layout>
                <c:manualLayout>
                  <c:x val="1.4299036642766041E-2"/>
                  <c:y val="-2.99674439733494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DB-442A-AA2D-3B96DAAC524C}"/>
                </c:ext>
              </c:extLst>
            </c:dLbl>
            <c:dLbl>
              <c:idx val="3"/>
              <c:layout>
                <c:manualLayout>
                  <c:x val="1.6294227188081972E-2"/>
                  <c:y val="-4.039142943670496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DB-442A-AA2D-3B96DAAC524C}"/>
                </c:ext>
              </c:extLst>
            </c:dLbl>
            <c:dLbl>
              <c:idx val="4"/>
              <c:layout>
                <c:manualLayout>
                  <c:x val="1.5496121644012291E-2"/>
                  <c:y val="-3.887845750050471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DB-442A-AA2D-3B96DAAC524C}"/>
                </c:ext>
              </c:extLst>
            </c:dLbl>
            <c:dLbl>
              <c:idx val="5"/>
              <c:layout>
                <c:manualLayout>
                  <c:x val="1.1904720010557333E-2"/>
                  <c:y val="-4.269054108621034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DB-442A-AA2D-3B96DAAC524C}"/>
                </c:ext>
              </c:extLst>
            </c:dLbl>
            <c:dLbl>
              <c:idx val="6"/>
              <c:layout>
                <c:manualLayout>
                  <c:x val="8.3133183771022644E-3"/>
                  <c:y val="-3.54747122955784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0DB-442A-AA2D-3B96DAAC524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西脇市h27!$B$33:$H$33</c:f>
              <c:strCache>
                <c:ptCount val="7"/>
                <c:pt idx="0">
                  <c:v>2010年</c:v>
                </c:pt>
                <c:pt idx="1">
                  <c:v>2015年</c:v>
                </c:pt>
                <c:pt idx="2">
                  <c:v>2020年</c:v>
                </c:pt>
                <c:pt idx="3">
                  <c:v>2025年</c:v>
                </c:pt>
                <c:pt idx="4">
                  <c:v>2030年</c:v>
                </c:pt>
                <c:pt idx="5">
                  <c:v>2035年</c:v>
                </c:pt>
                <c:pt idx="6">
                  <c:v>2040年</c:v>
                </c:pt>
              </c:strCache>
            </c:strRef>
          </c:cat>
          <c:val>
            <c:numRef>
              <c:f>西脇市h27!$B$37:$H$37</c:f>
              <c:numCache>
                <c:formatCode>0.0%</c:formatCode>
                <c:ptCount val="7"/>
                <c:pt idx="0">
                  <c:v>0.13971309751880753</c:v>
                </c:pt>
                <c:pt idx="1">
                  <c:v>0.12841971320902462</c:v>
                </c:pt>
                <c:pt idx="2">
                  <c:v>0.12226231916635966</c:v>
                </c:pt>
                <c:pt idx="3">
                  <c:v>0.11707532175831081</c:v>
                </c:pt>
                <c:pt idx="4">
                  <c:v>0.11244606716411862</c:v>
                </c:pt>
                <c:pt idx="5">
                  <c:v>0.10831337402032701</c:v>
                </c:pt>
                <c:pt idx="6">
                  <c:v>0.106759928274391</c:v>
                </c:pt>
              </c:numCache>
            </c:numRef>
          </c:val>
          <c:smooth val="0"/>
          <c:extLst>
            <c:ext xmlns:c16="http://schemas.microsoft.com/office/drawing/2014/chart" uri="{C3380CC4-5D6E-409C-BE32-E72D297353CC}">
              <c16:uniqueId val="{00000010-C0DB-442A-AA2D-3B96DAAC524C}"/>
            </c:ext>
          </c:extLst>
        </c:ser>
        <c:ser>
          <c:idx val="3"/>
          <c:order val="3"/>
          <c:tx>
            <c:strRef>
              <c:f>西脇市h27!$A$36</c:f>
              <c:strCache>
                <c:ptCount val="1"/>
                <c:pt idx="0">
                  <c:v>75歳以上人口比率</c:v>
                </c:pt>
              </c:strCache>
            </c:strRef>
          </c:tx>
          <c:spPr>
            <a:ln w="25400">
              <a:solidFill>
                <a:srgbClr val="000000"/>
              </a:solidFill>
              <a:prstDash val="solid"/>
            </a:ln>
          </c:spPr>
          <c:marker>
            <c:symbol val="x"/>
            <c:size val="3"/>
            <c:spPr>
              <a:solidFill>
                <a:srgbClr val="000000"/>
              </a:solidFill>
              <a:ln>
                <a:solidFill>
                  <a:srgbClr val="000000"/>
                </a:solidFill>
                <a:prstDash val="solid"/>
              </a:ln>
            </c:spPr>
          </c:marker>
          <c:dLbls>
            <c:dLbl>
              <c:idx val="0"/>
              <c:layout>
                <c:manualLayout>
                  <c:x val="1.6360797079136052E-2"/>
                  <c:y val="-4.6285836866545464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0DB-442A-AA2D-3B96DAAC524C}"/>
                </c:ext>
              </c:extLst>
            </c:dLbl>
            <c:dLbl>
              <c:idx val="1"/>
              <c:layout>
                <c:manualLayout>
                  <c:x val="1.1372747400988316E-2"/>
                  <c:y val="-3.353775489602259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0DB-442A-AA2D-3B96DAAC524C}"/>
                </c:ext>
              </c:extLst>
            </c:dLbl>
            <c:dLbl>
              <c:idx val="2"/>
              <c:layout>
                <c:manualLayout>
                  <c:x val="1.1971289901611441E-2"/>
                  <c:y val="-4.64079850595598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0DB-442A-AA2D-3B96DAAC524C}"/>
                </c:ext>
              </c:extLst>
            </c:dLbl>
            <c:dLbl>
              <c:idx val="3"/>
              <c:layout>
                <c:manualLayout>
                  <c:x val="1.2569832402234622E-2"/>
                  <c:y val="-4.301786795881283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0DB-442A-AA2D-3B96DAAC524C}"/>
                </c:ext>
              </c:extLst>
            </c:dLbl>
            <c:dLbl>
              <c:idx val="4"/>
              <c:layout>
                <c:manualLayout>
                  <c:x val="8.978430768779553E-3"/>
                  <c:y val="-4.9456390066626277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0DB-442A-AA2D-3B96DAAC524C}"/>
                </c:ext>
              </c:extLst>
            </c:dLbl>
            <c:dLbl>
              <c:idx val="5"/>
              <c:layout>
                <c:manualLayout>
                  <c:x val="1.0973621314095483E-2"/>
                  <c:y val="-3.9226226529376122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0DB-442A-AA2D-3B96DAAC524C}"/>
                </c:ext>
              </c:extLst>
            </c:dLbl>
            <c:dLbl>
              <c:idx val="6"/>
              <c:layout>
                <c:manualLayout>
                  <c:x val="4.5889235912549148E-3"/>
                  <c:y val="-3.320310922673128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0DB-442A-AA2D-3B96DAAC524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西脇市h27!$B$33:$H$33</c:f>
              <c:strCache>
                <c:ptCount val="7"/>
                <c:pt idx="0">
                  <c:v>2010年</c:v>
                </c:pt>
                <c:pt idx="1">
                  <c:v>2015年</c:v>
                </c:pt>
                <c:pt idx="2">
                  <c:v>2020年</c:v>
                </c:pt>
                <c:pt idx="3">
                  <c:v>2025年</c:v>
                </c:pt>
                <c:pt idx="4">
                  <c:v>2030年</c:v>
                </c:pt>
                <c:pt idx="5">
                  <c:v>2035年</c:v>
                </c:pt>
                <c:pt idx="6">
                  <c:v>2040年</c:v>
                </c:pt>
              </c:strCache>
            </c:strRef>
          </c:cat>
          <c:val>
            <c:numRef>
              <c:f>西脇市h27!$B$36:$H$36</c:f>
              <c:numCache>
                <c:formatCode>0.0%</c:formatCode>
                <c:ptCount val="7"/>
                <c:pt idx="0">
                  <c:v>0.13693285360497173</c:v>
                </c:pt>
                <c:pt idx="1">
                  <c:v>0.15886066656878578</c:v>
                </c:pt>
                <c:pt idx="2">
                  <c:v>0.18018310082340944</c:v>
                </c:pt>
                <c:pt idx="3">
                  <c:v>0.20361635348769061</c:v>
                </c:pt>
                <c:pt idx="4">
                  <c:v>0.21309528337592615</c:v>
                </c:pt>
                <c:pt idx="5">
                  <c:v>0.21361651710813007</c:v>
                </c:pt>
                <c:pt idx="6">
                  <c:v>0.21738237626739537</c:v>
                </c:pt>
              </c:numCache>
            </c:numRef>
          </c:val>
          <c:smooth val="0"/>
          <c:extLst>
            <c:ext xmlns:c16="http://schemas.microsoft.com/office/drawing/2014/chart" uri="{C3380CC4-5D6E-409C-BE32-E72D297353CC}">
              <c16:uniqueId val="{00000018-C0DB-442A-AA2D-3B96DAAC524C}"/>
            </c:ext>
          </c:extLst>
        </c:ser>
        <c:dLbls>
          <c:showLegendKey val="0"/>
          <c:showVal val="0"/>
          <c:showCatName val="0"/>
          <c:showSerName val="0"/>
          <c:showPercent val="0"/>
          <c:showBubbleSize val="0"/>
        </c:dLbls>
        <c:marker val="1"/>
        <c:smooth val="0"/>
        <c:axId val="3"/>
        <c:axId val="4"/>
      </c:lineChart>
      <c:catAx>
        <c:axId val="1318847791"/>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numFmt formatCode="#,##0_);[Red]\(#,##0\)" sourceLinked="1"/>
        <c:majorTickMark val="out"/>
        <c:minorTickMark val="none"/>
        <c:tickLblPos val="nextTo"/>
        <c:txPr>
          <a:bodyPr/>
          <a:lstStyle/>
          <a:p>
            <a:pPr>
              <a:defRPr sz="1100"/>
            </a:pPr>
            <a:endParaRPr lang="ja-JP"/>
          </a:p>
        </c:txPr>
        <c:crossAx val="13188477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70000000000000007"/>
        </c:scaling>
        <c:delete val="0"/>
        <c:axPos val="r"/>
        <c:numFmt formatCode="0.0%" sourceLinked="1"/>
        <c:majorTickMark val="out"/>
        <c:minorTickMark val="none"/>
        <c:tickLblPos val="nextTo"/>
        <c:crossAx val="3"/>
        <c:crosses val="max"/>
        <c:crossBetween val="between"/>
      </c:valAx>
      <c:spPr>
        <a:noFill/>
        <a:ln w="12700">
          <a:solidFill>
            <a:schemeClr val="tx1"/>
          </a:solidFill>
        </a:ln>
      </c:spPr>
    </c:plotArea>
    <c:legend>
      <c:legendPos val="r"/>
      <c:layout>
        <c:manualLayout>
          <c:xMode val="edge"/>
          <c:yMode val="edge"/>
          <c:wMode val="edge"/>
          <c:hMode val="edge"/>
          <c:x val="0.75980058358626956"/>
          <c:y val="0.41347516656571781"/>
          <c:w val="0.9790812181996803"/>
          <c:h val="0.65867555017161328"/>
        </c:manualLayout>
      </c:layout>
      <c:overlay val="0"/>
    </c:legend>
    <c:plotVisOnly val="1"/>
    <c:dispBlanksAs val="gap"/>
    <c:showDLblsOverMax val="0"/>
  </c:chart>
  <c:spPr>
    <a:ln>
      <a:noFill/>
    </a:ln>
  </c:spPr>
  <c:txPr>
    <a:bodyPr/>
    <a:lstStyle/>
    <a:p>
      <a:pPr>
        <a:defRPr sz="1100" baseline="0">
          <a:ea typeface="ＭＳ Ｐゴシック" pitchFamily="50" charset="-128"/>
        </a:defRPr>
      </a:pPr>
      <a:endParaRPr lang="ja-JP"/>
    </a:p>
  </c:txPr>
  <c:printSettings>
    <c:headerFooter alignWithMargins="0"/>
    <c:pageMargins b="0.75000000000000022" l="0.70000000000000018" r="0.70000000000000018" t="0.75000000000000022" header="0.3000000000000001" footer="0.30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300" b="0" i="0" u="none" strike="noStrike" baseline="0">
                <a:solidFill>
                  <a:srgbClr val="000000"/>
                </a:solidFill>
                <a:latin typeface="ＭＳ Ｐゴシック"/>
                <a:ea typeface="ＭＳ Ｐゴシック"/>
              </a:rPr>
              <a:t> 加東市　コーホート変化率 (2010年～2015年)</a:t>
            </a:r>
          </a:p>
        </c:rich>
      </c:tx>
      <c:layout>
        <c:manualLayout>
          <c:xMode val="edge"/>
          <c:yMode val="edge"/>
          <c:x val="0.23647162639152866"/>
          <c:y val="2.782608695652174E-2"/>
        </c:manualLayout>
      </c:layout>
      <c:overlay val="0"/>
      <c:spPr>
        <a:noFill/>
        <a:ln w="25400">
          <a:noFill/>
        </a:ln>
      </c:spPr>
    </c:title>
    <c:autoTitleDeleted val="0"/>
    <c:plotArea>
      <c:layout>
        <c:manualLayout>
          <c:layoutTarget val="inner"/>
          <c:xMode val="edge"/>
          <c:yMode val="edge"/>
          <c:x val="5.15222482435597E-2"/>
          <c:y val="0.12000000000000002"/>
          <c:w val="0.89360873023675669"/>
          <c:h val="0.67453500058704974"/>
        </c:manualLayout>
      </c:layout>
      <c:lineChart>
        <c:grouping val="standard"/>
        <c:varyColors val="0"/>
        <c:ser>
          <c:idx val="0"/>
          <c:order val="0"/>
          <c:tx>
            <c:strRef>
              <c:f>加東市h27!$W$3</c:f>
              <c:strCache>
                <c:ptCount val="1"/>
                <c:pt idx="0">
                  <c:v>男</c:v>
                </c:pt>
              </c:strCache>
            </c:strRef>
          </c:tx>
          <c:spPr>
            <a:ln w="25400">
              <a:solidFill>
                <a:srgbClr val="63AAFE"/>
              </a:solidFill>
              <a:prstDash val="solid"/>
            </a:ln>
          </c:spPr>
          <c:marker>
            <c:symbol val="triangle"/>
            <c:size val="5"/>
            <c:spPr>
              <a:solidFill>
                <a:srgbClr val="63AAFE"/>
              </a:solidFill>
              <a:ln>
                <a:solidFill>
                  <a:srgbClr val="63AAFE"/>
                </a:solidFill>
                <a:prstDash val="solid"/>
              </a:ln>
            </c:spPr>
          </c:marker>
          <c:cat>
            <c:strRef>
              <c:f>加東市h27!$A$5:$A$24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加東市h27!$W$5:$W$24</c:f>
              <c:numCache>
                <c:formatCode>0.00_ </c:formatCode>
                <c:ptCount val="20"/>
                <c:pt idx="0">
                  <c:v>0.95642933049946866</c:v>
                </c:pt>
                <c:pt idx="1">
                  <c:v>0.98663926002055502</c:v>
                </c:pt>
                <c:pt idx="2">
                  <c:v>1.0315893385982231</c:v>
                </c:pt>
                <c:pt idx="3">
                  <c:v>0.95607476635514022</c:v>
                </c:pt>
                <c:pt idx="4">
                  <c:v>1.0246575342465754</c:v>
                </c:pt>
                <c:pt idx="5">
                  <c:v>1.0203735144312394</c:v>
                </c:pt>
                <c:pt idx="6">
                  <c:v>0.97224251278305329</c:v>
                </c:pt>
                <c:pt idx="7">
                  <c:v>0.97492163009404387</c:v>
                </c:pt>
                <c:pt idx="8">
                  <c:v>1.012549019607843</c:v>
                </c:pt>
                <c:pt idx="9">
                  <c:v>1.0130293159609121</c:v>
                </c:pt>
                <c:pt idx="10">
                  <c:v>0.99759615384615385</c:v>
                </c:pt>
                <c:pt idx="11">
                  <c:v>0.97553956834532374</c:v>
                </c:pt>
                <c:pt idx="12">
                  <c:v>0.9582790091264668</c:v>
                </c:pt>
                <c:pt idx="13">
                  <c:v>0.94027149321266967</c:v>
                </c:pt>
                <c:pt idx="14">
                  <c:v>0.86904761904761907</c:v>
                </c:pt>
                <c:pt idx="15">
                  <c:v>0.75444839857651247</c:v>
                </c:pt>
                <c:pt idx="16">
                  <c:v>0.66365280289330919</c:v>
                </c:pt>
                <c:pt idx="17">
                  <c:v>0.4370860927152318</c:v>
                </c:pt>
                <c:pt idx="18">
                  <c:v>0.4</c:v>
                </c:pt>
                <c:pt idx="19">
                  <c:v>0.10344827586206896</c:v>
                </c:pt>
              </c:numCache>
            </c:numRef>
          </c:val>
          <c:smooth val="0"/>
          <c:extLst>
            <c:ext xmlns:c16="http://schemas.microsoft.com/office/drawing/2014/chart" uri="{C3380CC4-5D6E-409C-BE32-E72D297353CC}">
              <c16:uniqueId val="{00000000-9882-4758-BFBD-8682315030F2}"/>
            </c:ext>
          </c:extLst>
        </c:ser>
        <c:ser>
          <c:idx val="1"/>
          <c:order val="1"/>
          <c:tx>
            <c:strRef>
              <c:f>加東市h27!$X$3</c:f>
              <c:strCache>
                <c:ptCount val="1"/>
                <c:pt idx="0">
                  <c:v>女</c:v>
                </c:pt>
              </c:strCache>
            </c:strRef>
          </c:tx>
          <c:spPr>
            <a:ln w="25400">
              <a:solidFill>
                <a:srgbClr val="DD2D32"/>
              </a:solidFill>
              <a:prstDash val="solid"/>
            </a:ln>
          </c:spPr>
          <c:marker>
            <c:symbol val="square"/>
            <c:size val="5"/>
            <c:spPr>
              <a:solidFill>
                <a:srgbClr val="DD2D32"/>
              </a:solidFill>
              <a:ln>
                <a:solidFill>
                  <a:srgbClr val="DD2D32"/>
                </a:solidFill>
                <a:prstDash val="solid"/>
              </a:ln>
            </c:spPr>
          </c:marker>
          <c:cat>
            <c:strRef>
              <c:f>加東市h27!$A$5:$A$24</c:f>
              <c:strCache>
                <c:ptCount val="20"/>
                <c:pt idx="0">
                  <c:v>0～4歳</c:v>
                </c:pt>
                <c:pt idx="1">
                  <c:v>5～9歳</c:v>
                </c:pt>
                <c:pt idx="2">
                  <c:v>10～14歳</c:v>
                </c:pt>
                <c:pt idx="3">
                  <c:v>15～19歳</c:v>
                </c:pt>
                <c:pt idx="4">
                  <c:v>20～24歳</c:v>
                </c:pt>
                <c:pt idx="5">
                  <c:v>25～29歳</c:v>
                </c:pt>
                <c:pt idx="6">
                  <c:v>30～34歳</c:v>
                </c:pt>
                <c:pt idx="7">
                  <c:v>35～39歳</c:v>
                </c:pt>
                <c:pt idx="8">
                  <c:v>40～44歳</c:v>
                </c:pt>
                <c:pt idx="9">
                  <c:v>45～49歳</c:v>
                </c:pt>
                <c:pt idx="10">
                  <c:v>50～54歳</c:v>
                </c:pt>
                <c:pt idx="11">
                  <c:v>55～59歳</c:v>
                </c:pt>
                <c:pt idx="12">
                  <c:v>60～64歳</c:v>
                </c:pt>
                <c:pt idx="13">
                  <c:v>65～69歳</c:v>
                </c:pt>
                <c:pt idx="14">
                  <c:v>70～74歳</c:v>
                </c:pt>
                <c:pt idx="15">
                  <c:v>75～79歳</c:v>
                </c:pt>
                <c:pt idx="16">
                  <c:v>80～84歳</c:v>
                </c:pt>
                <c:pt idx="17">
                  <c:v>85～89歳</c:v>
                </c:pt>
                <c:pt idx="18">
                  <c:v>90～94歳</c:v>
                </c:pt>
                <c:pt idx="19">
                  <c:v>95～99歳</c:v>
                </c:pt>
              </c:strCache>
            </c:strRef>
          </c:cat>
          <c:val>
            <c:numRef>
              <c:f>加東市h27!$X$5:$X$24</c:f>
              <c:numCache>
                <c:formatCode>0.00_ </c:formatCode>
                <c:ptCount val="20"/>
                <c:pt idx="0">
                  <c:v>0.9740540540540541</c:v>
                </c:pt>
                <c:pt idx="1">
                  <c:v>0.98331595411887385</c:v>
                </c:pt>
                <c:pt idx="2">
                  <c:v>1.0462776659959758</c:v>
                </c:pt>
                <c:pt idx="3">
                  <c:v>1.2029556650246305</c:v>
                </c:pt>
                <c:pt idx="4">
                  <c:v>0.94242167654530062</c:v>
                </c:pt>
                <c:pt idx="5">
                  <c:v>0.97841105354058722</c:v>
                </c:pt>
                <c:pt idx="6">
                  <c:v>1.0015974440894568</c:v>
                </c:pt>
                <c:pt idx="7">
                  <c:v>1.0062630480167014</c:v>
                </c:pt>
                <c:pt idx="8">
                  <c:v>1.0225155279503106</c:v>
                </c:pt>
                <c:pt idx="9">
                  <c:v>0.97595356550580437</c:v>
                </c:pt>
                <c:pt idx="10">
                  <c:v>0.98764415156507412</c:v>
                </c:pt>
                <c:pt idx="11">
                  <c:v>1.0111773472429211</c:v>
                </c:pt>
                <c:pt idx="12">
                  <c:v>0.99861111111111112</c:v>
                </c:pt>
                <c:pt idx="13">
                  <c:v>0.98065083553210197</c:v>
                </c:pt>
                <c:pt idx="14">
                  <c:v>0.95784753363228703</c:v>
                </c:pt>
                <c:pt idx="15">
                  <c:v>0.91495601173020524</c:v>
                </c:pt>
                <c:pt idx="16">
                  <c:v>0.84367816091954018</c:v>
                </c:pt>
                <c:pt idx="17">
                  <c:v>0.60733944954128438</c:v>
                </c:pt>
                <c:pt idx="18">
                  <c:v>0.39442231075697209</c:v>
                </c:pt>
                <c:pt idx="19">
                  <c:v>0.17073170731707318</c:v>
                </c:pt>
              </c:numCache>
            </c:numRef>
          </c:val>
          <c:smooth val="0"/>
          <c:extLst>
            <c:ext xmlns:c16="http://schemas.microsoft.com/office/drawing/2014/chart" uri="{C3380CC4-5D6E-409C-BE32-E72D297353CC}">
              <c16:uniqueId val="{00000001-9882-4758-BFBD-8682315030F2}"/>
            </c:ext>
          </c:extLst>
        </c:ser>
        <c:dLbls>
          <c:showLegendKey val="0"/>
          <c:showVal val="0"/>
          <c:showCatName val="0"/>
          <c:showSerName val="0"/>
          <c:showPercent val="0"/>
          <c:showBubbleSize val="0"/>
        </c:dLbls>
        <c:marker val="1"/>
        <c:smooth val="0"/>
        <c:axId val="1200029807"/>
        <c:axId val="1"/>
      </c:lineChart>
      <c:catAx>
        <c:axId val="1200029807"/>
        <c:scaling>
          <c:orientation val="minMax"/>
        </c:scaling>
        <c:delete val="0"/>
        <c:axPos val="b"/>
        <c:title>
          <c:tx>
            <c:rich>
              <a:bodyPr/>
              <a:lstStyle/>
              <a:p>
                <a:pPr>
                  <a:defRPr/>
                </a:pPr>
                <a:r>
                  <a:rPr lang="ja-JP"/>
                  <a:t>年齢</a:t>
                </a:r>
              </a:p>
            </c:rich>
          </c:tx>
          <c:layout>
            <c:manualLayout>
              <c:xMode val="edge"/>
              <c:yMode val="edge"/>
              <c:x val="0.94154493619332069"/>
              <c:y val="0.9415540086474698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5400000" vert="horz"/>
          <a:lstStyle/>
          <a:p>
            <a:pPr>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1"/>
        <c:majorTickMark val="in"/>
        <c:minorTickMark val="none"/>
        <c:tickLblPos val="nextTo"/>
        <c:spPr>
          <a:ln w="3175">
            <a:solidFill>
              <a:srgbClr val="000000"/>
            </a:solidFill>
            <a:prstDash val="solid"/>
          </a:ln>
        </c:spPr>
        <c:txPr>
          <a:bodyPr rot="0" vert="horz"/>
          <a:lstStyle/>
          <a:p>
            <a:pPr>
              <a:defRPr/>
            </a:pPr>
            <a:endParaRPr lang="ja-JP"/>
          </a:p>
        </c:txPr>
        <c:crossAx val="1200029807"/>
        <c:crosses val="autoZero"/>
        <c:crossBetween val="between"/>
      </c:valAx>
      <c:spPr>
        <a:noFill/>
        <a:ln w="12700">
          <a:solidFill>
            <a:schemeClr val="tx1"/>
          </a:solidFill>
          <a:prstDash val="solid"/>
        </a:ln>
      </c:spPr>
    </c:plotArea>
    <c:legend>
      <c:legendPos val="r"/>
      <c:layout>
        <c:manualLayout>
          <c:xMode val="edge"/>
          <c:yMode val="edge"/>
          <c:wMode val="edge"/>
          <c:hMode val="edge"/>
          <c:x val="0.82617537032008925"/>
          <c:y val="0.13043884007252718"/>
          <c:w val="0.92962696473285666"/>
          <c:h val="0.24880013186757455"/>
        </c:manualLayout>
      </c:layout>
      <c:overlay val="0"/>
      <c:spPr>
        <a:solidFill>
          <a:srgbClr val="FFFFFF"/>
        </a:solidFill>
        <a:ln w="12700">
          <a:solidFill>
            <a:schemeClr val="tx1"/>
          </a:solidFill>
        </a:ln>
      </c:sp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66675</xdr:colOff>
      <xdr:row>37</xdr:row>
      <xdr:rowOff>76200</xdr:rowOff>
    </xdr:from>
    <xdr:to>
      <xdr:col>11</xdr:col>
      <xdr:colOff>104775</xdr:colOff>
      <xdr:row>58</xdr:row>
      <xdr:rowOff>38100</xdr:rowOff>
    </xdr:to>
    <xdr:graphicFrame macro="">
      <xdr:nvGraphicFramePr>
        <xdr:cNvPr id="1280334" name="Chart 2">
          <a:extLst>
            <a:ext uri="{FF2B5EF4-FFF2-40B4-BE49-F238E27FC236}">
              <a16:creationId xmlns:a16="http://schemas.microsoft.com/office/drawing/2014/main" id="{05CB2AAA-F34F-4404-BDE0-E3E21B3A0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24</xdr:col>
      <xdr:colOff>447675</xdr:colOff>
      <xdr:row>58</xdr:row>
      <xdr:rowOff>76200</xdr:rowOff>
    </xdr:to>
    <xdr:graphicFrame macro="">
      <xdr:nvGraphicFramePr>
        <xdr:cNvPr id="1280335" name="グラフ 2">
          <a:extLst>
            <a:ext uri="{FF2B5EF4-FFF2-40B4-BE49-F238E27FC236}">
              <a16:creationId xmlns:a16="http://schemas.microsoft.com/office/drawing/2014/main" id="{EF383434-D9A5-42DA-A89F-194A8A4ED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476250</xdr:colOff>
      <xdr:row>38</xdr:row>
      <xdr:rowOff>3175</xdr:rowOff>
    </xdr:from>
    <xdr:ext cx="312906" cy="259045"/>
    <xdr:sp macro="" textlink="">
      <xdr:nvSpPr>
        <xdr:cNvPr id="4" name="テキスト ボックス 3">
          <a:extLst>
            <a:ext uri="{FF2B5EF4-FFF2-40B4-BE49-F238E27FC236}">
              <a16:creationId xmlns:a16="http://schemas.microsoft.com/office/drawing/2014/main" id="{0B380157-8198-4E28-9775-C0122E0D1258}"/>
            </a:ext>
          </a:extLst>
        </xdr:cNvPr>
        <xdr:cNvSpPr txBox="1"/>
      </xdr:nvSpPr>
      <xdr:spPr>
        <a:xfrm>
          <a:off x="8734425" y="65849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人</a:t>
          </a:r>
        </a:p>
      </xdr:txBody>
    </xdr:sp>
    <xdr:clientData/>
  </xdr:one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6F520515-47F7-4BA0-869C-8579100DCB1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92633" cy="280440"/>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0</xdr:col>
      <xdr:colOff>66675</xdr:colOff>
      <xdr:row>36</xdr:row>
      <xdr:rowOff>104775</xdr:rowOff>
    </xdr:from>
    <xdr:to>
      <xdr:col>11</xdr:col>
      <xdr:colOff>104775</xdr:colOff>
      <xdr:row>57</xdr:row>
      <xdr:rowOff>66675</xdr:rowOff>
    </xdr:to>
    <xdr:graphicFrame macro="">
      <xdr:nvGraphicFramePr>
        <xdr:cNvPr id="688463" name="Chart 2">
          <a:extLst>
            <a:ext uri="{FF2B5EF4-FFF2-40B4-BE49-F238E27FC236}">
              <a16:creationId xmlns:a16="http://schemas.microsoft.com/office/drawing/2014/main" id="{B5B4509A-D1D5-46AF-BDF6-7B532DD5B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114300</xdr:colOff>
      <xdr:row>36</xdr:row>
      <xdr:rowOff>95250</xdr:rowOff>
    </xdr:from>
    <xdr:to>
      <xdr:col>24</xdr:col>
      <xdr:colOff>285750</xdr:colOff>
      <xdr:row>57</xdr:row>
      <xdr:rowOff>76200</xdr:rowOff>
    </xdr:to>
    <xdr:graphicFrame macro="">
      <xdr:nvGraphicFramePr>
        <xdr:cNvPr id="688464" name="グラフ 2">
          <a:extLst>
            <a:ext uri="{FF2B5EF4-FFF2-40B4-BE49-F238E27FC236}">
              <a16:creationId xmlns:a16="http://schemas.microsoft.com/office/drawing/2014/main" id="{71B48D5A-E61C-492E-923A-08AA62197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67B0D3E7-FD54-42A5-A9CB-C135C8891D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92633" cy="28044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0</xdr:col>
      <xdr:colOff>66675</xdr:colOff>
      <xdr:row>37</xdr:row>
      <xdr:rowOff>76200</xdr:rowOff>
    </xdr:from>
    <xdr:to>
      <xdr:col>11</xdr:col>
      <xdr:colOff>104775</xdr:colOff>
      <xdr:row>58</xdr:row>
      <xdr:rowOff>38100</xdr:rowOff>
    </xdr:to>
    <xdr:graphicFrame macro="">
      <xdr:nvGraphicFramePr>
        <xdr:cNvPr id="2568214" name="Chart 2">
          <a:extLst>
            <a:ext uri="{FF2B5EF4-FFF2-40B4-BE49-F238E27FC236}">
              <a16:creationId xmlns:a16="http://schemas.microsoft.com/office/drawing/2014/main" id="{9175D469-A3DB-4F22-B53D-67098076DF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24</xdr:col>
      <xdr:colOff>447675</xdr:colOff>
      <xdr:row>58</xdr:row>
      <xdr:rowOff>76200</xdr:rowOff>
    </xdr:to>
    <xdr:graphicFrame macro="">
      <xdr:nvGraphicFramePr>
        <xdr:cNvPr id="2568215" name="グラフ 2">
          <a:extLst>
            <a:ext uri="{FF2B5EF4-FFF2-40B4-BE49-F238E27FC236}">
              <a16:creationId xmlns:a16="http://schemas.microsoft.com/office/drawing/2014/main" id="{3B33408B-0C32-41CB-9F2A-70D39A4A0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476250</xdr:colOff>
      <xdr:row>38</xdr:row>
      <xdr:rowOff>3175</xdr:rowOff>
    </xdr:from>
    <xdr:ext cx="312906" cy="259045"/>
    <xdr:sp macro="" textlink="">
      <xdr:nvSpPr>
        <xdr:cNvPr id="4" name="テキスト ボックス 3">
          <a:extLst>
            <a:ext uri="{FF2B5EF4-FFF2-40B4-BE49-F238E27FC236}">
              <a16:creationId xmlns:a16="http://schemas.microsoft.com/office/drawing/2014/main" id="{B356E03A-A4FB-4482-B7CE-AB24EE4C17BA}"/>
            </a:ext>
          </a:extLst>
        </xdr:cNvPr>
        <xdr:cNvSpPr txBox="1"/>
      </xdr:nvSpPr>
      <xdr:spPr>
        <a:xfrm>
          <a:off x="8734425" y="65849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人</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66675</xdr:colOff>
      <xdr:row>37</xdr:row>
      <xdr:rowOff>76200</xdr:rowOff>
    </xdr:from>
    <xdr:to>
      <xdr:col>11</xdr:col>
      <xdr:colOff>104775</xdr:colOff>
      <xdr:row>58</xdr:row>
      <xdr:rowOff>38100</xdr:rowOff>
    </xdr:to>
    <xdr:graphicFrame macro="">
      <xdr:nvGraphicFramePr>
        <xdr:cNvPr id="2569238" name="Chart 2">
          <a:extLst>
            <a:ext uri="{FF2B5EF4-FFF2-40B4-BE49-F238E27FC236}">
              <a16:creationId xmlns:a16="http://schemas.microsoft.com/office/drawing/2014/main" id="{795F3C0C-4174-46C4-9ED2-7C4F46F52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24</xdr:col>
      <xdr:colOff>447675</xdr:colOff>
      <xdr:row>58</xdr:row>
      <xdr:rowOff>76200</xdr:rowOff>
    </xdr:to>
    <xdr:graphicFrame macro="">
      <xdr:nvGraphicFramePr>
        <xdr:cNvPr id="2569239" name="グラフ 2">
          <a:extLst>
            <a:ext uri="{FF2B5EF4-FFF2-40B4-BE49-F238E27FC236}">
              <a16:creationId xmlns:a16="http://schemas.microsoft.com/office/drawing/2014/main" id="{851D2DA5-DFD0-4AD7-A1D0-F3F558736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476250</xdr:colOff>
      <xdr:row>38</xdr:row>
      <xdr:rowOff>3175</xdr:rowOff>
    </xdr:from>
    <xdr:ext cx="312906" cy="259045"/>
    <xdr:sp macro="" textlink="">
      <xdr:nvSpPr>
        <xdr:cNvPr id="4" name="テキスト ボックス 3">
          <a:extLst>
            <a:ext uri="{FF2B5EF4-FFF2-40B4-BE49-F238E27FC236}">
              <a16:creationId xmlns:a16="http://schemas.microsoft.com/office/drawing/2014/main" id="{ACAF1883-353C-4FD3-90CC-F5250BE8A482}"/>
            </a:ext>
          </a:extLst>
        </xdr:cNvPr>
        <xdr:cNvSpPr txBox="1"/>
      </xdr:nvSpPr>
      <xdr:spPr>
        <a:xfrm>
          <a:off x="8734425" y="65849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人</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66675</xdr:colOff>
      <xdr:row>37</xdr:row>
      <xdr:rowOff>76200</xdr:rowOff>
    </xdr:from>
    <xdr:to>
      <xdr:col>11</xdr:col>
      <xdr:colOff>104775</xdr:colOff>
      <xdr:row>58</xdr:row>
      <xdr:rowOff>38100</xdr:rowOff>
    </xdr:to>
    <xdr:graphicFrame macro="">
      <xdr:nvGraphicFramePr>
        <xdr:cNvPr id="710088" name="Chart 2">
          <a:extLst>
            <a:ext uri="{FF2B5EF4-FFF2-40B4-BE49-F238E27FC236}">
              <a16:creationId xmlns:a16="http://schemas.microsoft.com/office/drawing/2014/main" id="{7146133A-50AE-43D1-979A-D55F692B5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24</xdr:col>
      <xdr:colOff>447675</xdr:colOff>
      <xdr:row>58</xdr:row>
      <xdr:rowOff>76200</xdr:rowOff>
    </xdr:to>
    <xdr:graphicFrame macro="">
      <xdr:nvGraphicFramePr>
        <xdr:cNvPr id="710089" name="グラフ 2">
          <a:extLst>
            <a:ext uri="{FF2B5EF4-FFF2-40B4-BE49-F238E27FC236}">
              <a16:creationId xmlns:a16="http://schemas.microsoft.com/office/drawing/2014/main" id="{B440B05A-0981-4E29-B58B-D05F1A449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476250</xdr:colOff>
      <xdr:row>38</xdr:row>
      <xdr:rowOff>3175</xdr:rowOff>
    </xdr:from>
    <xdr:ext cx="312906" cy="259045"/>
    <xdr:sp macro="" textlink="">
      <xdr:nvSpPr>
        <xdr:cNvPr id="2" name="テキスト ボックス 1">
          <a:extLst>
            <a:ext uri="{FF2B5EF4-FFF2-40B4-BE49-F238E27FC236}">
              <a16:creationId xmlns:a16="http://schemas.microsoft.com/office/drawing/2014/main" id="{1D1E3344-2C35-4373-8E91-6841E34ED85F}"/>
            </a:ext>
          </a:extLst>
        </xdr:cNvPr>
        <xdr:cNvSpPr txBox="1"/>
      </xdr:nvSpPr>
      <xdr:spPr>
        <a:xfrm>
          <a:off x="7134225" y="658495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人</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xdr:colOff>
      <xdr:row>37</xdr:row>
      <xdr:rowOff>104775</xdr:rowOff>
    </xdr:from>
    <xdr:to>
      <xdr:col>11</xdr:col>
      <xdr:colOff>104775</xdr:colOff>
      <xdr:row>58</xdr:row>
      <xdr:rowOff>66675</xdr:rowOff>
    </xdr:to>
    <xdr:graphicFrame macro="">
      <xdr:nvGraphicFramePr>
        <xdr:cNvPr id="703823" name="Chart 2">
          <a:extLst>
            <a:ext uri="{FF2B5EF4-FFF2-40B4-BE49-F238E27FC236}">
              <a16:creationId xmlns:a16="http://schemas.microsoft.com/office/drawing/2014/main" id="{22BFDABA-5578-4100-B7E1-3AFEDD8DC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219075</xdr:colOff>
      <xdr:row>37</xdr:row>
      <xdr:rowOff>85725</xdr:rowOff>
    </xdr:from>
    <xdr:to>
      <xdr:col>24</xdr:col>
      <xdr:colOff>447675</xdr:colOff>
      <xdr:row>58</xdr:row>
      <xdr:rowOff>76200</xdr:rowOff>
    </xdr:to>
    <xdr:graphicFrame macro="">
      <xdr:nvGraphicFramePr>
        <xdr:cNvPr id="703824" name="グラフ 2">
          <a:extLst>
            <a:ext uri="{FF2B5EF4-FFF2-40B4-BE49-F238E27FC236}">
              <a16:creationId xmlns:a16="http://schemas.microsoft.com/office/drawing/2014/main" id="{8C106FC4-E42D-492D-BD6C-561CF8F7A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E2344788-3731-495B-8F8B-1AFC847AA2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91407" cy="281114"/>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0</xdr:col>
      <xdr:colOff>66675</xdr:colOff>
      <xdr:row>37</xdr:row>
      <xdr:rowOff>104775</xdr:rowOff>
    </xdr:from>
    <xdr:to>
      <xdr:col>11</xdr:col>
      <xdr:colOff>104775</xdr:colOff>
      <xdr:row>58</xdr:row>
      <xdr:rowOff>66675</xdr:rowOff>
    </xdr:to>
    <xdr:graphicFrame macro="">
      <xdr:nvGraphicFramePr>
        <xdr:cNvPr id="706895" name="Chart 2">
          <a:extLst>
            <a:ext uri="{FF2B5EF4-FFF2-40B4-BE49-F238E27FC236}">
              <a16:creationId xmlns:a16="http://schemas.microsoft.com/office/drawing/2014/main" id="{ED6CF578-435E-413A-A4C3-6DF4E548D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24</xdr:col>
      <xdr:colOff>447675</xdr:colOff>
      <xdr:row>58</xdr:row>
      <xdr:rowOff>76200</xdr:rowOff>
    </xdr:to>
    <xdr:graphicFrame macro="">
      <xdr:nvGraphicFramePr>
        <xdr:cNvPr id="706896" name="グラフ 2">
          <a:extLst>
            <a:ext uri="{FF2B5EF4-FFF2-40B4-BE49-F238E27FC236}">
              <a16:creationId xmlns:a16="http://schemas.microsoft.com/office/drawing/2014/main" id="{2F585D37-1516-4ED3-A241-5DE58281C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2408DD6E-FAE9-4716-BC6E-9484EA81DB4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92633" cy="280440"/>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66675</xdr:colOff>
      <xdr:row>37</xdr:row>
      <xdr:rowOff>104775</xdr:rowOff>
    </xdr:from>
    <xdr:to>
      <xdr:col>11</xdr:col>
      <xdr:colOff>104775</xdr:colOff>
      <xdr:row>58</xdr:row>
      <xdr:rowOff>66675</xdr:rowOff>
    </xdr:to>
    <xdr:graphicFrame macro="">
      <xdr:nvGraphicFramePr>
        <xdr:cNvPr id="175526" name="Chart 2">
          <a:extLst>
            <a:ext uri="{FF2B5EF4-FFF2-40B4-BE49-F238E27FC236}">
              <a16:creationId xmlns:a16="http://schemas.microsoft.com/office/drawing/2014/main" id="{53022ABE-5428-4DB8-9E8A-32D8E7762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37</xdr:row>
      <xdr:rowOff>95250</xdr:rowOff>
    </xdr:from>
    <xdr:to>
      <xdr:col>29</xdr:col>
      <xdr:colOff>200025</xdr:colOff>
      <xdr:row>57</xdr:row>
      <xdr:rowOff>76200</xdr:rowOff>
    </xdr:to>
    <xdr:graphicFrame macro="">
      <xdr:nvGraphicFramePr>
        <xdr:cNvPr id="175527" name="グラフ 2">
          <a:extLst>
            <a:ext uri="{FF2B5EF4-FFF2-40B4-BE49-F238E27FC236}">
              <a16:creationId xmlns:a16="http://schemas.microsoft.com/office/drawing/2014/main" id="{8CAC911E-6890-43BB-B5DD-8F2554ECB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stat.go.jp/stat-search/files?page=1&amp;layout=datalist&amp;toukei=00200521&amp;tstat=000001136464&amp;cycle=0&amp;tclass1=000001154387&amp;tclass2=000001159627&amp;cycle_facet=tclass1%3Atclass2&amp;tclass3val=0" TargetMode="External"/><Relationship Id="rId2" Type="http://schemas.openxmlformats.org/officeDocument/2006/relationships/hyperlink" Target="https://www.e-stat.go.jp/stat-search/files?page=1&amp;layout=datalist&amp;toukei=00200521&amp;kikan=00200&amp;tstat=000001136464&amp;cycle=0&amp;tclass1=000001154387&amp;tclass2=000001159628&amp;tclass3val=0" TargetMode="External"/><Relationship Id="rId1" Type="http://schemas.openxmlformats.org/officeDocument/2006/relationships/hyperlink" Target="https://ips-u-hyogo.jp/archives/242"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workbookViewId="0">
      <pane xSplit="2" ySplit="3" topLeftCell="C4" activePane="bottomRight" state="frozen"/>
      <selection pane="topRight" activeCell="C1" sqref="C1"/>
      <selection pane="bottomLeft" activeCell="A5" sqref="A5"/>
      <selection pane="bottomRight" activeCell="I6" sqref="I6"/>
    </sheetView>
  </sheetViews>
  <sheetFormatPr defaultRowHeight="13.5" x14ac:dyDescent="0.15"/>
  <cols>
    <col min="1" max="1" width="10.625" customWidth="1"/>
    <col min="2" max="2" width="10.25" customWidth="1"/>
    <col min="3" max="3" width="15.25" customWidth="1"/>
    <col min="4" max="4" width="32.5" customWidth="1"/>
    <col min="5" max="5" width="14.875" customWidth="1"/>
    <col min="6" max="6" width="32.625" customWidth="1"/>
    <col min="7" max="8" width="10.75" customWidth="1"/>
  </cols>
  <sheetData>
    <row r="1" spans="1:8" ht="15" customHeight="1" x14ac:dyDescent="0.15">
      <c r="A1" s="517" t="s">
        <v>459</v>
      </c>
      <c r="B1" s="477"/>
      <c r="C1" s="477"/>
      <c r="D1" s="477"/>
      <c r="E1" s="477"/>
      <c r="F1" s="695">
        <v>44565</v>
      </c>
    </row>
    <row r="2" spans="1:8" ht="15" customHeight="1" x14ac:dyDescent="0.15">
      <c r="A2" s="518" t="s">
        <v>446</v>
      </c>
      <c r="B2" s="519"/>
      <c r="C2" s="518" t="s">
        <v>460</v>
      </c>
      <c r="D2" s="520"/>
      <c r="E2" s="519"/>
      <c r="F2" s="519" t="s">
        <v>812</v>
      </c>
    </row>
    <row r="3" spans="1:8" ht="15" customHeight="1" x14ac:dyDescent="0.15">
      <c r="A3" s="521" t="s">
        <v>456</v>
      </c>
      <c r="B3" s="522"/>
      <c r="C3" s="521"/>
      <c r="D3" s="523"/>
      <c r="E3" s="522"/>
      <c r="F3" s="524"/>
    </row>
    <row r="4" spans="1:8" ht="15" customHeight="1" x14ac:dyDescent="0.15">
      <c r="A4" s="518" t="s">
        <v>454</v>
      </c>
      <c r="B4" s="519" t="s">
        <v>457</v>
      </c>
      <c r="C4" s="518" t="s">
        <v>453</v>
      </c>
      <c r="D4" s="520" t="s">
        <v>1322</v>
      </c>
      <c r="E4" s="519" t="s">
        <v>911</v>
      </c>
      <c r="F4" s="519" t="s">
        <v>1321</v>
      </c>
    </row>
    <row r="5" spans="1:8" ht="15" customHeight="1" x14ac:dyDescent="0.15">
      <c r="A5" s="521"/>
      <c r="B5" s="522" t="s">
        <v>458</v>
      </c>
      <c r="C5" s="521" t="s">
        <v>453</v>
      </c>
      <c r="D5" s="523" t="s">
        <v>1322</v>
      </c>
      <c r="E5" s="525" t="s">
        <v>931</v>
      </c>
      <c r="F5" s="522" t="s">
        <v>912</v>
      </c>
    </row>
    <row r="6" spans="1:8" ht="15" customHeight="1" x14ac:dyDescent="0.15">
      <c r="A6" s="518" t="s">
        <v>455</v>
      </c>
      <c r="B6" s="519" t="s">
        <v>457</v>
      </c>
      <c r="C6" s="518" t="s">
        <v>453</v>
      </c>
      <c r="D6" s="520" t="s">
        <v>1322</v>
      </c>
      <c r="E6" s="519" t="s">
        <v>911</v>
      </c>
      <c r="F6" s="519" t="s">
        <v>1321</v>
      </c>
    </row>
    <row r="7" spans="1:8" ht="15" customHeight="1" x14ac:dyDescent="0.15">
      <c r="A7" s="521"/>
      <c r="B7" s="522" t="s">
        <v>458</v>
      </c>
      <c r="C7" s="521" t="s">
        <v>453</v>
      </c>
      <c r="D7" s="523" t="s">
        <v>1322</v>
      </c>
      <c r="E7" s="525" t="s">
        <v>931</v>
      </c>
      <c r="F7" s="522" t="s">
        <v>912</v>
      </c>
    </row>
    <row r="8" spans="1:8" ht="15" customHeight="1" x14ac:dyDescent="0.15">
      <c r="A8" s="526" t="s">
        <v>925</v>
      </c>
      <c r="B8" s="527" t="s">
        <v>899</v>
      </c>
      <c r="C8" s="526" t="s">
        <v>930</v>
      </c>
      <c r="D8" s="528"/>
      <c r="E8" s="527"/>
      <c r="F8" s="527" t="s">
        <v>1223</v>
      </c>
    </row>
    <row r="9" spans="1:8" ht="15" customHeight="1" x14ac:dyDescent="0.15">
      <c r="A9" s="517" t="s">
        <v>461</v>
      </c>
      <c r="B9" s="477"/>
      <c r="C9" s="477" t="s">
        <v>1319</v>
      </c>
      <c r="D9" s="477"/>
      <c r="E9" s="477" t="s">
        <v>1320</v>
      </c>
      <c r="F9" s="477"/>
    </row>
    <row r="10" spans="1:8" x14ac:dyDescent="0.15">
      <c r="A10" s="43"/>
      <c r="H10" t="s">
        <v>891</v>
      </c>
    </row>
    <row r="11" spans="1:8" x14ac:dyDescent="0.15">
      <c r="A11" s="43" t="s">
        <v>919</v>
      </c>
      <c r="C11" s="192" t="s">
        <v>1324</v>
      </c>
      <c r="H11" t="s">
        <v>891</v>
      </c>
    </row>
    <row r="12" spans="1:8" x14ac:dyDescent="0.15">
      <c r="C12" s="696" t="s">
        <v>1326</v>
      </c>
      <c r="D12" s="192"/>
      <c r="E12" s="192"/>
    </row>
    <row r="13" spans="1:8" x14ac:dyDescent="0.15">
      <c r="C13" s="192"/>
      <c r="D13" s="192"/>
      <c r="E13" s="192"/>
    </row>
    <row r="14" spans="1:8" x14ac:dyDescent="0.15">
      <c r="A14" s="43" t="s">
        <v>916</v>
      </c>
      <c r="C14" t="s">
        <v>918</v>
      </c>
    </row>
    <row r="15" spans="1:8" x14ac:dyDescent="0.15">
      <c r="C15" t="s">
        <v>926</v>
      </c>
    </row>
    <row r="17" spans="1:5" x14ac:dyDescent="0.15">
      <c r="A17" s="43" t="s">
        <v>917</v>
      </c>
      <c r="C17" s="696" t="s">
        <v>1325</v>
      </c>
    </row>
    <row r="18" spans="1:5" x14ac:dyDescent="0.15">
      <c r="A18" t="s">
        <v>1225</v>
      </c>
      <c r="C18" s="696" t="s">
        <v>1329</v>
      </c>
    </row>
    <row r="19" spans="1:5" x14ac:dyDescent="0.15">
      <c r="A19" t="s">
        <v>1323</v>
      </c>
      <c r="C19" s="697" t="s">
        <v>1327</v>
      </c>
      <c r="D19" s="192"/>
      <c r="E19" s="192"/>
    </row>
    <row r="20" spans="1:5" x14ac:dyDescent="0.15">
      <c r="A20" s="43" t="s">
        <v>915</v>
      </c>
      <c r="C20" t="s">
        <v>920</v>
      </c>
    </row>
    <row r="21" spans="1:5" x14ac:dyDescent="0.15">
      <c r="A21" s="43"/>
      <c r="C21" t="s">
        <v>923</v>
      </c>
    </row>
    <row r="23" spans="1:5" x14ac:dyDescent="0.15">
      <c r="A23" s="43" t="s">
        <v>922</v>
      </c>
      <c r="C23" t="s">
        <v>927</v>
      </c>
    </row>
    <row r="24" spans="1:5" x14ac:dyDescent="0.15">
      <c r="C24" t="s">
        <v>934</v>
      </c>
    </row>
    <row r="25" spans="1:5" x14ac:dyDescent="0.15">
      <c r="B25" s="698" t="s">
        <v>1320</v>
      </c>
      <c r="C25" s="696" t="s">
        <v>1328</v>
      </c>
    </row>
    <row r="26" spans="1:5" x14ac:dyDescent="0.15">
      <c r="A26" s="43" t="s">
        <v>430</v>
      </c>
      <c r="C26" t="s">
        <v>924</v>
      </c>
    </row>
    <row r="27" spans="1:5" x14ac:dyDescent="0.15">
      <c r="C27" t="s">
        <v>928</v>
      </c>
    </row>
    <row r="29" spans="1:5" x14ac:dyDescent="0.15">
      <c r="A29" s="43" t="s">
        <v>914</v>
      </c>
      <c r="C29" t="s">
        <v>929</v>
      </c>
    </row>
    <row r="30" spans="1:5" x14ac:dyDescent="0.15">
      <c r="C30" t="s">
        <v>921</v>
      </c>
    </row>
  </sheetData>
  <phoneticPr fontId="3"/>
  <hyperlinks>
    <hyperlink ref="C12" r:id="rId1" xr:uid="{B3104328-D08C-430E-854A-DC5BC0FE0A94}"/>
    <hyperlink ref="C25" r:id="rId2" xr:uid="{6FE7A799-1E31-42D7-844A-92034AC8F645}"/>
    <hyperlink ref="C18" r:id="rId3" xr:uid="{22295E96-135B-4ED4-8086-6BB587B48600}"/>
  </hyperlinks>
  <pageMargins left="0.75" right="0.75" top="1" bottom="1" header="0.51200000000000001" footer="0.51200000000000001"/>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C163"/>
  <sheetViews>
    <sheetView workbookViewId="0">
      <pane xSplit="5" ySplit="10" topLeftCell="F138" activePane="bottomRight" state="frozen"/>
      <selection pane="topRight"/>
      <selection pane="bottomLeft"/>
      <selection pane="bottomRight" activeCell="N148" sqref="N148"/>
    </sheetView>
  </sheetViews>
  <sheetFormatPr defaultRowHeight="13.5" x14ac:dyDescent="0.15"/>
  <cols>
    <col min="1" max="2" width="4.125" style="192" customWidth="1"/>
    <col min="3" max="3" width="5.625" style="192" customWidth="1"/>
    <col min="4" max="4" width="4.125" style="192" customWidth="1"/>
    <col min="5" max="5" width="11.875" style="192" customWidth="1"/>
    <col min="6" max="6" width="11.5" style="192" customWidth="1"/>
    <col min="7" max="25" width="9.25" style="192" bestFit="1" customWidth="1"/>
    <col min="26" max="27" width="9.125" style="192" bestFit="1" customWidth="1"/>
    <col min="28" max="28" width="11.375" style="192" bestFit="1" customWidth="1"/>
    <col min="29" max="29" width="9.25" style="192" bestFit="1" customWidth="1"/>
    <col min="30" max="16384" width="9" style="192"/>
  </cols>
  <sheetData>
    <row r="1" spans="1:29" x14ac:dyDescent="0.15">
      <c r="A1" s="192">
        <v>1</v>
      </c>
      <c r="B1" s="287" t="s">
        <v>1141</v>
      </c>
      <c r="C1" s="287"/>
      <c r="D1" s="287"/>
      <c r="E1" s="287"/>
      <c r="F1" s="287"/>
      <c r="G1" s="287"/>
      <c r="H1" s="287"/>
      <c r="I1" s="287"/>
    </row>
    <row r="2" spans="1:29" hidden="1" x14ac:dyDescent="0.15">
      <c r="A2" s="192">
        <v>2</v>
      </c>
    </row>
    <row r="3" spans="1:29" x14ac:dyDescent="0.15">
      <c r="A3" s="192">
        <v>3</v>
      </c>
      <c r="F3" s="192" t="s">
        <v>1142</v>
      </c>
    </row>
    <row r="4" spans="1:29" hidden="1" x14ac:dyDescent="0.15">
      <c r="A4" s="192">
        <v>4</v>
      </c>
    </row>
    <row r="5" spans="1:29" x14ac:dyDescent="0.15">
      <c r="A5" s="192">
        <v>5</v>
      </c>
      <c r="C5" s="192" t="s">
        <v>1148</v>
      </c>
      <c r="E5" s="192" t="s">
        <v>1148</v>
      </c>
      <c r="F5" s="192" t="s">
        <v>893</v>
      </c>
      <c r="G5" s="192" t="s">
        <v>1143</v>
      </c>
    </row>
    <row r="6" spans="1:29" x14ac:dyDescent="0.15">
      <c r="A6" s="192">
        <v>6</v>
      </c>
      <c r="G6" s="287" t="s">
        <v>1144</v>
      </c>
    </row>
    <row r="7" spans="1:29" x14ac:dyDescent="0.15">
      <c r="A7" s="192">
        <v>7</v>
      </c>
      <c r="G7" s="287" t="s">
        <v>1145</v>
      </c>
    </row>
    <row r="8" spans="1:29" hidden="1" x14ac:dyDescent="0.15">
      <c r="A8" s="192">
        <v>8</v>
      </c>
    </row>
    <row r="9" spans="1:29" x14ac:dyDescent="0.15">
      <c r="A9" s="192">
        <v>9</v>
      </c>
      <c r="F9" s="192" t="s">
        <v>1167</v>
      </c>
      <c r="G9" s="192" t="s">
        <v>1167</v>
      </c>
      <c r="H9" s="192" t="s">
        <v>1167</v>
      </c>
      <c r="I9" s="192" t="s">
        <v>1167</v>
      </c>
      <c r="J9" s="192" t="s">
        <v>1167</v>
      </c>
      <c r="K9" s="192" t="s">
        <v>1167</v>
      </c>
      <c r="L9" s="192" t="s">
        <v>1167</v>
      </c>
      <c r="M9" s="192" t="s">
        <v>1167</v>
      </c>
      <c r="N9" s="192" t="s">
        <v>1167</v>
      </c>
      <c r="O9" s="192" t="s">
        <v>1167</v>
      </c>
      <c r="P9" s="192" t="s">
        <v>1167</v>
      </c>
      <c r="Q9" s="192" t="s">
        <v>1167</v>
      </c>
      <c r="R9" s="192" t="s">
        <v>1167</v>
      </c>
      <c r="S9" s="192" t="s">
        <v>1167</v>
      </c>
      <c r="T9" s="192" t="s">
        <v>1167</v>
      </c>
      <c r="U9" s="192" t="s">
        <v>1167</v>
      </c>
      <c r="V9" s="192" t="s">
        <v>1167</v>
      </c>
      <c r="W9" s="192" t="s">
        <v>1167</v>
      </c>
      <c r="X9" s="192" t="s">
        <v>1167</v>
      </c>
      <c r="Y9" s="192" t="s">
        <v>1167</v>
      </c>
      <c r="Z9" s="192" t="s">
        <v>1167</v>
      </c>
      <c r="AA9" s="192" t="s">
        <v>1168</v>
      </c>
      <c r="AB9" s="192" t="s">
        <v>1167</v>
      </c>
      <c r="AC9" s="192" t="s">
        <v>1167</v>
      </c>
    </row>
    <row r="10" spans="1:29" ht="27" x14ac:dyDescent="0.15">
      <c r="A10" s="289">
        <v>10</v>
      </c>
      <c r="B10" s="289" t="s">
        <v>893</v>
      </c>
      <c r="C10" s="289" t="s">
        <v>894</v>
      </c>
      <c r="D10" s="289" t="s">
        <v>895</v>
      </c>
      <c r="E10" s="289"/>
      <c r="F10" s="290" t="s">
        <v>469</v>
      </c>
      <c r="G10" s="425" t="s">
        <v>609</v>
      </c>
      <c r="H10" s="425" t="s">
        <v>610</v>
      </c>
      <c r="I10" s="425" t="s">
        <v>611</v>
      </c>
      <c r="J10" s="425" t="s">
        <v>612</v>
      </c>
      <c r="K10" s="425" t="s">
        <v>613</v>
      </c>
      <c r="L10" s="425" t="s">
        <v>614</v>
      </c>
      <c r="M10" s="425" t="s">
        <v>615</v>
      </c>
      <c r="N10" s="425" t="s">
        <v>616</v>
      </c>
      <c r="O10" s="425" t="s">
        <v>617</v>
      </c>
      <c r="P10" s="425" t="s">
        <v>618</v>
      </c>
      <c r="Q10" s="425" t="s">
        <v>619</v>
      </c>
      <c r="R10" s="425" t="s">
        <v>620</v>
      </c>
      <c r="S10" s="425" t="s">
        <v>621</v>
      </c>
      <c r="T10" s="425" t="s">
        <v>622</v>
      </c>
      <c r="U10" s="425" t="s">
        <v>623</v>
      </c>
      <c r="V10" s="425" t="s">
        <v>624</v>
      </c>
      <c r="W10" s="425" t="s">
        <v>625</v>
      </c>
      <c r="X10" s="425" t="s">
        <v>626</v>
      </c>
      <c r="Y10" s="425" t="s">
        <v>627</v>
      </c>
      <c r="Z10" s="425" t="s">
        <v>628</v>
      </c>
      <c r="AA10" s="425" t="s">
        <v>467</v>
      </c>
      <c r="AB10" s="290" t="s">
        <v>1146</v>
      </c>
      <c r="AC10" s="290" t="s">
        <v>1147</v>
      </c>
    </row>
    <row r="11" spans="1:29" hidden="1" x14ac:dyDescent="0.15">
      <c r="A11" s="192">
        <v>1330</v>
      </c>
      <c r="B11" s="192">
        <v>1</v>
      </c>
      <c r="C11" s="192">
        <v>28000</v>
      </c>
      <c r="D11" s="192" t="s">
        <v>896</v>
      </c>
      <c r="E11" s="192" t="s">
        <v>631</v>
      </c>
      <c r="F11" s="153">
        <v>5534800</v>
      </c>
      <c r="G11" s="153">
        <v>219268</v>
      </c>
      <c r="H11" s="153">
        <v>237357</v>
      </c>
      <c r="I11" s="153">
        <v>253673</v>
      </c>
      <c r="J11" s="153">
        <v>272998</v>
      </c>
      <c r="K11" s="153">
        <v>254790</v>
      </c>
      <c r="L11" s="153">
        <v>266821</v>
      </c>
      <c r="M11" s="153">
        <v>303720</v>
      </c>
      <c r="N11" s="153">
        <v>354050</v>
      </c>
      <c r="O11" s="153">
        <v>435859</v>
      </c>
      <c r="P11" s="153">
        <v>388038</v>
      </c>
      <c r="Q11" s="153">
        <v>352120</v>
      </c>
      <c r="R11" s="153">
        <v>326020</v>
      </c>
      <c r="S11" s="153">
        <v>367588</v>
      </c>
      <c r="T11" s="153">
        <v>439983</v>
      </c>
      <c r="U11" s="153">
        <v>357407</v>
      </c>
      <c r="V11" s="153">
        <v>278792</v>
      </c>
      <c r="W11" s="153">
        <v>219203</v>
      </c>
      <c r="X11" s="153">
        <v>133464</v>
      </c>
      <c r="Y11" s="153">
        <v>56194</v>
      </c>
      <c r="Z11" s="153">
        <v>14848</v>
      </c>
      <c r="AA11" s="153">
        <v>2607</v>
      </c>
      <c r="AB11" s="153">
        <v>5456154</v>
      </c>
      <c r="AC11" s="153">
        <v>78646</v>
      </c>
    </row>
    <row r="12" spans="1:29" hidden="1" x14ac:dyDescent="0.15">
      <c r="A12" s="192">
        <v>1331</v>
      </c>
      <c r="B12" s="192">
        <v>1</v>
      </c>
      <c r="C12" s="192">
        <v>28100</v>
      </c>
      <c r="D12" s="192">
        <v>1</v>
      </c>
      <c r="E12" s="192" t="s">
        <v>1068</v>
      </c>
      <c r="F12" s="153">
        <v>1537272</v>
      </c>
      <c r="G12" s="153">
        <v>57956</v>
      </c>
      <c r="H12" s="153">
        <v>62478</v>
      </c>
      <c r="I12" s="153">
        <v>65460</v>
      </c>
      <c r="J12" s="153">
        <v>73374</v>
      </c>
      <c r="K12" s="153">
        <v>77633</v>
      </c>
      <c r="L12" s="153">
        <v>78020</v>
      </c>
      <c r="M12" s="153">
        <v>86765</v>
      </c>
      <c r="N12" s="153">
        <v>98969</v>
      </c>
      <c r="O12" s="153">
        <v>120935</v>
      </c>
      <c r="P12" s="153">
        <v>107493</v>
      </c>
      <c r="Q12" s="153">
        <v>98307</v>
      </c>
      <c r="R12" s="153">
        <v>91705</v>
      </c>
      <c r="S12" s="153">
        <v>101006</v>
      </c>
      <c r="T12" s="153">
        <v>121647</v>
      </c>
      <c r="U12" s="153">
        <v>98596</v>
      </c>
      <c r="V12" s="153">
        <v>77733</v>
      </c>
      <c r="W12" s="153">
        <v>62569</v>
      </c>
      <c r="X12" s="153">
        <v>36745</v>
      </c>
      <c r="Y12" s="153">
        <v>15180</v>
      </c>
      <c r="Z12" s="153">
        <v>3991</v>
      </c>
      <c r="AA12" s="153">
        <v>710</v>
      </c>
      <c r="AB12" s="153">
        <v>1501938</v>
      </c>
      <c r="AC12" s="153">
        <v>35334</v>
      </c>
    </row>
    <row r="13" spans="1:29" hidden="1" x14ac:dyDescent="0.15">
      <c r="A13" s="291">
        <v>1332</v>
      </c>
      <c r="B13" s="291">
        <v>1</v>
      </c>
      <c r="C13" s="291">
        <v>28101</v>
      </c>
      <c r="D13" s="291">
        <v>0</v>
      </c>
      <c r="E13" s="291" t="s">
        <v>1149</v>
      </c>
      <c r="F13" s="159">
        <v>213634</v>
      </c>
      <c r="G13" s="159">
        <v>8900</v>
      </c>
      <c r="H13" s="159">
        <v>9410</v>
      </c>
      <c r="I13" s="159">
        <v>10033</v>
      </c>
      <c r="J13" s="159">
        <v>11335</v>
      </c>
      <c r="K13" s="159">
        <v>11774</v>
      </c>
      <c r="L13" s="159">
        <v>10412</v>
      </c>
      <c r="M13" s="159">
        <v>12046</v>
      </c>
      <c r="N13" s="159">
        <v>14334</v>
      </c>
      <c r="O13" s="159">
        <v>18266</v>
      </c>
      <c r="P13" s="159">
        <v>16888</v>
      </c>
      <c r="Q13" s="159">
        <v>14763</v>
      </c>
      <c r="R13" s="159">
        <v>12715</v>
      </c>
      <c r="S13" s="159">
        <v>12403</v>
      </c>
      <c r="T13" s="159">
        <v>14906</v>
      </c>
      <c r="U13" s="159">
        <v>11455</v>
      </c>
      <c r="V13" s="159">
        <v>9134</v>
      </c>
      <c r="W13" s="159">
        <v>7708</v>
      </c>
      <c r="X13" s="159">
        <v>4647</v>
      </c>
      <c r="Y13" s="159">
        <v>1924</v>
      </c>
      <c r="Z13" s="159">
        <v>501</v>
      </c>
      <c r="AA13" s="159">
        <v>80</v>
      </c>
      <c r="AB13" s="159">
        <v>209757</v>
      </c>
      <c r="AC13" s="159">
        <v>3877</v>
      </c>
    </row>
    <row r="14" spans="1:29" hidden="1" x14ac:dyDescent="0.15">
      <c r="A14" s="288">
        <v>1333</v>
      </c>
      <c r="B14" s="288">
        <v>1</v>
      </c>
      <c r="C14" s="288">
        <v>28102</v>
      </c>
      <c r="D14" s="288">
        <v>0</v>
      </c>
      <c r="E14" s="288" t="s">
        <v>1150</v>
      </c>
      <c r="F14" s="161">
        <v>136088</v>
      </c>
      <c r="G14" s="161">
        <v>5447</v>
      </c>
      <c r="H14" s="161">
        <v>5479</v>
      </c>
      <c r="I14" s="161">
        <v>5633</v>
      </c>
      <c r="J14" s="161">
        <v>6801</v>
      </c>
      <c r="K14" s="161">
        <v>8954</v>
      </c>
      <c r="L14" s="161">
        <v>7196</v>
      </c>
      <c r="M14" s="161">
        <v>8115</v>
      </c>
      <c r="N14" s="161">
        <v>9484</v>
      </c>
      <c r="O14" s="161">
        <v>11611</v>
      </c>
      <c r="P14" s="161">
        <v>9912</v>
      </c>
      <c r="Q14" s="161">
        <v>8519</v>
      </c>
      <c r="R14" s="161">
        <v>7183</v>
      </c>
      <c r="S14" s="161">
        <v>7790</v>
      </c>
      <c r="T14" s="161">
        <v>9217</v>
      </c>
      <c r="U14" s="161">
        <v>7512</v>
      </c>
      <c r="V14" s="161">
        <v>6269</v>
      </c>
      <c r="W14" s="161">
        <v>5602</v>
      </c>
      <c r="X14" s="161">
        <v>3573</v>
      </c>
      <c r="Y14" s="161">
        <v>1368</v>
      </c>
      <c r="Z14" s="161">
        <v>340</v>
      </c>
      <c r="AA14" s="161">
        <v>83</v>
      </c>
      <c r="AB14" s="161">
        <v>132755</v>
      </c>
      <c r="AC14" s="161">
        <v>3333</v>
      </c>
    </row>
    <row r="15" spans="1:29" hidden="1" x14ac:dyDescent="0.15">
      <c r="A15" s="288">
        <v>1334</v>
      </c>
      <c r="B15" s="288">
        <v>1</v>
      </c>
      <c r="C15" s="288">
        <v>28105</v>
      </c>
      <c r="D15" s="288">
        <v>0</v>
      </c>
      <c r="E15" s="288" t="s">
        <v>1151</v>
      </c>
      <c r="F15" s="161">
        <v>106956</v>
      </c>
      <c r="G15" s="161">
        <v>3345</v>
      </c>
      <c r="H15" s="161">
        <v>3320</v>
      </c>
      <c r="I15" s="161">
        <v>3530</v>
      </c>
      <c r="J15" s="161">
        <v>3873</v>
      </c>
      <c r="K15" s="161">
        <v>5017</v>
      </c>
      <c r="L15" s="161">
        <v>6716</v>
      </c>
      <c r="M15" s="161">
        <v>6805</v>
      </c>
      <c r="N15" s="161">
        <v>6842</v>
      </c>
      <c r="O15" s="161">
        <v>8167</v>
      </c>
      <c r="P15" s="161">
        <v>7301</v>
      </c>
      <c r="Q15" s="161">
        <v>6525</v>
      </c>
      <c r="R15" s="161">
        <v>6033</v>
      </c>
      <c r="S15" s="161">
        <v>6849</v>
      </c>
      <c r="T15" s="161">
        <v>8701</v>
      </c>
      <c r="U15" s="161">
        <v>7650</v>
      </c>
      <c r="V15" s="161">
        <v>6334</v>
      </c>
      <c r="W15" s="161">
        <v>5316</v>
      </c>
      <c r="X15" s="161">
        <v>3012</v>
      </c>
      <c r="Y15" s="161">
        <v>1258</v>
      </c>
      <c r="Z15" s="161">
        <v>304</v>
      </c>
      <c r="AA15" s="161">
        <v>58</v>
      </c>
      <c r="AB15" s="161">
        <v>103648</v>
      </c>
      <c r="AC15" s="161">
        <v>3308</v>
      </c>
    </row>
    <row r="16" spans="1:29" hidden="1" x14ac:dyDescent="0.15">
      <c r="A16" s="288">
        <v>1335</v>
      </c>
      <c r="B16" s="288">
        <v>1</v>
      </c>
      <c r="C16" s="288">
        <v>28106</v>
      </c>
      <c r="D16" s="288">
        <v>0</v>
      </c>
      <c r="E16" s="288" t="s">
        <v>1152</v>
      </c>
      <c r="F16" s="161">
        <v>97912</v>
      </c>
      <c r="G16" s="161">
        <v>2951</v>
      </c>
      <c r="H16" s="161">
        <v>3361</v>
      </c>
      <c r="I16" s="161">
        <v>3386</v>
      </c>
      <c r="J16" s="161">
        <v>4109</v>
      </c>
      <c r="K16" s="161">
        <v>4337</v>
      </c>
      <c r="L16" s="161">
        <v>4846</v>
      </c>
      <c r="M16" s="161">
        <v>5020</v>
      </c>
      <c r="N16" s="161">
        <v>5505</v>
      </c>
      <c r="O16" s="161">
        <v>7094</v>
      </c>
      <c r="P16" s="161">
        <v>6463</v>
      </c>
      <c r="Q16" s="161">
        <v>6109</v>
      </c>
      <c r="R16" s="161">
        <v>5647</v>
      </c>
      <c r="S16" s="161">
        <v>6759</v>
      </c>
      <c r="T16" s="161">
        <v>8419</v>
      </c>
      <c r="U16" s="161">
        <v>7583</v>
      </c>
      <c r="V16" s="161">
        <v>6505</v>
      </c>
      <c r="W16" s="161">
        <v>5285</v>
      </c>
      <c r="X16" s="161">
        <v>2900</v>
      </c>
      <c r="Y16" s="161">
        <v>1249</v>
      </c>
      <c r="Z16" s="161">
        <v>331</v>
      </c>
      <c r="AA16" s="161">
        <v>53</v>
      </c>
      <c r="AB16" s="161">
        <v>91822</v>
      </c>
      <c r="AC16" s="161">
        <v>6090</v>
      </c>
    </row>
    <row r="17" spans="1:29" hidden="1" x14ac:dyDescent="0.15">
      <c r="A17" s="288">
        <v>1336</v>
      </c>
      <c r="B17" s="288">
        <v>1</v>
      </c>
      <c r="C17" s="288">
        <v>28107</v>
      </c>
      <c r="D17" s="288">
        <v>0</v>
      </c>
      <c r="E17" s="288" t="s">
        <v>1153</v>
      </c>
      <c r="F17" s="161">
        <v>162468</v>
      </c>
      <c r="G17" s="161">
        <v>5761</v>
      </c>
      <c r="H17" s="161">
        <v>6172</v>
      </c>
      <c r="I17" s="161">
        <v>6570</v>
      </c>
      <c r="J17" s="161">
        <v>7540</v>
      </c>
      <c r="K17" s="161">
        <v>7649</v>
      </c>
      <c r="L17" s="161">
        <v>7434</v>
      </c>
      <c r="M17" s="161">
        <v>8453</v>
      </c>
      <c r="N17" s="161">
        <v>9719</v>
      </c>
      <c r="O17" s="161">
        <v>11666</v>
      </c>
      <c r="P17" s="161">
        <v>10803</v>
      </c>
      <c r="Q17" s="161">
        <v>10223</v>
      </c>
      <c r="R17" s="161">
        <v>9684</v>
      </c>
      <c r="S17" s="161">
        <v>11092</v>
      </c>
      <c r="T17" s="161">
        <v>14439</v>
      </c>
      <c r="U17" s="161">
        <v>12086</v>
      </c>
      <c r="V17" s="161">
        <v>9594</v>
      </c>
      <c r="W17" s="161">
        <v>7241</v>
      </c>
      <c r="X17" s="161">
        <v>4231</v>
      </c>
      <c r="Y17" s="161">
        <v>1609</v>
      </c>
      <c r="Z17" s="161">
        <v>422</v>
      </c>
      <c r="AA17" s="161">
        <v>80</v>
      </c>
      <c r="AB17" s="161">
        <v>159375</v>
      </c>
      <c r="AC17" s="161">
        <v>3093</v>
      </c>
    </row>
    <row r="18" spans="1:29" hidden="1" x14ac:dyDescent="0.15">
      <c r="A18" s="288">
        <v>1337</v>
      </c>
      <c r="B18" s="288">
        <v>1</v>
      </c>
      <c r="C18" s="288">
        <v>28108</v>
      </c>
      <c r="D18" s="288">
        <v>0</v>
      </c>
      <c r="E18" s="288" t="s">
        <v>1154</v>
      </c>
      <c r="F18" s="161">
        <v>219474</v>
      </c>
      <c r="G18" s="161">
        <v>9341</v>
      </c>
      <c r="H18" s="161">
        <v>9800</v>
      </c>
      <c r="I18" s="161">
        <v>9770</v>
      </c>
      <c r="J18" s="161">
        <v>10336</v>
      </c>
      <c r="K18" s="161">
        <v>9357</v>
      </c>
      <c r="L18" s="161">
        <v>10236</v>
      </c>
      <c r="M18" s="161">
        <v>12124</v>
      </c>
      <c r="N18" s="161">
        <v>13631</v>
      </c>
      <c r="O18" s="161">
        <v>16894</v>
      </c>
      <c r="P18" s="161">
        <v>14737</v>
      </c>
      <c r="Q18" s="161">
        <v>13485</v>
      </c>
      <c r="R18" s="161">
        <v>12627</v>
      </c>
      <c r="S18" s="161">
        <v>14084</v>
      </c>
      <c r="T18" s="161">
        <v>17369</v>
      </c>
      <c r="U18" s="161">
        <v>14863</v>
      </c>
      <c r="V18" s="161">
        <v>12144</v>
      </c>
      <c r="W18" s="161">
        <v>9880</v>
      </c>
      <c r="X18" s="161">
        <v>5724</v>
      </c>
      <c r="Y18" s="161">
        <v>2358</v>
      </c>
      <c r="Z18" s="161">
        <v>601</v>
      </c>
      <c r="AA18" s="161">
        <v>113</v>
      </c>
      <c r="AB18" s="161">
        <v>217305</v>
      </c>
      <c r="AC18" s="161">
        <v>2169</v>
      </c>
    </row>
    <row r="19" spans="1:29" hidden="1" x14ac:dyDescent="0.15">
      <c r="A19" s="288">
        <v>1338</v>
      </c>
      <c r="B19" s="288">
        <v>1</v>
      </c>
      <c r="C19" s="288">
        <v>28109</v>
      </c>
      <c r="D19" s="288">
        <v>0</v>
      </c>
      <c r="E19" s="288" t="s">
        <v>1155</v>
      </c>
      <c r="F19" s="161">
        <v>219805</v>
      </c>
      <c r="G19" s="161">
        <v>8069</v>
      </c>
      <c r="H19" s="161">
        <v>9754</v>
      </c>
      <c r="I19" s="161">
        <v>10591</v>
      </c>
      <c r="J19" s="161">
        <v>11099</v>
      </c>
      <c r="K19" s="161">
        <v>9491</v>
      </c>
      <c r="L19" s="161">
        <v>9150</v>
      </c>
      <c r="M19" s="161">
        <v>10634</v>
      </c>
      <c r="N19" s="161">
        <v>13133</v>
      </c>
      <c r="O19" s="161">
        <v>17068</v>
      </c>
      <c r="P19" s="161">
        <v>15126</v>
      </c>
      <c r="Q19" s="161">
        <v>13956</v>
      </c>
      <c r="R19" s="161">
        <v>13461</v>
      </c>
      <c r="S19" s="161">
        <v>15264</v>
      </c>
      <c r="T19" s="161">
        <v>18924</v>
      </c>
      <c r="U19" s="161">
        <v>15588</v>
      </c>
      <c r="V19" s="161">
        <v>12020</v>
      </c>
      <c r="W19" s="161">
        <v>8605</v>
      </c>
      <c r="X19" s="161">
        <v>4995</v>
      </c>
      <c r="Y19" s="161">
        <v>2163</v>
      </c>
      <c r="Z19" s="161">
        <v>620</v>
      </c>
      <c r="AA19" s="161">
        <v>94</v>
      </c>
      <c r="AB19" s="161">
        <v>218193</v>
      </c>
      <c r="AC19" s="161">
        <v>1612</v>
      </c>
    </row>
    <row r="20" spans="1:29" hidden="1" x14ac:dyDescent="0.15">
      <c r="A20" s="288">
        <v>1339</v>
      </c>
      <c r="B20" s="288">
        <v>1</v>
      </c>
      <c r="C20" s="288">
        <v>28110</v>
      </c>
      <c r="D20" s="288">
        <v>0</v>
      </c>
      <c r="E20" s="288" t="s">
        <v>1156</v>
      </c>
      <c r="F20" s="161">
        <v>135153</v>
      </c>
      <c r="G20" s="161">
        <v>4438</v>
      </c>
      <c r="H20" s="161">
        <v>3700</v>
      </c>
      <c r="I20" s="161">
        <v>3605</v>
      </c>
      <c r="J20" s="161">
        <v>4725</v>
      </c>
      <c r="K20" s="161">
        <v>8480</v>
      </c>
      <c r="L20" s="161">
        <v>10213</v>
      </c>
      <c r="M20" s="161">
        <v>10215</v>
      </c>
      <c r="N20" s="161">
        <v>10289</v>
      </c>
      <c r="O20" s="161">
        <v>11091</v>
      </c>
      <c r="P20" s="161">
        <v>9516</v>
      </c>
      <c r="Q20" s="161">
        <v>8411</v>
      </c>
      <c r="R20" s="161">
        <v>7750</v>
      </c>
      <c r="S20" s="161">
        <v>8298</v>
      </c>
      <c r="T20" s="161">
        <v>10111</v>
      </c>
      <c r="U20" s="161">
        <v>8045</v>
      </c>
      <c r="V20" s="161">
        <v>6451</v>
      </c>
      <c r="W20" s="161">
        <v>5304</v>
      </c>
      <c r="X20" s="161">
        <v>2933</v>
      </c>
      <c r="Y20" s="161">
        <v>1201</v>
      </c>
      <c r="Z20" s="161">
        <v>322</v>
      </c>
      <c r="AA20" s="161">
        <v>55</v>
      </c>
      <c r="AB20" s="161">
        <v>125421</v>
      </c>
      <c r="AC20" s="161">
        <v>9732</v>
      </c>
    </row>
    <row r="21" spans="1:29" hidden="1" x14ac:dyDescent="0.15">
      <c r="A21" s="292">
        <v>1340</v>
      </c>
      <c r="B21" s="292">
        <v>1</v>
      </c>
      <c r="C21" s="292">
        <v>28111</v>
      </c>
      <c r="D21" s="292">
        <v>0</v>
      </c>
      <c r="E21" s="292" t="s">
        <v>1157</v>
      </c>
      <c r="F21" s="160">
        <v>245782</v>
      </c>
      <c r="G21" s="160">
        <v>9704</v>
      </c>
      <c r="H21" s="160">
        <v>11482</v>
      </c>
      <c r="I21" s="160">
        <v>12342</v>
      </c>
      <c r="J21" s="160">
        <v>13556</v>
      </c>
      <c r="K21" s="160">
        <v>12574</v>
      </c>
      <c r="L21" s="160">
        <v>11817</v>
      </c>
      <c r="M21" s="160">
        <v>13353</v>
      </c>
      <c r="N21" s="160">
        <v>16032</v>
      </c>
      <c r="O21" s="160">
        <v>19078</v>
      </c>
      <c r="P21" s="160">
        <v>16747</v>
      </c>
      <c r="Q21" s="160">
        <v>16316</v>
      </c>
      <c r="R21" s="160">
        <v>16605</v>
      </c>
      <c r="S21" s="160">
        <v>18467</v>
      </c>
      <c r="T21" s="160">
        <v>19561</v>
      </c>
      <c r="U21" s="160">
        <v>13814</v>
      </c>
      <c r="V21" s="160">
        <v>9282</v>
      </c>
      <c r="W21" s="160">
        <v>7628</v>
      </c>
      <c r="X21" s="160">
        <v>4730</v>
      </c>
      <c r="Y21" s="160">
        <v>2050</v>
      </c>
      <c r="Z21" s="160">
        <v>550</v>
      </c>
      <c r="AA21" s="160">
        <v>94</v>
      </c>
      <c r="AB21" s="160">
        <v>243662</v>
      </c>
      <c r="AC21" s="160">
        <v>2120</v>
      </c>
    </row>
    <row r="22" spans="1:29" hidden="1" x14ac:dyDescent="0.15">
      <c r="A22" s="192">
        <v>1341</v>
      </c>
      <c r="B22" s="192">
        <v>1</v>
      </c>
      <c r="C22" s="192">
        <v>28201</v>
      </c>
      <c r="D22" s="192">
        <v>2</v>
      </c>
      <c r="E22" s="192" t="s">
        <v>490</v>
      </c>
      <c r="F22" s="153">
        <v>535664</v>
      </c>
      <c r="G22" s="153">
        <v>23443</v>
      </c>
      <c r="H22" s="153">
        <v>25013</v>
      </c>
      <c r="I22" s="153">
        <v>26731</v>
      </c>
      <c r="J22" s="153">
        <v>28554</v>
      </c>
      <c r="K22" s="153">
        <v>25862</v>
      </c>
      <c r="L22" s="153">
        <v>27504</v>
      </c>
      <c r="M22" s="153">
        <v>30367</v>
      </c>
      <c r="N22" s="153">
        <v>35090</v>
      </c>
      <c r="O22" s="153">
        <v>43362</v>
      </c>
      <c r="P22" s="153">
        <v>36924</v>
      </c>
      <c r="Q22" s="153">
        <v>33813</v>
      </c>
      <c r="R22" s="153">
        <v>30147</v>
      </c>
      <c r="S22" s="153">
        <v>33607</v>
      </c>
      <c r="T22" s="153">
        <v>40458</v>
      </c>
      <c r="U22" s="153">
        <v>33372</v>
      </c>
      <c r="V22" s="153">
        <v>25093</v>
      </c>
      <c r="W22" s="153">
        <v>19167</v>
      </c>
      <c r="X22" s="153">
        <v>11163</v>
      </c>
      <c r="Y22" s="153">
        <v>4615</v>
      </c>
      <c r="Z22" s="153">
        <v>1166</v>
      </c>
      <c r="AA22" s="153">
        <v>213</v>
      </c>
      <c r="AB22" s="153">
        <v>526764</v>
      </c>
      <c r="AC22" s="153">
        <v>8900</v>
      </c>
    </row>
    <row r="23" spans="1:29" hidden="1" x14ac:dyDescent="0.15">
      <c r="A23" s="192">
        <v>1342</v>
      </c>
      <c r="B23" s="192">
        <v>1</v>
      </c>
      <c r="C23" s="192">
        <v>28202</v>
      </c>
      <c r="D23" s="192">
        <v>2</v>
      </c>
      <c r="E23" s="192" t="s">
        <v>492</v>
      </c>
      <c r="F23" s="153">
        <v>452563</v>
      </c>
      <c r="G23" s="153">
        <v>16769</v>
      </c>
      <c r="H23" s="153">
        <v>16689</v>
      </c>
      <c r="I23" s="153">
        <v>17303</v>
      </c>
      <c r="J23" s="153">
        <v>18965</v>
      </c>
      <c r="K23" s="153">
        <v>20612</v>
      </c>
      <c r="L23" s="153">
        <v>23840</v>
      </c>
      <c r="M23" s="153">
        <v>27063</v>
      </c>
      <c r="N23" s="153">
        <v>30841</v>
      </c>
      <c r="O23" s="153">
        <v>37471</v>
      </c>
      <c r="P23" s="153">
        <v>33489</v>
      </c>
      <c r="Q23" s="153">
        <v>28703</v>
      </c>
      <c r="R23" s="153">
        <v>25087</v>
      </c>
      <c r="S23" s="153">
        <v>29367</v>
      </c>
      <c r="T23" s="153">
        <v>36921</v>
      </c>
      <c r="U23" s="153">
        <v>31744</v>
      </c>
      <c r="V23" s="153">
        <v>25139</v>
      </c>
      <c r="W23" s="153">
        <v>17911</v>
      </c>
      <c r="X23" s="153">
        <v>9693</v>
      </c>
      <c r="Y23" s="153">
        <v>3840</v>
      </c>
      <c r="Z23" s="153">
        <v>960</v>
      </c>
      <c r="AA23" s="153">
        <v>156</v>
      </c>
      <c r="AB23" s="153">
        <v>444776</v>
      </c>
      <c r="AC23" s="153">
        <v>7787</v>
      </c>
    </row>
    <row r="24" spans="1:29" hidden="1" x14ac:dyDescent="0.15">
      <c r="A24" s="192">
        <v>1343</v>
      </c>
      <c r="B24" s="192">
        <v>1</v>
      </c>
      <c r="C24" s="192">
        <v>28203</v>
      </c>
      <c r="D24" s="192">
        <v>2</v>
      </c>
      <c r="E24" s="192" t="s">
        <v>505</v>
      </c>
      <c r="F24" s="153">
        <v>293409</v>
      </c>
      <c r="G24" s="153">
        <v>13114</v>
      </c>
      <c r="H24" s="153">
        <v>12977</v>
      </c>
      <c r="I24" s="153">
        <v>13653</v>
      </c>
      <c r="J24" s="153">
        <v>14543</v>
      </c>
      <c r="K24" s="153">
        <v>13323</v>
      </c>
      <c r="L24" s="153">
        <v>15189</v>
      </c>
      <c r="M24" s="153">
        <v>17434</v>
      </c>
      <c r="N24" s="153">
        <v>19685</v>
      </c>
      <c r="O24" s="153">
        <v>23806</v>
      </c>
      <c r="P24" s="153">
        <v>21570</v>
      </c>
      <c r="Q24" s="153">
        <v>18901</v>
      </c>
      <c r="R24" s="153">
        <v>16428</v>
      </c>
      <c r="S24" s="153">
        <v>18405</v>
      </c>
      <c r="T24" s="153">
        <v>22730</v>
      </c>
      <c r="U24" s="153">
        <v>18644</v>
      </c>
      <c r="V24" s="153">
        <v>13894</v>
      </c>
      <c r="W24" s="153">
        <v>10159</v>
      </c>
      <c r="X24" s="153">
        <v>5881</v>
      </c>
      <c r="Y24" s="153">
        <v>2348</v>
      </c>
      <c r="Z24" s="153">
        <v>618</v>
      </c>
      <c r="AA24" s="153">
        <v>107</v>
      </c>
      <c r="AB24" s="153">
        <v>290651</v>
      </c>
      <c r="AC24" s="153">
        <v>2758</v>
      </c>
    </row>
    <row r="25" spans="1:29" hidden="1" x14ac:dyDescent="0.15">
      <c r="A25" s="192">
        <v>1344</v>
      </c>
      <c r="B25" s="192">
        <v>1</v>
      </c>
      <c r="C25" s="192">
        <v>28204</v>
      </c>
      <c r="D25" s="192">
        <v>2</v>
      </c>
      <c r="E25" s="192" t="s">
        <v>494</v>
      </c>
      <c r="F25" s="153">
        <v>487850</v>
      </c>
      <c r="G25" s="153">
        <v>20967</v>
      </c>
      <c r="H25" s="153">
        <v>22538</v>
      </c>
      <c r="I25" s="153">
        <v>24159</v>
      </c>
      <c r="J25" s="153">
        <v>26540</v>
      </c>
      <c r="K25" s="153">
        <v>24715</v>
      </c>
      <c r="L25" s="153">
        <v>22749</v>
      </c>
      <c r="M25" s="153">
        <v>27647</v>
      </c>
      <c r="N25" s="153">
        <v>33630</v>
      </c>
      <c r="O25" s="153">
        <v>42916</v>
      </c>
      <c r="P25" s="153">
        <v>39170</v>
      </c>
      <c r="Q25" s="153">
        <v>32773</v>
      </c>
      <c r="R25" s="153">
        <v>27088</v>
      </c>
      <c r="S25" s="153">
        <v>28381</v>
      </c>
      <c r="T25" s="153">
        <v>35041</v>
      </c>
      <c r="U25" s="153">
        <v>27350</v>
      </c>
      <c r="V25" s="153">
        <v>21441</v>
      </c>
      <c r="W25" s="153">
        <v>16182</v>
      </c>
      <c r="X25" s="153">
        <v>9576</v>
      </c>
      <c r="Y25" s="153">
        <v>3767</v>
      </c>
      <c r="Z25" s="153">
        <v>1017</v>
      </c>
      <c r="AA25" s="153">
        <v>203</v>
      </c>
      <c r="AB25" s="153">
        <v>483143</v>
      </c>
      <c r="AC25" s="153">
        <v>4707</v>
      </c>
    </row>
    <row r="26" spans="1:29" hidden="1" x14ac:dyDescent="0.15">
      <c r="A26" s="192">
        <v>1345</v>
      </c>
      <c r="B26" s="192">
        <v>1</v>
      </c>
      <c r="C26" s="192">
        <v>28205</v>
      </c>
      <c r="D26" s="192">
        <v>2</v>
      </c>
      <c r="E26" s="192" t="s">
        <v>1079</v>
      </c>
      <c r="F26" s="153">
        <v>44258</v>
      </c>
      <c r="G26" s="153">
        <v>1469</v>
      </c>
      <c r="H26" s="153">
        <v>1740</v>
      </c>
      <c r="I26" s="153">
        <v>1959</v>
      </c>
      <c r="J26" s="153">
        <v>1947</v>
      </c>
      <c r="K26" s="153">
        <v>1408</v>
      </c>
      <c r="L26" s="153">
        <v>1617</v>
      </c>
      <c r="M26" s="153">
        <v>2051</v>
      </c>
      <c r="N26" s="153">
        <v>2515</v>
      </c>
      <c r="O26" s="153">
        <v>2993</v>
      </c>
      <c r="P26" s="153">
        <v>2780</v>
      </c>
      <c r="Q26" s="153">
        <v>2702</v>
      </c>
      <c r="R26" s="153">
        <v>2827</v>
      </c>
      <c r="S26" s="153">
        <v>3471</v>
      </c>
      <c r="T26" s="153">
        <v>4172</v>
      </c>
      <c r="U26" s="153">
        <v>3021</v>
      </c>
      <c r="V26" s="153">
        <v>2521</v>
      </c>
      <c r="W26" s="153">
        <v>2418</v>
      </c>
      <c r="X26" s="153">
        <v>1706</v>
      </c>
      <c r="Y26" s="153">
        <v>732</v>
      </c>
      <c r="Z26" s="153">
        <v>173</v>
      </c>
      <c r="AA26" s="153">
        <v>36</v>
      </c>
      <c r="AB26" s="153">
        <v>44062</v>
      </c>
      <c r="AC26" s="153">
        <v>196</v>
      </c>
    </row>
    <row r="27" spans="1:29" hidden="1" x14ac:dyDescent="0.15">
      <c r="A27" s="192">
        <v>1346</v>
      </c>
      <c r="B27" s="192">
        <v>1</v>
      </c>
      <c r="C27" s="192">
        <v>28206</v>
      </c>
      <c r="D27" s="192">
        <v>2</v>
      </c>
      <c r="E27" s="192" t="s">
        <v>496</v>
      </c>
      <c r="F27" s="153">
        <v>95350</v>
      </c>
      <c r="G27" s="153">
        <v>3772</v>
      </c>
      <c r="H27" s="153">
        <v>4343</v>
      </c>
      <c r="I27" s="153">
        <v>4403</v>
      </c>
      <c r="J27" s="153">
        <v>4408</v>
      </c>
      <c r="K27" s="153">
        <v>3652</v>
      </c>
      <c r="L27" s="153">
        <v>3582</v>
      </c>
      <c r="M27" s="153">
        <v>4702</v>
      </c>
      <c r="N27" s="153">
        <v>5940</v>
      </c>
      <c r="O27" s="153">
        <v>8022</v>
      </c>
      <c r="P27" s="153">
        <v>7744</v>
      </c>
      <c r="Q27" s="153">
        <v>6679</v>
      </c>
      <c r="R27" s="153">
        <v>5775</v>
      </c>
      <c r="S27" s="153">
        <v>6066</v>
      </c>
      <c r="T27" s="153">
        <v>7546</v>
      </c>
      <c r="U27" s="153">
        <v>5964</v>
      </c>
      <c r="V27" s="153">
        <v>4834</v>
      </c>
      <c r="W27" s="153">
        <v>3967</v>
      </c>
      <c r="X27" s="153">
        <v>2535</v>
      </c>
      <c r="Y27" s="153">
        <v>1060</v>
      </c>
      <c r="Z27" s="153">
        <v>308</v>
      </c>
      <c r="AA27" s="153">
        <v>48</v>
      </c>
      <c r="AB27" s="153">
        <v>94002</v>
      </c>
      <c r="AC27" s="153">
        <v>1348</v>
      </c>
    </row>
    <row r="28" spans="1:29" hidden="1" x14ac:dyDescent="0.15">
      <c r="A28" s="192">
        <v>1347</v>
      </c>
      <c r="B28" s="192">
        <v>1</v>
      </c>
      <c r="C28" s="192">
        <v>28207</v>
      </c>
      <c r="D28" s="192">
        <v>2</v>
      </c>
      <c r="E28" s="192" t="s">
        <v>1080</v>
      </c>
      <c r="F28" s="153">
        <v>196883</v>
      </c>
      <c r="G28" s="153">
        <v>8918</v>
      </c>
      <c r="H28" s="153">
        <v>9440</v>
      </c>
      <c r="I28" s="153">
        <v>9452</v>
      </c>
      <c r="J28" s="153">
        <v>10191</v>
      </c>
      <c r="K28" s="153">
        <v>9506</v>
      </c>
      <c r="L28" s="153">
        <v>10230</v>
      </c>
      <c r="M28" s="153">
        <v>11695</v>
      </c>
      <c r="N28" s="153">
        <v>14085</v>
      </c>
      <c r="O28" s="153">
        <v>16917</v>
      </c>
      <c r="P28" s="153">
        <v>15030</v>
      </c>
      <c r="Q28" s="153">
        <v>12599</v>
      </c>
      <c r="R28" s="153">
        <v>10019</v>
      </c>
      <c r="S28" s="153">
        <v>11340</v>
      </c>
      <c r="T28" s="153">
        <v>14135</v>
      </c>
      <c r="U28" s="153">
        <v>11996</v>
      </c>
      <c r="V28" s="153">
        <v>9258</v>
      </c>
      <c r="W28" s="153">
        <v>6533</v>
      </c>
      <c r="X28" s="153">
        <v>3677</v>
      </c>
      <c r="Y28" s="153">
        <v>1422</v>
      </c>
      <c r="Z28" s="153">
        <v>382</v>
      </c>
      <c r="AA28" s="153">
        <v>58</v>
      </c>
      <c r="AB28" s="153">
        <v>194224</v>
      </c>
      <c r="AC28" s="153">
        <v>2659</v>
      </c>
    </row>
    <row r="29" spans="1:29" hidden="1" x14ac:dyDescent="0.15">
      <c r="A29" s="192">
        <v>1348</v>
      </c>
      <c r="B29" s="192">
        <v>1</v>
      </c>
      <c r="C29" s="192">
        <v>28208</v>
      </c>
      <c r="D29" s="192">
        <v>2</v>
      </c>
      <c r="E29" s="192" t="s">
        <v>524</v>
      </c>
      <c r="F29" s="153">
        <v>30129</v>
      </c>
      <c r="G29" s="153">
        <v>1102</v>
      </c>
      <c r="H29" s="153">
        <v>1134</v>
      </c>
      <c r="I29" s="153">
        <v>1129</v>
      </c>
      <c r="J29" s="153">
        <v>1347</v>
      </c>
      <c r="K29" s="153">
        <v>1162</v>
      </c>
      <c r="L29" s="153">
        <v>1335</v>
      </c>
      <c r="M29" s="153">
        <v>1509</v>
      </c>
      <c r="N29" s="153">
        <v>1679</v>
      </c>
      <c r="O29" s="153">
        <v>2038</v>
      </c>
      <c r="P29" s="153">
        <v>1721</v>
      </c>
      <c r="Q29" s="153">
        <v>1709</v>
      </c>
      <c r="R29" s="153">
        <v>1661</v>
      </c>
      <c r="S29" s="153">
        <v>2216</v>
      </c>
      <c r="T29" s="153">
        <v>2981</v>
      </c>
      <c r="U29" s="153">
        <v>2421</v>
      </c>
      <c r="V29" s="153">
        <v>1904</v>
      </c>
      <c r="W29" s="153">
        <v>1472</v>
      </c>
      <c r="X29" s="153">
        <v>949</v>
      </c>
      <c r="Y29" s="153">
        <v>488</v>
      </c>
      <c r="Z29" s="153">
        <v>143</v>
      </c>
      <c r="AA29" s="153">
        <v>29</v>
      </c>
      <c r="AB29" s="153">
        <v>29864</v>
      </c>
      <c r="AC29" s="153">
        <v>265</v>
      </c>
    </row>
    <row r="30" spans="1:29" hidden="1" x14ac:dyDescent="0.15">
      <c r="A30" s="192">
        <v>1349</v>
      </c>
      <c r="B30" s="192">
        <v>1</v>
      </c>
      <c r="C30" s="192">
        <v>28209</v>
      </c>
      <c r="D30" s="192">
        <v>2</v>
      </c>
      <c r="E30" s="192" t="s">
        <v>532</v>
      </c>
      <c r="F30" s="153">
        <v>82250</v>
      </c>
      <c r="G30" s="153">
        <v>3191</v>
      </c>
      <c r="H30" s="153">
        <v>3624</v>
      </c>
      <c r="I30" s="153">
        <v>3831</v>
      </c>
      <c r="J30" s="153">
        <v>3780</v>
      </c>
      <c r="K30" s="153">
        <v>2367</v>
      </c>
      <c r="L30" s="153">
        <v>3270</v>
      </c>
      <c r="M30" s="153">
        <v>4073</v>
      </c>
      <c r="N30" s="153">
        <v>4612</v>
      </c>
      <c r="O30" s="153">
        <v>5573</v>
      </c>
      <c r="P30" s="153">
        <v>5037</v>
      </c>
      <c r="Q30" s="153">
        <v>5074</v>
      </c>
      <c r="R30" s="153">
        <v>5520</v>
      </c>
      <c r="S30" s="153">
        <v>6184</v>
      </c>
      <c r="T30" s="153">
        <v>6783</v>
      </c>
      <c r="U30" s="153">
        <v>5355</v>
      </c>
      <c r="V30" s="153">
        <v>4592</v>
      </c>
      <c r="W30" s="153">
        <v>4389</v>
      </c>
      <c r="X30" s="153">
        <v>3075</v>
      </c>
      <c r="Y30" s="153">
        <v>1438</v>
      </c>
      <c r="Z30" s="153">
        <v>416</v>
      </c>
      <c r="AA30" s="153">
        <v>66</v>
      </c>
      <c r="AB30" s="153">
        <v>81794</v>
      </c>
      <c r="AC30" s="153">
        <v>456</v>
      </c>
    </row>
    <row r="31" spans="1:29" hidden="1" x14ac:dyDescent="0.15">
      <c r="A31" s="192">
        <v>1350</v>
      </c>
      <c r="B31" s="192">
        <v>1</v>
      </c>
      <c r="C31" s="192">
        <v>28210</v>
      </c>
      <c r="D31" s="192">
        <v>2</v>
      </c>
      <c r="E31" s="192" t="s">
        <v>507</v>
      </c>
      <c r="F31" s="153">
        <v>267435</v>
      </c>
      <c r="G31" s="153">
        <v>11443</v>
      </c>
      <c r="H31" s="153">
        <v>12163</v>
      </c>
      <c r="I31" s="153">
        <v>13139</v>
      </c>
      <c r="J31" s="153">
        <v>14118</v>
      </c>
      <c r="K31" s="153">
        <v>12243</v>
      </c>
      <c r="L31" s="153">
        <v>14151</v>
      </c>
      <c r="M31" s="153">
        <v>15790</v>
      </c>
      <c r="N31" s="153">
        <v>17880</v>
      </c>
      <c r="O31" s="153">
        <v>21810</v>
      </c>
      <c r="P31" s="153">
        <v>18343</v>
      </c>
      <c r="Q31" s="153">
        <v>16114</v>
      </c>
      <c r="R31" s="153">
        <v>15022</v>
      </c>
      <c r="S31" s="153">
        <v>18142</v>
      </c>
      <c r="T31" s="153">
        <v>21126</v>
      </c>
      <c r="U31" s="153">
        <v>17381</v>
      </c>
      <c r="V31" s="153">
        <v>12252</v>
      </c>
      <c r="W31" s="153">
        <v>8675</v>
      </c>
      <c r="X31" s="153">
        <v>5023</v>
      </c>
      <c r="Y31" s="153">
        <v>2041</v>
      </c>
      <c r="Z31" s="153">
        <v>499</v>
      </c>
      <c r="AA31" s="153">
        <v>80</v>
      </c>
      <c r="AB31" s="153">
        <v>265216</v>
      </c>
      <c r="AC31" s="153">
        <v>2219</v>
      </c>
    </row>
    <row r="32" spans="1:29" hidden="1" x14ac:dyDescent="0.15">
      <c r="A32" s="192">
        <v>1351</v>
      </c>
      <c r="B32" s="192">
        <v>1</v>
      </c>
      <c r="C32" s="192">
        <v>28212</v>
      </c>
      <c r="D32" s="192">
        <v>2</v>
      </c>
      <c r="E32" s="192" t="s">
        <v>525</v>
      </c>
      <c r="F32" s="153">
        <v>48567</v>
      </c>
      <c r="G32" s="153">
        <v>1743</v>
      </c>
      <c r="H32" s="153">
        <v>1984</v>
      </c>
      <c r="I32" s="153">
        <v>2337</v>
      </c>
      <c r="J32" s="153">
        <v>2530</v>
      </c>
      <c r="K32" s="153">
        <v>1959</v>
      </c>
      <c r="L32" s="153">
        <v>2263</v>
      </c>
      <c r="M32" s="153">
        <v>2326</v>
      </c>
      <c r="N32" s="153">
        <v>2826</v>
      </c>
      <c r="O32" s="153">
        <v>3392</v>
      </c>
      <c r="P32" s="153">
        <v>3129</v>
      </c>
      <c r="Q32" s="153">
        <v>2958</v>
      </c>
      <c r="R32" s="153">
        <v>2910</v>
      </c>
      <c r="S32" s="153">
        <v>3524</v>
      </c>
      <c r="T32" s="153">
        <v>4118</v>
      </c>
      <c r="U32" s="153">
        <v>3331</v>
      </c>
      <c r="V32" s="153">
        <v>2726</v>
      </c>
      <c r="W32" s="153">
        <v>2270</v>
      </c>
      <c r="X32" s="153">
        <v>1439</v>
      </c>
      <c r="Y32" s="153">
        <v>602</v>
      </c>
      <c r="Z32" s="153">
        <v>176</v>
      </c>
      <c r="AA32" s="153">
        <v>24</v>
      </c>
      <c r="AB32" s="153">
        <v>48313</v>
      </c>
      <c r="AC32" s="153">
        <v>254</v>
      </c>
    </row>
    <row r="33" spans="1:29" hidden="1" x14ac:dyDescent="0.15">
      <c r="A33" s="192">
        <v>1352</v>
      </c>
      <c r="B33" s="192">
        <v>1</v>
      </c>
      <c r="C33" s="192">
        <v>28213</v>
      </c>
      <c r="D33" s="192">
        <v>2</v>
      </c>
      <c r="E33" s="192" t="s">
        <v>1081</v>
      </c>
      <c r="F33" s="153">
        <v>40866</v>
      </c>
      <c r="G33" s="153">
        <v>1568</v>
      </c>
      <c r="H33" s="153">
        <v>1724</v>
      </c>
      <c r="I33" s="153">
        <v>1956</v>
      </c>
      <c r="J33" s="153">
        <v>2009</v>
      </c>
      <c r="K33" s="153">
        <v>1498</v>
      </c>
      <c r="L33" s="153">
        <v>1726</v>
      </c>
      <c r="M33" s="153">
        <v>1972</v>
      </c>
      <c r="N33" s="153">
        <v>2337</v>
      </c>
      <c r="O33" s="153">
        <v>2884</v>
      </c>
      <c r="P33" s="153">
        <v>2613</v>
      </c>
      <c r="Q33" s="153">
        <v>2570</v>
      </c>
      <c r="R33" s="153">
        <v>2501</v>
      </c>
      <c r="S33" s="153">
        <v>2829</v>
      </c>
      <c r="T33" s="153">
        <v>3297</v>
      </c>
      <c r="U33" s="153">
        <v>2890</v>
      </c>
      <c r="V33" s="153">
        <v>2462</v>
      </c>
      <c r="W33" s="153">
        <v>1989</v>
      </c>
      <c r="X33" s="153">
        <v>1304</v>
      </c>
      <c r="Y33" s="153">
        <v>558</v>
      </c>
      <c r="Z33" s="153">
        <v>152</v>
      </c>
      <c r="AA33" s="153">
        <v>27</v>
      </c>
      <c r="AB33" s="153">
        <v>40495</v>
      </c>
      <c r="AC33" s="153">
        <v>371</v>
      </c>
    </row>
    <row r="34" spans="1:29" hidden="1" x14ac:dyDescent="0.15">
      <c r="A34" s="192">
        <v>1353</v>
      </c>
      <c r="B34" s="192">
        <v>1</v>
      </c>
      <c r="C34" s="192">
        <v>28214</v>
      </c>
      <c r="D34" s="192">
        <v>2</v>
      </c>
      <c r="E34" s="192" t="s">
        <v>1158</v>
      </c>
      <c r="F34" s="153">
        <v>224903</v>
      </c>
      <c r="G34" s="153">
        <v>8872</v>
      </c>
      <c r="H34" s="153">
        <v>10109</v>
      </c>
      <c r="I34" s="153">
        <v>10769</v>
      </c>
      <c r="J34" s="153">
        <v>11167</v>
      </c>
      <c r="K34" s="153">
        <v>9458</v>
      </c>
      <c r="L34" s="153">
        <v>8956</v>
      </c>
      <c r="M34" s="153">
        <v>11023</v>
      </c>
      <c r="N34" s="153">
        <v>14291</v>
      </c>
      <c r="O34" s="153">
        <v>19026</v>
      </c>
      <c r="P34" s="153">
        <v>17615</v>
      </c>
      <c r="Q34" s="153">
        <v>14938</v>
      </c>
      <c r="R34" s="153">
        <v>13033</v>
      </c>
      <c r="S34" s="153">
        <v>14115</v>
      </c>
      <c r="T34" s="153">
        <v>18182</v>
      </c>
      <c r="U34" s="153">
        <v>14892</v>
      </c>
      <c r="V34" s="153">
        <v>11829</v>
      </c>
      <c r="W34" s="153">
        <v>8656</v>
      </c>
      <c r="X34" s="153">
        <v>5142</v>
      </c>
      <c r="Y34" s="153">
        <v>2138</v>
      </c>
      <c r="Z34" s="153">
        <v>601</v>
      </c>
      <c r="AA34" s="153">
        <v>91</v>
      </c>
      <c r="AB34" s="153">
        <v>222751</v>
      </c>
      <c r="AC34" s="153">
        <v>2152</v>
      </c>
    </row>
    <row r="35" spans="1:29" hidden="1" x14ac:dyDescent="0.15">
      <c r="A35" s="192">
        <v>1354</v>
      </c>
      <c r="B35" s="192">
        <v>1</v>
      </c>
      <c r="C35" s="192">
        <v>28215</v>
      </c>
      <c r="D35" s="192">
        <v>2</v>
      </c>
      <c r="E35" s="192" t="s">
        <v>1083</v>
      </c>
      <c r="F35" s="153">
        <v>77178</v>
      </c>
      <c r="G35" s="153">
        <v>2586</v>
      </c>
      <c r="H35" s="153">
        <v>3000</v>
      </c>
      <c r="I35" s="153">
        <v>3410</v>
      </c>
      <c r="J35" s="153">
        <v>3734</v>
      </c>
      <c r="K35" s="153">
        <v>3117</v>
      </c>
      <c r="L35" s="153">
        <v>3185</v>
      </c>
      <c r="M35" s="153">
        <v>3683</v>
      </c>
      <c r="N35" s="153">
        <v>4492</v>
      </c>
      <c r="O35" s="153">
        <v>5415</v>
      </c>
      <c r="P35" s="153">
        <v>4707</v>
      </c>
      <c r="Q35" s="153">
        <v>4551</v>
      </c>
      <c r="R35" s="153">
        <v>4797</v>
      </c>
      <c r="S35" s="153">
        <v>5950</v>
      </c>
      <c r="T35" s="153">
        <v>7251</v>
      </c>
      <c r="U35" s="153">
        <v>6175</v>
      </c>
      <c r="V35" s="153">
        <v>4365</v>
      </c>
      <c r="W35" s="153">
        <v>3324</v>
      </c>
      <c r="X35" s="153">
        <v>2121</v>
      </c>
      <c r="Y35" s="153">
        <v>1003</v>
      </c>
      <c r="Z35" s="153">
        <v>256</v>
      </c>
      <c r="AA35" s="153">
        <v>56</v>
      </c>
      <c r="AB35" s="153">
        <v>76337</v>
      </c>
      <c r="AC35" s="153">
        <v>841</v>
      </c>
    </row>
    <row r="36" spans="1:29" hidden="1" x14ac:dyDescent="0.15">
      <c r="A36" s="192">
        <v>1355</v>
      </c>
      <c r="B36" s="192">
        <v>1</v>
      </c>
      <c r="C36" s="192">
        <v>28216</v>
      </c>
      <c r="D36" s="192">
        <v>2</v>
      </c>
      <c r="E36" s="192" t="s">
        <v>1084</v>
      </c>
      <c r="F36" s="153">
        <v>91030</v>
      </c>
      <c r="G36" s="153">
        <v>3601</v>
      </c>
      <c r="H36" s="153">
        <v>4102</v>
      </c>
      <c r="I36" s="153">
        <v>4434</v>
      </c>
      <c r="J36" s="153">
        <v>4725</v>
      </c>
      <c r="K36" s="153">
        <v>4370</v>
      </c>
      <c r="L36" s="153">
        <v>4939</v>
      </c>
      <c r="M36" s="153">
        <v>5121</v>
      </c>
      <c r="N36" s="153">
        <v>5717</v>
      </c>
      <c r="O36" s="153">
        <v>7099</v>
      </c>
      <c r="P36" s="153">
        <v>5916</v>
      </c>
      <c r="Q36" s="153">
        <v>5468</v>
      </c>
      <c r="R36" s="153">
        <v>5159</v>
      </c>
      <c r="S36" s="153">
        <v>6344</v>
      </c>
      <c r="T36" s="153">
        <v>7771</v>
      </c>
      <c r="U36" s="153">
        <v>6118</v>
      </c>
      <c r="V36" s="153">
        <v>4285</v>
      </c>
      <c r="W36" s="153">
        <v>3140</v>
      </c>
      <c r="X36" s="153">
        <v>1774</v>
      </c>
      <c r="Y36" s="153">
        <v>716</v>
      </c>
      <c r="Z36" s="153">
        <v>203</v>
      </c>
      <c r="AA36" s="153">
        <v>28</v>
      </c>
      <c r="AB36" s="153">
        <v>90136</v>
      </c>
      <c r="AC36" s="153">
        <v>894</v>
      </c>
    </row>
    <row r="37" spans="1:29" hidden="1" x14ac:dyDescent="0.15">
      <c r="A37" s="192">
        <v>1356</v>
      </c>
      <c r="B37" s="192">
        <v>1</v>
      </c>
      <c r="C37" s="192">
        <v>28217</v>
      </c>
      <c r="D37" s="192">
        <v>2</v>
      </c>
      <c r="E37" s="192" t="s">
        <v>1085</v>
      </c>
      <c r="F37" s="153">
        <v>156375</v>
      </c>
      <c r="G37" s="153">
        <v>5893</v>
      </c>
      <c r="H37" s="153">
        <v>6855</v>
      </c>
      <c r="I37" s="153">
        <v>7599</v>
      </c>
      <c r="J37" s="153">
        <v>7814</v>
      </c>
      <c r="K37" s="153">
        <v>6384</v>
      </c>
      <c r="L37" s="153">
        <v>6135</v>
      </c>
      <c r="M37" s="153">
        <v>7556</v>
      </c>
      <c r="N37" s="153">
        <v>9243</v>
      </c>
      <c r="O37" s="153">
        <v>12873</v>
      </c>
      <c r="P37" s="153">
        <v>11662</v>
      </c>
      <c r="Q37" s="153">
        <v>9532</v>
      </c>
      <c r="R37" s="153">
        <v>8180</v>
      </c>
      <c r="S37" s="153">
        <v>9547</v>
      </c>
      <c r="T37" s="153">
        <v>12692</v>
      </c>
      <c r="U37" s="153">
        <v>12125</v>
      </c>
      <c r="V37" s="153">
        <v>9871</v>
      </c>
      <c r="W37" s="153">
        <v>6636</v>
      </c>
      <c r="X37" s="153">
        <v>3726</v>
      </c>
      <c r="Y37" s="153">
        <v>1520</v>
      </c>
      <c r="Z37" s="153">
        <v>444</v>
      </c>
      <c r="AA37" s="153">
        <v>88</v>
      </c>
      <c r="AB37" s="153">
        <v>155369</v>
      </c>
      <c r="AC37" s="153">
        <v>1006</v>
      </c>
    </row>
    <row r="38" spans="1:29" hidden="1" x14ac:dyDescent="0.15">
      <c r="A38" s="192">
        <v>1357</v>
      </c>
      <c r="B38" s="192">
        <v>1</v>
      </c>
      <c r="C38" s="192">
        <v>28218</v>
      </c>
      <c r="D38" s="192">
        <v>2</v>
      </c>
      <c r="E38" s="192" t="s">
        <v>1086</v>
      </c>
      <c r="F38" s="153">
        <v>48580</v>
      </c>
      <c r="G38" s="153">
        <v>2027</v>
      </c>
      <c r="H38" s="153">
        <v>2407</v>
      </c>
      <c r="I38" s="153">
        <v>2625</v>
      </c>
      <c r="J38" s="153">
        <v>2540</v>
      </c>
      <c r="K38" s="153">
        <v>2163</v>
      </c>
      <c r="L38" s="153">
        <v>2309</v>
      </c>
      <c r="M38" s="153">
        <v>2601</v>
      </c>
      <c r="N38" s="153">
        <v>3088</v>
      </c>
      <c r="O38" s="153">
        <v>3821</v>
      </c>
      <c r="P38" s="153">
        <v>3198</v>
      </c>
      <c r="Q38" s="153">
        <v>2898</v>
      </c>
      <c r="R38" s="153">
        <v>2836</v>
      </c>
      <c r="S38" s="153">
        <v>3368</v>
      </c>
      <c r="T38" s="153">
        <v>3820</v>
      </c>
      <c r="U38" s="153">
        <v>2996</v>
      </c>
      <c r="V38" s="153">
        <v>2184</v>
      </c>
      <c r="W38" s="153">
        <v>1792</v>
      </c>
      <c r="X38" s="153">
        <v>1183</v>
      </c>
      <c r="Y38" s="153">
        <v>557</v>
      </c>
      <c r="Z38" s="153">
        <v>147</v>
      </c>
      <c r="AA38" s="153">
        <v>20</v>
      </c>
      <c r="AB38" s="153">
        <v>48113</v>
      </c>
      <c r="AC38" s="153">
        <v>467</v>
      </c>
    </row>
    <row r="39" spans="1:29" hidden="1" x14ac:dyDescent="0.15">
      <c r="A39" s="192">
        <v>1358</v>
      </c>
      <c r="B39" s="192">
        <v>1</v>
      </c>
      <c r="C39" s="192">
        <v>28219</v>
      </c>
      <c r="D39" s="192">
        <v>2</v>
      </c>
      <c r="E39" s="192" t="s">
        <v>1087</v>
      </c>
      <c r="F39" s="153">
        <v>112691</v>
      </c>
      <c r="G39" s="153">
        <v>4415</v>
      </c>
      <c r="H39" s="153">
        <v>4932</v>
      </c>
      <c r="I39" s="153">
        <v>5287</v>
      </c>
      <c r="J39" s="153">
        <v>6826</v>
      </c>
      <c r="K39" s="153">
        <v>6958</v>
      </c>
      <c r="L39" s="153">
        <v>5892</v>
      </c>
      <c r="M39" s="153">
        <v>5869</v>
      </c>
      <c r="N39" s="153">
        <v>6396</v>
      </c>
      <c r="O39" s="153">
        <v>7392</v>
      </c>
      <c r="P39" s="153">
        <v>7705</v>
      </c>
      <c r="Q39" s="153">
        <v>9175</v>
      </c>
      <c r="R39" s="153">
        <v>8983</v>
      </c>
      <c r="S39" s="153">
        <v>8865</v>
      </c>
      <c r="T39" s="153">
        <v>7941</v>
      </c>
      <c r="U39" s="153">
        <v>5338</v>
      </c>
      <c r="V39" s="153">
        <v>3981</v>
      </c>
      <c r="W39" s="153">
        <v>3369</v>
      </c>
      <c r="X39" s="153">
        <v>2189</v>
      </c>
      <c r="Y39" s="153">
        <v>922</v>
      </c>
      <c r="Z39" s="153">
        <v>212</v>
      </c>
      <c r="AA39" s="153">
        <v>44</v>
      </c>
      <c r="AB39" s="153">
        <v>111831</v>
      </c>
      <c r="AC39" s="153">
        <v>860</v>
      </c>
    </row>
    <row r="40" spans="1:29" hidden="1" x14ac:dyDescent="0.15">
      <c r="A40" s="192">
        <v>1359</v>
      </c>
      <c r="B40" s="192">
        <v>1</v>
      </c>
      <c r="C40" s="192">
        <v>28220</v>
      </c>
      <c r="D40" s="192">
        <v>2</v>
      </c>
      <c r="E40" s="192" t="s">
        <v>59</v>
      </c>
      <c r="F40" s="153">
        <v>44313</v>
      </c>
      <c r="G40" s="153">
        <v>1474</v>
      </c>
      <c r="H40" s="153">
        <v>1644</v>
      </c>
      <c r="I40" s="153">
        <v>2007</v>
      </c>
      <c r="J40" s="153">
        <v>2297</v>
      </c>
      <c r="K40" s="153">
        <v>1820</v>
      </c>
      <c r="L40" s="153">
        <v>1990</v>
      </c>
      <c r="M40" s="153">
        <v>2183</v>
      </c>
      <c r="N40" s="153">
        <v>2378</v>
      </c>
      <c r="O40" s="153">
        <v>2944</v>
      </c>
      <c r="P40" s="153">
        <v>2757</v>
      </c>
      <c r="Q40" s="153">
        <v>2842</v>
      </c>
      <c r="R40" s="153">
        <v>2937</v>
      </c>
      <c r="S40" s="153">
        <v>3523</v>
      </c>
      <c r="T40" s="153">
        <v>3826</v>
      </c>
      <c r="U40" s="153">
        <v>2921</v>
      </c>
      <c r="V40" s="153">
        <v>2276</v>
      </c>
      <c r="W40" s="153">
        <v>2067</v>
      </c>
      <c r="X40" s="153">
        <v>1490</v>
      </c>
      <c r="Y40" s="153">
        <v>723</v>
      </c>
      <c r="Z40" s="153">
        <v>174</v>
      </c>
      <c r="AA40" s="153">
        <v>40</v>
      </c>
      <c r="AB40" s="153">
        <v>43677</v>
      </c>
      <c r="AC40" s="153">
        <v>636</v>
      </c>
    </row>
    <row r="41" spans="1:29" hidden="1" x14ac:dyDescent="0.15">
      <c r="A41" s="192">
        <v>1360</v>
      </c>
      <c r="B41" s="192">
        <v>1</v>
      </c>
      <c r="C41" s="192">
        <v>28221</v>
      </c>
      <c r="D41" s="192">
        <v>2</v>
      </c>
      <c r="E41" s="192" t="s">
        <v>1088</v>
      </c>
      <c r="F41" s="153">
        <v>41490</v>
      </c>
      <c r="G41" s="153">
        <v>1538</v>
      </c>
      <c r="H41" s="153">
        <v>1594</v>
      </c>
      <c r="I41" s="153">
        <v>1780</v>
      </c>
      <c r="J41" s="153">
        <v>1812</v>
      </c>
      <c r="K41" s="153">
        <v>1549</v>
      </c>
      <c r="L41" s="153">
        <v>1769</v>
      </c>
      <c r="M41" s="153">
        <v>2014</v>
      </c>
      <c r="N41" s="153">
        <v>2226</v>
      </c>
      <c r="O41" s="153">
        <v>2575</v>
      </c>
      <c r="P41" s="153">
        <v>2356</v>
      </c>
      <c r="Q41" s="153">
        <v>2574</v>
      </c>
      <c r="R41" s="153">
        <v>2847</v>
      </c>
      <c r="S41" s="153">
        <v>3328</v>
      </c>
      <c r="T41" s="153">
        <v>3625</v>
      </c>
      <c r="U41" s="153">
        <v>2667</v>
      </c>
      <c r="V41" s="153">
        <v>2378</v>
      </c>
      <c r="W41" s="153">
        <v>2226</v>
      </c>
      <c r="X41" s="153">
        <v>1668</v>
      </c>
      <c r="Y41" s="153">
        <v>720</v>
      </c>
      <c r="Z41" s="153">
        <v>212</v>
      </c>
      <c r="AA41" s="153">
        <v>32</v>
      </c>
      <c r="AB41" s="153">
        <v>41078</v>
      </c>
      <c r="AC41" s="153">
        <v>412</v>
      </c>
    </row>
    <row r="42" spans="1:29" hidden="1" x14ac:dyDescent="0.15">
      <c r="A42" s="192">
        <v>1361</v>
      </c>
      <c r="B42" s="192">
        <v>1</v>
      </c>
      <c r="C42" s="192">
        <v>28222</v>
      </c>
      <c r="D42" s="192">
        <v>2</v>
      </c>
      <c r="E42" s="192" t="s">
        <v>1159</v>
      </c>
      <c r="F42" s="153">
        <v>24288</v>
      </c>
      <c r="G42" s="153">
        <v>811</v>
      </c>
      <c r="H42" s="153">
        <v>927</v>
      </c>
      <c r="I42" s="153">
        <v>1082</v>
      </c>
      <c r="J42" s="153">
        <v>1013</v>
      </c>
      <c r="K42" s="153">
        <v>599</v>
      </c>
      <c r="L42" s="153">
        <v>871</v>
      </c>
      <c r="M42" s="153">
        <v>1068</v>
      </c>
      <c r="N42" s="153">
        <v>1228</v>
      </c>
      <c r="O42" s="153">
        <v>1401</v>
      </c>
      <c r="P42" s="153">
        <v>1280</v>
      </c>
      <c r="Q42" s="153">
        <v>1460</v>
      </c>
      <c r="R42" s="153">
        <v>1769</v>
      </c>
      <c r="S42" s="153">
        <v>1981</v>
      </c>
      <c r="T42" s="153">
        <v>2122</v>
      </c>
      <c r="U42" s="153">
        <v>1731</v>
      </c>
      <c r="V42" s="153">
        <v>1466</v>
      </c>
      <c r="W42" s="153">
        <v>1535</v>
      </c>
      <c r="X42" s="153">
        <v>1223</v>
      </c>
      <c r="Y42" s="153">
        <v>538</v>
      </c>
      <c r="Z42" s="153">
        <v>152</v>
      </c>
      <c r="AA42" s="153">
        <v>31</v>
      </c>
      <c r="AB42" s="153">
        <v>24194</v>
      </c>
      <c r="AC42" s="153">
        <v>94</v>
      </c>
    </row>
    <row r="43" spans="1:29" hidden="1" x14ac:dyDescent="0.15">
      <c r="A43" s="192">
        <v>1362</v>
      </c>
      <c r="B43" s="192">
        <v>1</v>
      </c>
      <c r="C43" s="192">
        <v>28223</v>
      </c>
      <c r="D43" s="192">
        <v>2</v>
      </c>
      <c r="E43" s="192" t="s">
        <v>1160</v>
      </c>
      <c r="F43" s="153">
        <v>64660</v>
      </c>
      <c r="G43" s="153">
        <v>2513</v>
      </c>
      <c r="H43" s="153">
        <v>2691</v>
      </c>
      <c r="I43" s="153">
        <v>3148</v>
      </c>
      <c r="J43" s="153">
        <v>3101</v>
      </c>
      <c r="K43" s="153">
        <v>2166</v>
      </c>
      <c r="L43" s="153">
        <v>2713</v>
      </c>
      <c r="M43" s="153">
        <v>3099</v>
      </c>
      <c r="N43" s="153">
        <v>3687</v>
      </c>
      <c r="O43" s="153">
        <v>4033</v>
      </c>
      <c r="P43" s="153">
        <v>3656</v>
      </c>
      <c r="Q43" s="153">
        <v>3730</v>
      </c>
      <c r="R43" s="153">
        <v>4301</v>
      </c>
      <c r="S43" s="153">
        <v>4897</v>
      </c>
      <c r="T43" s="153">
        <v>5498</v>
      </c>
      <c r="U43" s="153">
        <v>4284</v>
      </c>
      <c r="V43" s="153">
        <v>3571</v>
      </c>
      <c r="W43" s="153">
        <v>3461</v>
      </c>
      <c r="X43" s="153">
        <v>2532</v>
      </c>
      <c r="Y43" s="153">
        <v>1223</v>
      </c>
      <c r="Z43" s="153">
        <v>308</v>
      </c>
      <c r="AA43" s="153">
        <v>48</v>
      </c>
      <c r="AB43" s="153">
        <v>64080</v>
      </c>
      <c r="AC43" s="153">
        <v>580</v>
      </c>
    </row>
    <row r="44" spans="1:29" hidden="1" x14ac:dyDescent="0.15">
      <c r="A44" s="192">
        <v>1363</v>
      </c>
      <c r="B44" s="192">
        <v>1</v>
      </c>
      <c r="C44" s="192">
        <v>28224</v>
      </c>
      <c r="D44" s="192">
        <v>2</v>
      </c>
      <c r="E44" s="192" t="s">
        <v>542</v>
      </c>
      <c r="F44" s="153">
        <v>46912</v>
      </c>
      <c r="G44" s="153">
        <v>1737</v>
      </c>
      <c r="H44" s="153">
        <v>1887</v>
      </c>
      <c r="I44" s="153">
        <v>2136</v>
      </c>
      <c r="J44" s="153">
        <v>1877</v>
      </c>
      <c r="K44" s="153">
        <v>1407</v>
      </c>
      <c r="L44" s="153">
        <v>1798</v>
      </c>
      <c r="M44" s="153">
        <v>2225</v>
      </c>
      <c r="N44" s="153">
        <v>2569</v>
      </c>
      <c r="O44" s="153">
        <v>3112</v>
      </c>
      <c r="P44" s="153">
        <v>2739</v>
      </c>
      <c r="Q44" s="153">
        <v>2869</v>
      </c>
      <c r="R44" s="153">
        <v>3130</v>
      </c>
      <c r="S44" s="153">
        <v>3713</v>
      </c>
      <c r="T44" s="153">
        <v>4316</v>
      </c>
      <c r="U44" s="153">
        <v>3064</v>
      </c>
      <c r="V44" s="153">
        <v>2680</v>
      </c>
      <c r="W44" s="153">
        <v>2592</v>
      </c>
      <c r="X44" s="153">
        <v>1936</v>
      </c>
      <c r="Y44" s="153">
        <v>836</v>
      </c>
      <c r="Z44" s="153">
        <v>244</v>
      </c>
      <c r="AA44" s="153">
        <v>45</v>
      </c>
      <c r="AB44" s="153">
        <v>46716</v>
      </c>
      <c r="AC44" s="153">
        <v>196</v>
      </c>
    </row>
    <row r="45" spans="1:29" hidden="1" x14ac:dyDescent="0.15">
      <c r="A45" s="192">
        <v>1364</v>
      </c>
      <c r="B45" s="192">
        <v>1</v>
      </c>
      <c r="C45" s="192">
        <v>28225</v>
      </c>
      <c r="D45" s="192">
        <v>2</v>
      </c>
      <c r="E45" s="192" t="s">
        <v>1161</v>
      </c>
      <c r="F45" s="153">
        <v>30805</v>
      </c>
      <c r="G45" s="153">
        <v>1158</v>
      </c>
      <c r="H45" s="153">
        <v>1226</v>
      </c>
      <c r="I45" s="153">
        <v>1439</v>
      </c>
      <c r="J45" s="153">
        <v>1378</v>
      </c>
      <c r="K45" s="153">
        <v>868</v>
      </c>
      <c r="L45" s="153">
        <v>1226</v>
      </c>
      <c r="M45" s="153">
        <v>1429</v>
      </c>
      <c r="N45" s="153">
        <v>1666</v>
      </c>
      <c r="O45" s="153">
        <v>1940</v>
      </c>
      <c r="P45" s="153">
        <v>1794</v>
      </c>
      <c r="Q45" s="153">
        <v>1899</v>
      </c>
      <c r="R45" s="153">
        <v>2097</v>
      </c>
      <c r="S45" s="153">
        <v>2429</v>
      </c>
      <c r="T45" s="153">
        <v>2563</v>
      </c>
      <c r="U45" s="153">
        <v>2054</v>
      </c>
      <c r="V45" s="153">
        <v>1708</v>
      </c>
      <c r="W45" s="153">
        <v>1723</v>
      </c>
      <c r="X45" s="153">
        <v>1358</v>
      </c>
      <c r="Y45" s="153">
        <v>645</v>
      </c>
      <c r="Z45" s="153">
        <v>181</v>
      </c>
      <c r="AA45" s="153">
        <v>24</v>
      </c>
      <c r="AB45" s="153">
        <v>30624</v>
      </c>
      <c r="AC45" s="153">
        <v>181</v>
      </c>
    </row>
    <row r="46" spans="1:29" hidden="1" x14ac:dyDescent="0.15">
      <c r="A46" s="192">
        <v>1365</v>
      </c>
      <c r="B46" s="192">
        <v>1</v>
      </c>
      <c r="C46" s="192">
        <v>28226</v>
      </c>
      <c r="D46" s="192">
        <v>2</v>
      </c>
      <c r="E46" s="192" t="s">
        <v>1162</v>
      </c>
      <c r="F46" s="153">
        <v>43977</v>
      </c>
      <c r="G46" s="153">
        <v>1484</v>
      </c>
      <c r="H46" s="153">
        <v>1629</v>
      </c>
      <c r="I46" s="153">
        <v>1831</v>
      </c>
      <c r="J46" s="153">
        <v>1845</v>
      </c>
      <c r="K46" s="153">
        <v>1443</v>
      </c>
      <c r="L46" s="153">
        <v>1734</v>
      </c>
      <c r="M46" s="153">
        <v>1885</v>
      </c>
      <c r="N46" s="153">
        <v>2328</v>
      </c>
      <c r="O46" s="153">
        <v>2621</v>
      </c>
      <c r="P46" s="153">
        <v>2388</v>
      </c>
      <c r="Q46" s="153">
        <v>2433</v>
      </c>
      <c r="R46" s="153">
        <v>2854</v>
      </c>
      <c r="S46" s="153">
        <v>3537</v>
      </c>
      <c r="T46" s="153">
        <v>4008</v>
      </c>
      <c r="U46" s="153">
        <v>3126</v>
      </c>
      <c r="V46" s="153">
        <v>2765</v>
      </c>
      <c r="W46" s="153">
        <v>2696</v>
      </c>
      <c r="X46" s="153">
        <v>2048</v>
      </c>
      <c r="Y46" s="153">
        <v>992</v>
      </c>
      <c r="Z46" s="153">
        <v>273</v>
      </c>
      <c r="AA46" s="153">
        <v>57</v>
      </c>
      <c r="AB46" s="153">
        <v>43798</v>
      </c>
      <c r="AC46" s="153">
        <v>179</v>
      </c>
    </row>
    <row r="47" spans="1:29" hidden="1" x14ac:dyDescent="0.15">
      <c r="A47" s="192">
        <v>1366</v>
      </c>
      <c r="B47" s="192">
        <v>1</v>
      </c>
      <c r="C47" s="192">
        <v>28227</v>
      </c>
      <c r="D47" s="192">
        <v>2</v>
      </c>
      <c r="E47" s="192" t="s">
        <v>1163</v>
      </c>
      <c r="F47" s="153">
        <v>37773</v>
      </c>
      <c r="G47" s="153">
        <v>1319</v>
      </c>
      <c r="H47" s="153">
        <v>1660</v>
      </c>
      <c r="I47" s="153">
        <v>1850</v>
      </c>
      <c r="J47" s="153">
        <v>1691</v>
      </c>
      <c r="K47" s="153">
        <v>1063</v>
      </c>
      <c r="L47" s="153">
        <v>1523</v>
      </c>
      <c r="M47" s="153">
        <v>1773</v>
      </c>
      <c r="N47" s="153">
        <v>2069</v>
      </c>
      <c r="O47" s="153">
        <v>2473</v>
      </c>
      <c r="P47" s="153">
        <v>2083</v>
      </c>
      <c r="Q47" s="153">
        <v>2295</v>
      </c>
      <c r="R47" s="153">
        <v>2694</v>
      </c>
      <c r="S47" s="153">
        <v>3155</v>
      </c>
      <c r="T47" s="153">
        <v>3332</v>
      </c>
      <c r="U47" s="153">
        <v>2428</v>
      </c>
      <c r="V47" s="153">
        <v>2144</v>
      </c>
      <c r="W47" s="153">
        <v>2055</v>
      </c>
      <c r="X47" s="153">
        <v>1392</v>
      </c>
      <c r="Y47" s="153">
        <v>611</v>
      </c>
      <c r="Z47" s="153">
        <v>136</v>
      </c>
      <c r="AA47" s="153">
        <v>27</v>
      </c>
      <c r="AB47" s="153">
        <v>37622</v>
      </c>
      <c r="AC47" s="153">
        <v>151</v>
      </c>
    </row>
    <row r="48" spans="1:29" hidden="1" x14ac:dyDescent="0.15">
      <c r="A48" s="192">
        <v>1367</v>
      </c>
      <c r="B48" s="192">
        <v>1</v>
      </c>
      <c r="C48" s="192">
        <v>28228</v>
      </c>
      <c r="D48" s="192">
        <v>2</v>
      </c>
      <c r="E48" s="192" t="s">
        <v>1164</v>
      </c>
      <c r="F48" s="153">
        <v>40310</v>
      </c>
      <c r="G48" s="153">
        <v>1722</v>
      </c>
      <c r="H48" s="153">
        <v>1801</v>
      </c>
      <c r="I48" s="153">
        <v>1903</v>
      </c>
      <c r="J48" s="153">
        <v>2085</v>
      </c>
      <c r="K48" s="153">
        <v>2244</v>
      </c>
      <c r="L48" s="153">
        <v>2235</v>
      </c>
      <c r="M48" s="153">
        <v>2335</v>
      </c>
      <c r="N48" s="153">
        <v>2585</v>
      </c>
      <c r="O48" s="153">
        <v>3001</v>
      </c>
      <c r="P48" s="153">
        <v>2608</v>
      </c>
      <c r="Q48" s="153">
        <v>2421</v>
      </c>
      <c r="R48" s="153">
        <v>2444</v>
      </c>
      <c r="S48" s="153">
        <v>2713</v>
      </c>
      <c r="T48" s="153">
        <v>2908</v>
      </c>
      <c r="U48" s="153">
        <v>2154</v>
      </c>
      <c r="V48" s="153">
        <v>1871</v>
      </c>
      <c r="W48" s="153">
        <v>1572</v>
      </c>
      <c r="X48" s="153">
        <v>1101</v>
      </c>
      <c r="Y48" s="153">
        <v>463</v>
      </c>
      <c r="Z48" s="153">
        <v>127</v>
      </c>
      <c r="AA48" s="153">
        <v>17</v>
      </c>
      <c r="AB48" s="153">
        <v>39689</v>
      </c>
      <c r="AC48" s="153">
        <v>621</v>
      </c>
    </row>
    <row r="49" spans="1:29" hidden="1" x14ac:dyDescent="0.15">
      <c r="A49" s="192">
        <v>1368</v>
      </c>
      <c r="B49" s="192">
        <v>1</v>
      </c>
      <c r="C49" s="192">
        <v>28229</v>
      </c>
      <c r="D49" s="192">
        <v>2</v>
      </c>
      <c r="E49" s="192" t="s">
        <v>520</v>
      </c>
      <c r="F49" s="153">
        <v>77419</v>
      </c>
      <c r="G49" s="153">
        <v>3069</v>
      </c>
      <c r="H49" s="153">
        <v>3381</v>
      </c>
      <c r="I49" s="153">
        <v>3745</v>
      </c>
      <c r="J49" s="153">
        <v>4014</v>
      </c>
      <c r="K49" s="153">
        <v>3318</v>
      </c>
      <c r="L49" s="153">
        <v>3538</v>
      </c>
      <c r="M49" s="153">
        <v>4134</v>
      </c>
      <c r="N49" s="153">
        <v>4745</v>
      </c>
      <c r="O49" s="153">
        <v>5695</v>
      </c>
      <c r="P49" s="153">
        <v>4847</v>
      </c>
      <c r="Q49" s="153">
        <v>4558</v>
      </c>
      <c r="R49" s="153">
        <v>4724</v>
      </c>
      <c r="S49" s="153">
        <v>5706</v>
      </c>
      <c r="T49" s="153">
        <v>6594</v>
      </c>
      <c r="U49" s="153">
        <v>5290</v>
      </c>
      <c r="V49" s="153">
        <v>3820</v>
      </c>
      <c r="W49" s="153">
        <v>3082</v>
      </c>
      <c r="X49" s="153">
        <v>2017</v>
      </c>
      <c r="Y49" s="153">
        <v>876</v>
      </c>
      <c r="Z49" s="153">
        <v>223</v>
      </c>
      <c r="AA49" s="153">
        <v>43</v>
      </c>
      <c r="AB49" s="153">
        <v>77115</v>
      </c>
      <c r="AC49" s="153">
        <v>304</v>
      </c>
    </row>
    <row r="50" spans="1:29" hidden="1" x14ac:dyDescent="0.15">
      <c r="A50" s="192">
        <v>1369</v>
      </c>
      <c r="B50" s="192">
        <v>1</v>
      </c>
      <c r="C50" s="192">
        <v>28301</v>
      </c>
      <c r="D50" s="192">
        <v>3</v>
      </c>
      <c r="E50" s="192" t="s">
        <v>1098</v>
      </c>
      <c r="F50" s="153">
        <v>30838</v>
      </c>
      <c r="G50" s="153">
        <v>1061</v>
      </c>
      <c r="H50" s="153">
        <v>1666</v>
      </c>
      <c r="I50" s="153">
        <v>1924</v>
      </c>
      <c r="J50" s="153">
        <v>1624</v>
      </c>
      <c r="K50" s="153">
        <v>1177</v>
      </c>
      <c r="L50" s="153">
        <v>1070</v>
      </c>
      <c r="M50" s="153">
        <v>1269</v>
      </c>
      <c r="N50" s="153">
        <v>1891</v>
      </c>
      <c r="O50" s="153">
        <v>2365</v>
      </c>
      <c r="P50" s="153">
        <v>2183</v>
      </c>
      <c r="Q50" s="153">
        <v>1986</v>
      </c>
      <c r="R50" s="153">
        <v>2068</v>
      </c>
      <c r="S50" s="153">
        <v>2457</v>
      </c>
      <c r="T50" s="153">
        <v>2569</v>
      </c>
      <c r="U50" s="153">
        <v>1980</v>
      </c>
      <c r="V50" s="153">
        <v>1323</v>
      </c>
      <c r="W50" s="153">
        <v>1011</v>
      </c>
      <c r="X50" s="153">
        <v>736</v>
      </c>
      <c r="Y50" s="153">
        <v>348</v>
      </c>
      <c r="Z50" s="153">
        <v>105</v>
      </c>
      <c r="AA50" s="153">
        <v>25</v>
      </c>
      <c r="AB50" s="153">
        <v>30703</v>
      </c>
      <c r="AC50" s="153">
        <v>135</v>
      </c>
    </row>
    <row r="51" spans="1:29" hidden="1" x14ac:dyDescent="0.15">
      <c r="A51" s="192">
        <v>1370</v>
      </c>
      <c r="B51" s="192">
        <v>1</v>
      </c>
      <c r="C51" s="192">
        <v>28365</v>
      </c>
      <c r="D51" s="192">
        <v>3</v>
      </c>
      <c r="E51" s="192" t="s">
        <v>517</v>
      </c>
      <c r="F51" s="153">
        <v>21200</v>
      </c>
      <c r="G51" s="153">
        <v>649</v>
      </c>
      <c r="H51" s="153">
        <v>830</v>
      </c>
      <c r="I51" s="153">
        <v>1101</v>
      </c>
      <c r="J51" s="153">
        <v>1069</v>
      </c>
      <c r="K51" s="153">
        <v>716</v>
      </c>
      <c r="L51" s="153">
        <v>754</v>
      </c>
      <c r="M51" s="153">
        <v>861</v>
      </c>
      <c r="N51" s="153">
        <v>1015</v>
      </c>
      <c r="O51" s="153">
        <v>1382</v>
      </c>
      <c r="P51" s="153">
        <v>1248</v>
      </c>
      <c r="Q51" s="153">
        <v>1358</v>
      </c>
      <c r="R51" s="153">
        <v>1394</v>
      </c>
      <c r="S51" s="153">
        <v>1610</v>
      </c>
      <c r="T51" s="153">
        <v>1835</v>
      </c>
      <c r="U51" s="153">
        <v>1527</v>
      </c>
      <c r="V51" s="153">
        <v>1353</v>
      </c>
      <c r="W51" s="153">
        <v>1136</v>
      </c>
      <c r="X51" s="153">
        <v>817</v>
      </c>
      <c r="Y51" s="153">
        <v>402</v>
      </c>
      <c r="Z51" s="153">
        <v>123</v>
      </c>
      <c r="AA51" s="153">
        <v>20</v>
      </c>
      <c r="AB51" s="153">
        <v>21054</v>
      </c>
      <c r="AC51" s="153">
        <v>146</v>
      </c>
    </row>
    <row r="52" spans="1:29" hidden="1" x14ac:dyDescent="0.15">
      <c r="A52" s="192">
        <v>1371</v>
      </c>
      <c r="B52" s="192">
        <v>1</v>
      </c>
      <c r="C52" s="192">
        <v>28381</v>
      </c>
      <c r="D52" s="192">
        <v>3</v>
      </c>
      <c r="E52" s="192" t="s">
        <v>509</v>
      </c>
      <c r="F52" s="153">
        <v>31020</v>
      </c>
      <c r="G52" s="153">
        <v>1243</v>
      </c>
      <c r="H52" s="153">
        <v>1362</v>
      </c>
      <c r="I52" s="153">
        <v>1505</v>
      </c>
      <c r="J52" s="153">
        <v>1505</v>
      </c>
      <c r="K52" s="153">
        <v>1280</v>
      </c>
      <c r="L52" s="153">
        <v>1336</v>
      </c>
      <c r="M52" s="153">
        <v>1622</v>
      </c>
      <c r="N52" s="153">
        <v>1896</v>
      </c>
      <c r="O52" s="153">
        <v>2381</v>
      </c>
      <c r="P52" s="153">
        <v>1930</v>
      </c>
      <c r="Q52" s="153">
        <v>1781</v>
      </c>
      <c r="R52" s="153">
        <v>1849</v>
      </c>
      <c r="S52" s="153">
        <v>2341</v>
      </c>
      <c r="T52" s="153">
        <v>3022</v>
      </c>
      <c r="U52" s="153">
        <v>2341</v>
      </c>
      <c r="V52" s="153">
        <v>1542</v>
      </c>
      <c r="W52" s="153">
        <v>1073</v>
      </c>
      <c r="X52" s="153">
        <v>647</v>
      </c>
      <c r="Y52" s="153">
        <v>284</v>
      </c>
      <c r="Z52" s="153">
        <v>67</v>
      </c>
      <c r="AA52" s="153">
        <v>13</v>
      </c>
      <c r="AB52" s="153">
        <v>30755</v>
      </c>
      <c r="AC52" s="153">
        <v>265</v>
      </c>
    </row>
    <row r="53" spans="1:29" hidden="1" x14ac:dyDescent="0.15">
      <c r="A53" s="192">
        <v>1372</v>
      </c>
      <c r="B53" s="192">
        <v>1</v>
      </c>
      <c r="C53" s="192">
        <v>28382</v>
      </c>
      <c r="D53" s="192">
        <v>3</v>
      </c>
      <c r="E53" s="192" t="s">
        <v>510</v>
      </c>
      <c r="F53" s="153">
        <v>33739</v>
      </c>
      <c r="G53" s="153">
        <v>1615</v>
      </c>
      <c r="H53" s="153">
        <v>1644</v>
      </c>
      <c r="I53" s="153">
        <v>1674</v>
      </c>
      <c r="J53" s="153">
        <v>1732</v>
      </c>
      <c r="K53" s="153">
        <v>1651</v>
      </c>
      <c r="L53" s="153">
        <v>1704</v>
      </c>
      <c r="M53" s="153">
        <v>1967</v>
      </c>
      <c r="N53" s="153">
        <v>2352</v>
      </c>
      <c r="O53" s="153">
        <v>2736</v>
      </c>
      <c r="P53" s="153">
        <v>2259</v>
      </c>
      <c r="Q53" s="153">
        <v>1905</v>
      </c>
      <c r="R53" s="153">
        <v>1862</v>
      </c>
      <c r="S53" s="153">
        <v>2173</v>
      </c>
      <c r="T53" s="153">
        <v>2750</v>
      </c>
      <c r="U53" s="153">
        <v>2307</v>
      </c>
      <c r="V53" s="153">
        <v>1572</v>
      </c>
      <c r="W53" s="153">
        <v>1044</v>
      </c>
      <c r="X53" s="153">
        <v>554</v>
      </c>
      <c r="Y53" s="153">
        <v>190</v>
      </c>
      <c r="Z53" s="153">
        <v>43</v>
      </c>
      <c r="AA53" s="153">
        <v>5</v>
      </c>
      <c r="AB53" s="153">
        <v>33418</v>
      </c>
      <c r="AC53" s="153">
        <v>321</v>
      </c>
    </row>
    <row r="54" spans="1:29" hidden="1" x14ac:dyDescent="0.15">
      <c r="A54" s="192">
        <v>1373</v>
      </c>
      <c r="B54" s="192">
        <v>1</v>
      </c>
      <c r="C54" s="192">
        <v>28442</v>
      </c>
      <c r="D54" s="192">
        <v>3</v>
      </c>
      <c r="E54" s="192" t="s">
        <v>1100</v>
      </c>
      <c r="F54" s="153">
        <v>12300</v>
      </c>
      <c r="G54" s="153">
        <v>353</v>
      </c>
      <c r="H54" s="153">
        <v>445</v>
      </c>
      <c r="I54" s="153">
        <v>512</v>
      </c>
      <c r="J54" s="153">
        <v>614</v>
      </c>
      <c r="K54" s="153">
        <v>500</v>
      </c>
      <c r="L54" s="153">
        <v>497</v>
      </c>
      <c r="M54" s="153">
        <v>542</v>
      </c>
      <c r="N54" s="153">
        <v>638</v>
      </c>
      <c r="O54" s="153">
        <v>753</v>
      </c>
      <c r="P54" s="153">
        <v>667</v>
      </c>
      <c r="Q54" s="153">
        <v>758</v>
      </c>
      <c r="R54" s="153">
        <v>904</v>
      </c>
      <c r="S54" s="153">
        <v>1048</v>
      </c>
      <c r="T54" s="153">
        <v>1140</v>
      </c>
      <c r="U54" s="153">
        <v>875</v>
      </c>
      <c r="V54" s="153">
        <v>722</v>
      </c>
      <c r="W54" s="153">
        <v>623</v>
      </c>
      <c r="X54" s="153">
        <v>452</v>
      </c>
      <c r="Y54" s="153">
        <v>212</v>
      </c>
      <c r="Z54" s="153">
        <v>40</v>
      </c>
      <c r="AA54" s="153">
        <v>5</v>
      </c>
      <c r="AB54" s="153">
        <v>12217</v>
      </c>
      <c r="AC54" s="153">
        <v>83</v>
      </c>
    </row>
    <row r="55" spans="1:29" hidden="1" x14ac:dyDescent="0.15">
      <c r="A55" s="192">
        <v>1374</v>
      </c>
      <c r="B55" s="192">
        <v>1</v>
      </c>
      <c r="C55" s="192">
        <v>28443</v>
      </c>
      <c r="D55" s="192">
        <v>3</v>
      </c>
      <c r="E55" s="192" t="s">
        <v>1101</v>
      </c>
      <c r="F55" s="153">
        <v>19738</v>
      </c>
      <c r="G55" s="153">
        <v>813</v>
      </c>
      <c r="H55" s="153">
        <v>898</v>
      </c>
      <c r="I55" s="153">
        <v>987</v>
      </c>
      <c r="J55" s="153">
        <v>1174</v>
      </c>
      <c r="K55" s="153">
        <v>1146</v>
      </c>
      <c r="L55" s="153">
        <v>952</v>
      </c>
      <c r="M55" s="153">
        <v>1019</v>
      </c>
      <c r="N55" s="153">
        <v>1220</v>
      </c>
      <c r="O55" s="153">
        <v>1413</v>
      </c>
      <c r="P55" s="153">
        <v>1114</v>
      </c>
      <c r="Q55" s="153">
        <v>1117</v>
      </c>
      <c r="R55" s="153">
        <v>1167</v>
      </c>
      <c r="S55" s="153">
        <v>1327</v>
      </c>
      <c r="T55" s="153">
        <v>1575</v>
      </c>
      <c r="U55" s="153">
        <v>1252</v>
      </c>
      <c r="V55" s="153">
        <v>899</v>
      </c>
      <c r="W55" s="153">
        <v>792</v>
      </c>
      <c r="X55" s="153">
        <v>538</v>
      </c>
      <c r="Y55" s="153">
        <v>258</v>
      </c>
      <c r="Z55" s="153">
        <v>68</v>
      </c>
      <c r="AA55" s="153">
        <v>9</v>
      </c>
      <c r="AB55" s="153">
        <v>19404</v>
      </c>
      <c r="AC55" s="153">
        <v>334</v>
      </c>
    </row>
    <row r="56" spans="1:29" hidden="1" x14ac:dyDescent="0.15">
      <c r="A56" s="192">
        <v>1375</v>
      </c>
      <c r="B56" s="192">
        <v>1</v>
      </c>
      <c r="C56" s="192">
        <v>28446</v>
      </c>
      <c r="D56" s="192">
        <v>3</v>
      </c>
      <c r="E56" s="192" t="s">
        <v>1165</v>
      </c>
      <c r="F56" s="153">
        <v>11452</v>
      </c>
      <c r="G56" s="153">
        <v>303</v>
      </c>
      <c r="H56" s="153">
        <v>489</v>
      </c>
      <c r="I56" s="153">
        <v>537</v>
      </c>
      <c r="J56" s="153">
        <v>568</v>
      </c>
      <c r="K56" s="153">
        <v>417</v>
      </c>
      <c r="L56" s="153">
        <v>436</v>
      </c>
      <c r="M56" s="153">
        <v>465</v>
      </c>
      <c r="N56" s="153">
        <v>555</v>
      </c>
      <c r="O56" s="153">
        <v>659</v>
      </c>
      <c r="P56" s="153">
        <v>658</v>
      </c>
      <c r="Q56" s="153">
        <v>767</v>
      </c>
      <c r="R56" s="153">
        <v>753</v>
      </c>
      <c r="S56" s="153">
        <v>939</v>
      </c>
      <c r="T56" s="153">
        <v>976</v>
      </c>
      <c r="U56" s="153">
        <v>802</v>
      </c>
      <c r="V56" s="153">
        <v>647</v>
      </c>
      <c r="W56" s="153">
        <v>686</v>
      </c>
      <c r="X56" s="153">
        <v>465</v>
      </c>
      <c r="Y56" s="153">
        <v>251</v>
      </c>
      <c r="Z56" s="153">
        <v>68</v>
      </c>
      <c r="AA56" s="153">
        <v>11</v>
      </c>
      <c r="AB56" s="153">
        <v>11421</v>
      </c>
      <c r="AC56" s="153">
        <v>31</v>
      </c>
    </row>
    <row r="57" spans="1:29" hidden="1" x14ac:dyDescent="0.15">
      <c r="A57" s="192">
        <v>1376</v>
      </c>
      <c r="B57" s="192">
        <v>1</v>
      </c>
      <c r="C57" s="192">
        <v>28464</v>
      </c>
      <c r="D57" s="192">
        <v>3</v>
      </c>
      <c r="E57" s="192" t="s">
        <v>1103</v>
      </c>
      <c r="F57" s="153">
        <v>33690</v>
      </c>
      <c r="G57" s="153">
        <v>1585</v>
      </c>
      <c r="H57" s="153">
        <v>1911</v>
      </c>
      <c r="I57" s="153">
        <v>2022</v>
      </c>
      <c r="J57" s="153">
        <v>1778</v>
      </c>
      <c r="K57" s="153">
        <v>1254</v>
      </c>
      <c r="L57" s="153">
        <v>1518</v>
      </c>
      <c r="M57" s="153">
        <v>1918</v>
      </c>
      <c r="N57" s="153">
        <v>2434</v>
      </c>
      <c r="O57" s="153">
        <v>3016</v>
      </c>
      <c r="P57" s="153">
        <v>2196</v>
      </c>
      <c r="Q57" s="153">
        <v>1843</v>
      </c>
      <c r="R57" s="153">
        <v>1665</v>
      </c>
      <c r="S57" s="153">
        <v>2296</v>
      </c>
      <c r="T57" s="153">
        <v>2723</v>
      </c>
      <c r="U57" s="153">
        <v>2166</v>
      </c>
      <c r="V57" s="153">
        <v>1461</v>
      </c>
      <c r="W57" s="153">
        <v>994</v>
      </c>
      <c r="X57" s="153">
        <v>566</v>
      </c>
      <c r="Y57" s="153">
        <v>258</v>
      </c>
      <c r="Z57" s="153">
        <v>74</v>
      </c>
      <c r="AA57" s="153">
        <v>12</v>
      </c>
      <c r="AB57" s="153">
        <v>33532</v>
      </c>
      <c r="AC57" s="153">
        <v>158</v>
      </c>
    </row>
    <row r="58" spans="1:29" hidden="1" x14ac:dyDescent="0.15">
      <c r="A58" s="192">
        <v>1377</v>
      </c>
      <c r="B58" s="192">
        <v>1</v>
      </c>
      <c r="C58" s="192">
        <v>28481</v>
      </c>
      <c r="D58" s="192">
        <v>3</v>
      </c>
      <c r="E58" s="192" t="s">
        <v>526</v>
      </c>
      <c r="F58" s="153">
        <v>15224</v>
      </c>
      <c r="G58" s="153">
        <v>435</v>
      </c>
      <c r="H58" s="153">
        <v>560</v>
      </c>
      <c r="I58" s="153">
        <v>691</v>
      </c>
      <c r="J58" s="153">
        <v>665</v>
      </c>
      <c r="K58" s="153">
        <v>458</v>
      </c>
      <c r="L58" s="153">
        <v>597</v>
      </c>
      <c r="M58" s="153">
        <v>664</v>
      </c>
      <c r="N58" s="153">
        <v>768</v>
      </c>
      <c r="O58" s="153">
        <v>958</v>
      </c>
      <c r="P58" s="153">
        <v>837</v>
      </c>
      <c r="Q58" s="153">
        <v>941</v>
      </c>
      <c r="R58" s="153">
        <v>1090</v>
      </c>
      <c r="S58" s="153">
        <v>1324</v>
      </c>
      <c r="T58" s="153">
        <v>1561</v>
      </c>
      <c r="U58" s="153">
        <v>1199</v>
      </c>
      <c r="V58" s="153">
        <v>834</v>
      </c>
      <c r="W58" s="153">
        <v>786</v>
      </c>
      <c r="X58" s="153">
        <v>539</v>
      </c>
      <c r="Y58" s="153">
        <v>247</v>
      </c>
      <c r="Z58" s="153">
        <v>58</v>
      </c>
      <c r="AA58" s="153">
        <v>12</v>
      </c>
      <c r="AB58" s="153">
        <v>15169</v>
      </c>
      <c r="AC58" s="153">
        <v>55</v>
      </c>
    </row>
    <row r="59" spans="1:29" hidden="1" x14ac:dyDescent="0.15">
      <c r="A59" s="192">
        <v>1378</v>
      </c>
      <c r="B59" s="192">
        <v>1</v>
      </c>
      <c r="C59" s="192">
        <v>28501</v>
      </c>
      <c r="D59" s="192">
        <v>3</v>
      </c>
      <c r="E59" s="192" t="s">
        <v>1104</v>
      </c>
      <c r="F59" s="153">
        <v>17510</v>
      </c>
      <c r="G59" s="153">
        <v>489</v>
      </c>
      <c r="H59" s="153">
        <v>598</v>
      </c>
      <c r="I59" s="153">
        <v>700</v>
      </c>
      <c r="J59" s="153">
        <v>664</v>
      </c>
      <c r="K59" s="153">
        <v>491</v>
      </c>
      <c r="L59" s="153">
        <v>599</v>
      </c>
      <c r="M59" s="153">
        <v>658</v>
      </c>
      <c r="N59" s="153">
        <v>888</v>
      </c>
      <c r="O59" s="153">
        <v>901</v>
      </c>
      <c r="P59" s="153">
        <v>879</v>
      </c>
      <c r="Q59" s="153">
        <v>1068</v>
      </c>
      <c r="R59" s="153">
        <v>1289</v>
      </c>
      <c r="S59" s="153">
        <v>1589</v>
      </c>
      <c r="T59" s="153">
        <v>1609</v>
      </c>
      <c r="U59" s="153">
        <v>1208</v>
      </c>
      <c r="V59" s="153">
        <v>1186</v>
      </c>
      <c r="W59" s="153">
        <v>1217</v>
      </c>
      <c r="X59" s="153">
        <v>889</v>
      </c>
      <c r="Y59" s="153">
        <v>467</v>
      </c>
      <c r="Z59" s="153">
        <v>105</v>
      </c>
      <c r="AA59" s="153">
        <v>16</v>
      </c>
      <c r="AB59" s="153">
        <v>17422</v>
      </c>
      <c r="AC59" s="153">
        <v>88</v>
      </c>
    </row>
    <row r="60" spans="1:29" hidden="1" x14ac:dyDescent="0.15">
      <c r="A60" s="192">
        <v>1379</v>
      </c>
      <c r="B60" s="192">
        <v>1</v>
      </c>
      <c r="C60" s="192">
        <v>28585</v>
      </c>
      <c r="D60" s="192">
        <v>3</v>
      </c>
      <c r="E60" s="192" t="s">
        <v>1166</v>
      </c>
      <c r="F60" s="153">
        <v>18070</v>
      </c>
      <c r="G60" s="153">
        <v>585</v>
      </c>
      <c r="H60" s="153">
        <v>664</v>
      </c>
      <c r="I60" s="153">
        <v>816</v>
      </c>
      <c r="J60" s="153">
        <v>816</v>
      </c>
      <c r="K60" s="153">
        <v>464</v>
      </c>
      <c r="L60" s="153">
        <v>573</v>
      </c>
      <c r="M60" s="153">
        <v>720</v>
      </c>
      <c r="N60" s="153">
        <v>816</v>
      </c>
      <c r="O60" s="153">
        <v>994</v>
      </c>
      <c r="P60" s="153">
        <v>975</v>
      </c>
      <c r="Q60" s="153">
        <v>1167</v>
      </c>
      <c r="R60" s="153">
        <v>1355</v>
      </c>
      <c r="S60" s="153">
        <v>1495</v>
      </c>
      <c r="T60" s="153">
        <v>1497</v>
      </c>
      <c r="U60" s="153">
        <v>1328</v>
      </c>
      <c r="V60" s="153">
        <v>1259</v>
      </c>
      <c r="W60" s="153">
        <v>1207</v>
      </c>
      <c r="X60" s="153">
        <v>857</v>
      </c>
      <c r="Y60" s="153">
        <v>366</v>
      </c>
      <c r="Z60" s="153">
        <v>100</v>
      </c>
      <c r="AA60" s="153">
        <v>16</v>
      </c>
      <c r="AB60" s="153">
        <v>17966</v>
      </c>
      <c r="AC60" s="153">
        <v>104</v>
      </c>
    </row>
    <row r="61" spans="1:29" hidden="1" x14ac:dyDescent="0.15">
      <c r="A61" s="192">
        <v>1380</v>
      </c>
      <c r="B61" s="192">
        <v>1</v>
      </c>
      <c r="C61" s="192">
        <v>28586</v>
      </c>
      <c r="D61" s="192">
        <v>3</v>
      </c>
      <c r="E61" s="192" t="s">
        <v>534</v>
      </c>
      <c r="F61" s="153">
        <v>14819</v>
      </c>
      <c r="G61" s="153">
        <v>463</v>
      </c>
      <c r="H61" s="153">
        <v>598</v>
      </c>
      <c r="I61" s="153">
        <v>647</v>
      </c>
      <c r="J61" s="153">
        <v>564</v>
      </c>
      <c r="K61" s="153">
        <v>369</v>
      </c>
      <c r="L61" s="153">
        <v>496</v>
      </c>
      <c r="M61" s="153">
        <v>623</v>
      </c>
      <c r="N61" s="153">
        <v>780</v>
      </c>
      <c r="O61" s="153">
        <v>761</v>
      </c>
      <c r="P61" s="153">
        <v>738</v>
      </c>
      <c r="Q61" s="153">
        <v>884</v>
      </c>
      <c r="R61" s="153">
        <v>1149</v>
      </c>
      <c r="S61" s="153">
        <v>1280</v>
      </c>
      <c r="T61" s="153">
        <v>1322</v>
      </c>
      <c r="U61" s="153">
        <v>994</v>
      </c>
      <c r="V61" s="153">
        <v>951</v>
      </c>
      <c r="W61" s="153">
        <v>1007</v>
      </c>
      <c r="X61" s="153">
        <v>738</v>
      </c>
      <c r="Y61" s="153">
        <v>337</v>
      </c>
      <c r="Z61" s="153">
        <v>103</v>
      </c>
      <c r="AA61" s="153">
        <v>15</v>
      </c>
      <c r="AB61" s="153">
        <v>14721</v>
      </c>
      <c r="AC61" s="153">
        <v>98</v>
      </c>
    </row>
    <row r="62" spans="1:29" x14ac:dyDescent="0.15">
      <c r="A62" s="291">
        <v>3295</v>
      </c>
      <c r="B62" s="294">
        <v>2</v>
      </c>
      <c r="C62" s="294">
        <v>28000</v>
      </c>
      <c r="D62" s="294" t="s">
        <v>896</v>
      </c>
      <c r="E62" s="294" t="s">
        <v>631</v>
      </c>
      <c r="F62" s="295">
        <v>2641561</v>
      </c>
      <c r="G62" s="295">
        <v>112076</v>
      </c>
      <c r="H62" s="295">
        <v>121368</v>
      </c>
      <c r="I62" s="295">
        <v>130035</v>
      </c>
      <c r="J62" s="295">
        <v>138411</v>
      </c>
      <c r="K62" s="295">
        <v>125530</v>
      </c>
      <c r="L62" s="295">
        <v>132838</v>
      </c>
      <c r="M62" s="295">
        <v>149200</v>
      </c>
      <c r="N62" s="295">
        <v>173141</v>
      </c>
      <c r="O62" s="295">
        <v>214295</v>
      </c>
      <c r="P62" s="295">
        <v>189876</v>
      </c>
      <c r="Q62" s="295">
        <v>170843</v>
      </c>
      <c r="R62" s="295">
        <v>157418</v>
      </c>
      <c r="S62" s="295">
        <v>177369</v>
      </c>
      <c r="T62" s="295">
        <v>210513</v>
      </c>
      <c r="U62" s="295">
        <v>165479</v>
      </c>
      <c r="V62" s="295">
        <v>123300</v>
      </c>
      <c r="W62" s="295">
        <v>87612</v>
      </c>
      <c r="X62" s="295">
        <v>45564</v>
      </c>
      <c r="Y62" s="295">
        <v>13894</v>
      </c>
      <c r="Z62" s="295">
        <v>2460</v>
      </c>
      <c r="AA62" s="295">
        <v>339</v>
      </c>
      <c r="AB62" s="295">
        <v>2604747</v>
      </c>
      <c r="AC62" s="295">
        <v>36814</v>
      </c>
    </row>
    <row r="63" spans="1:29" x14ac:dyDescent="0.15">
      <c r="A63" s="288">
        <v>3296</v>
      </c>
      <c r="B63" s="288">
        <v>2</v>
      </c>
      <c r="C63" s="288">
        <v>28100</v>
      </c>
      <c r="D63" s="288">
        <v>1</v>
      </c>
      <c r="E63" s="288" t="s">
        <v>1068</v>
      </c>
      <c r="F63" s="161">
        <v>726700</v>
      </c>
      <c r="G63" s="161">
        <v>29512</v>
      </c>
      <c r="H63" s="161">
        <v>32002</v>
      </c>
      <c r="I63" s="161">
        <v>33488</v>
      </c>
      <c r="J63" s="161">
        <v>37298</v>
      </c>
      <c r="K63" s="161">
        <v>38003</v>
      </c>
      <c r="L63" s="161">
        <v>37805</v>
      </c>
      <c r="M63" s="161">
        <v>41885</v>
      </c>
      <c r="N63" s="161">
        <v>47442</v>
      </c>
      <c r="O63" s="161">
        <v>58803</v>
      </c>
      <c r="P63" s="161">
        <v>52281</v>
      </c>
      <c r="Q63" s="161">
        <v>47256</v>
      </c>
      <c r="R63" s="161">
        <v>43709</v>
      </c>
      <c r="S63" s="161">
        <v>48734</v>
      </c>
      <c r="T63" s="161">
        <v>58124</v>
      </c>
      <c r="U63" s="161">
        <v>45236</v>
      </c>
      <c r="V63" s="161">
        <v>33601</v>
      </c>
      <c r="W63" s="161">
        <v>24559</v>
      </c>
      <c r="X63" s="161">
        <v>12418</v>
      </c>
      <c r="Y63" s="161">
        <v>3783</v>
      </c>
      <c r="Z63" s="161">
        <v>669</v>
      </c>
      <c r="AA63" s="161">
        <v>92</v>
      </c>
      <c r="AB63" s="161">
        <v>709582</v>
      </c>
      <c r="AC63" s="161">
        <v>17118</v>
      </c>
    </row>
    <row r="64" spans="1:29" x14ac:dyDescent="0.15">
      <c r="A64" s="291">
        <v>3297</v>
      </c>
      <c r="B64" s="291">
        <v>2</v>
      </c>
      <c r="C64" s="291">
        <v>28101</v>
      </c>
      <c r="D64" s="291">
        <v>0</v>
      </c>
      <c r="E64" s="291" t="s">
        <v>1149</v>
      </c>
      <c r="F64" s="159">
        <v>100886</v>
      </c>
      <c r="G64" s="159">
        <v>4557</v>
      </c>
      <c r="H64" s="159">
        <v>4857</v>
      </c>
      <c r="I64" s="159">
        <v>5125</v>
      </c>
      <c r="J64" s="159">
        <v>5730</v>
      </c>
      <c r="K64" s="159">
        <v>5988</v>
      </c>
      <c r="L64" s="159">
        <v>5129</v>
      </c>
      <c r="M64" s="159">
        <v>5728</v>
      </c>
      <c r="N64" s="159">
        <v>6775</v>
      </c>
      <c r="O64" s="159">
        <v>8541</v>
      </c>
      <c r="P64" s="159">
        <v>8087</v>
      </c>
      <c r="Q64" s="159">
        <v>7114</v>
      </c>
      <c r="R64" s="159">
        <v>6110</v>
      </c>
      <c r="S64" s="159">
        <v>5883</v>
      </c>
      <c r="T64" s="159">
        <v>7078</v>
      </c>
      <c r="U64" s="159">
        <v>5119</v>
      </c>
      <c r="V64" s="159">
        <v>3858</v>
      </c>
      <c r="W64" s="159">
        <v>2996</v>
      </c>
      <c r="X64" s="159">
        <v>1606</v>
      </c>
      <c r="Y64" s="159">
        <v>508</v>
      </c>
      <c r="Z64" s="159">
        <v>87</v>
      </c>
      <c r="AA64" s="159">
        <v>10</v>
      </c>
      <c r="AB64" s="159">
        <v>98862</v>
      </c>
      <c r="AC64" s="159">
        <v>2024</v>
      </c>
    </row>
    <row r="65" spans="1:29" x14ac:dyDescent="0.15">
      <c r="A65" s="288">
        <v>3298</v>
      </c>
      <c r="B65" s="288">
        <v>2</v>
      </c>
      <c r="C65" s="288">
        <v>28102</v>
      </c>
      <c r="D65" s="288">
        <v>0</v>
      </c>
      <c r="E65" s="288" t="s">
        <v>1150</v>
      </c>
      <c r="F65" s="161">
        <v>64302</v>
      </c>
      <c r="G65" s="161">
        <v>2762</v>
      </c>
      <c r="H65" s="161">
        <v>2803</v>
      </c>
      <c r="I65" s="161">
        <v>2853</v>
      </c>
      <c r="J65" s="161">
        <v>3626</v>
      </c>
      <c r="K65" s="161">
        <v>4944</v>
      </c>
      <c r="L65" s="161">
        <v>3459</v>
      </c>
      <c r="M65" s="161">
        <v>3741</v>
      </c>
      <c r="N65" s="161">
        <v>4488</v>
      </c>
      <c r="O65" s="161">
        <v>5563</v>
      </c>
      <c r="P65" s="161">
        <v>4840</v>
      </c>
      <c r="Q65" s="161">
        <v>4166</v>
      </c>
      <c r="R65" s="161">
        <v>3444</v>
      </c>
      <c r="S65" s="161">
        <v>3701</v>
      </c>
      <c r="T65" s="161">
        <v>4311</v>
      </c>
      <c r="U65" s="161">
        <v>3357</v>
      </c>
      <c r="V65" s="161">
        <v>2568</v>
      </c>
      <c r="W65" s="161">
        <v>2089</v>
      </c>
      <c r="X65" s="161">
        <v>1201</v>
      </c>
      <c r="Y65" s="161">
        <v>321</v>
      </c>
      <c r="Z65" s="161">
        <v>58</v>
      </c>
      <c r="AA65" s="161">
        <v>7</v>
      </c>
      <c r="AB65" s="161">
        <v>62701</v>
      </c>
      <c r="AC65" s="161">
        <v>1601</v>
      </c>
    </row>
    <row r="66" spans="1:29" x14ac:dyDescent="0.15">
      <c r="A66" s="288">
        <v>3299</v>
      </c>
      <c r="B66" s="288">
        <v>2</v>
      </c>
      <c r="C66" s="288">
        <v>28105</v>
      </c>
      <c r="D66" s="288">
        <v>0</v>
      </c>
      <c r="E66" s="288" t="s">
        <v>1151</v>
      </c>
      <c r="F66" s="161">
        <v>52619</v>
      </c>
      <c r="G66" s="161">
        <v>1697</v>
      </c>
      <c r="H66" s="161">
        <v>1702</v>
      </c>
      <c r="I66" s="161">
        <v>1790</v>
      </c>
      <c r="J66" s="161">
        <v>1950</v>
      </c>
      <c r="K66" s="161">
        <v>2460</v>
      </c>
      <c r="L66" s="161">
        <v>3452</v>
      </c>
      <c r="M66" s="161">
        <v>3522</v>
      </c>
      <c r="N66" s="161">
        <v>3582</v>
      </c>
      <c r="O66" s="161">
        <v>4242</v>
      </c>
      <c r="P66" s="161">
        <v>3871</v>
      </c>
      <c r="Q66" s="161">
        <v>3393</v>
      </c>
      <c r="R66" s="161">
        <v>3072</v>
      </c>
      <c r="S66" s="161">
        <v>3604</v>
      </c>
      <c r="T66" s="161">
        <v>4516</v>
      </c>
      <c r="U66" s="161">
        <v>3622</v>
      </c>
      <c r="V66" s="161">
        <v>2765</v>
      </c>
      <c r="W66" s="161">
        <v>2043</v>
      </c>
      <c r="X66" s="161">
        <v>982</v>
      </c>
      <c r="Y66" s="161">
        <v>288</v>
      </c>
      <c r="Z66" s="161">
        <v>58</v>
      </c>
      <c r="AA66" s="161">
        <v>8</v>
      </c>
      <c r="AB66" s="161">
        <v>50887</v>
      </c>
      <c r="AC66" s="161">
        <v>1732</v>
      </c>
    </row>
    <row r="67" spans="1:29" x14ac:dyDescent="0.15">
      <c r="A67" s="288">
        <v>3300</v>
      </c>
      <c r="B67" s="288">
        <v>2</v>
      </c>
      <c r="C67" s="288">
        <v>28106</v>
      </c>
      <c r="D67" s="288">
        <v>0</v>
      </c>
      <c r="E67" s="288" t="s">
        <v>1152</v>
      </c>
      <c r="F67" s="161">
        <v>45842</v>
      </c>
      <c r="G67" s="161">
        <v>1509</v>
      </c>
      <c r="H67" s="161">
        <v>1763</v>
      </c>
      <c r="I67" s="161">
        <v>1753</v>
      </c>
      <c r="J67" s="161">
        <v>2050</v>
      </c>
      <c r="K67" s="161">
        <v>2098</v>
      </c>
      <c r="L67" s="161">
        <v>2394</v>
      </c>
      <c r="M67" s="161">
        <v>2488</v>
      </c>
      <c r="N67" s="161">
        <v>2721</v>
      </c>
      <c r="O67" s="161">
        <v>3542</v>
      </c>
      <c r="P67" s="161">
        <v>3197</v>
      </c>
      <c r="Q67" s="161">
        <v>3006</v>
      </c>
      <c r="R67" s="161">
        <v>2732</v>
      </c>
      <c r="S67" s="161">
        <v>3401</v>
      </c>
      <c r="T67" s="161">
        <v>4057</v>
      </c>
      <c r="U67" s="161">
        <v>3316</v>
      </c>
      <c r="V67" s="161">
        <v>2594</v>
      </c>
      <c r="W67" s="161">
        <v>1938</v>
      </c>
      <c r="X67" s="161">
        <v>911</v>
      </c>
      <c r="Y67" s="161">
        <v>312</v>
      </c>
      <c r="Z67" s="161">
        <v>54</v>
      </c>
      <c r="AA67" s="161">
        <v>6</v>
      </c>
      <c r="AB67" s="161">
        <v>43003</v>
      </c>
      <c r="AC67" s="161">
        <v>2839</v>
      </c>
    </row>
    <row r="68" spans="1:29" x14ac:dyDescent="0.15">
      <c r="A68" s="288">
        <v>3301</v>
      </c>
      <c r="B68" s="288">
        <v>2</v>
      </c>
      <c r="C68" s="288">
        <v>28107</v>
      </c>
      <c r="D68" s="288">
        <v>0</v>
      </c>
      <c r="E68" s="288" t="s">
        <v>1153</v>
      </c>
      <c r="F68" s="161">
        <v>74795</v>
      </c>
      <c r="G68" s="161">
        <v>2885</v>
      </c>
      <c r="H68" s="161">
        <v>3074</v>
      </c>
      <c r="I68" s="161">
        <v>3376</v>
      </c>
      <c r="J68" s="161">
        <v>3679</v>
      </c>
      <c r="K68" s="161">
        <v>3313</v>
      </c>
      <c r="L68" s="161">
        <v>3505</v>
      </c>
      <c r="M68" s="161">
        <v>4061</v>
      </c>
      <c r="N68" s="161">
        <v>4592</v>
      </c>
      <c r="O68" s="161">
        <v>5644</v>
      </c>
      <c r="P68" s="161">
        <v>5142</v>
      </c>
      <c r="Q68" s="161">
        <v>4816</v>
      </c>
      <c r="R68" s="161">
        <v>4516</v>
      </c>
      <c r="S68" s="161">
        <v>5049</v>
      </c>
      <c r="T68" s="161">
        <v>6731</v>
      </c>
      <c r="U68" s="161">
        <v>5433</v>
      </c>
      <c r="V68" s="161">
        <v>4160</v>
      </c>
      <c r="W68" s="161">
        <v>2918</v>
      </c>
      <c r="X68" s="161">
        <v>1440</v>
      </c>
      <c r="Y68" s="161">
        <v>389</v>
      </c>
      <c r="Z68" s="161">
        <v>60</v>
      </c>
      <c r="AA68" s="161">
        <v>12</v>
      </c>
      <c r="AB68" s="161">
        <v>73369</v>
      </c>
      <c r="AC68" s="161">
        <v>1426</v>
      </c>
    </row>
    <row r="69" spans="1:29" x14ac:dyDescent="0.15">
      <c r="A69" s="288">
        <v>3302</v>
      </c>
      <c r="B69" s="288">
        <v>2</v>
      </c>
      <c r="C69" s="288">
        <v>28108</v>
      </c>
      <c r="D69" s="288">
        <v>0</v>
      </c>
      <c r="E69" s="288" t="s">
        <v>1154</v>
      </c>
      <c r="F69" s="161">
        <v>102740</v>
      </c>
      <c r="G69" s="161">
        <v>4823</v>
      </c>
      <c r="H69" s="161">
        <v>5029</v>
      </c>
      <c r="I69" s="161">
        <v>5037</v>
      </c>
      <c r="J69" s="161">
        <v>5249</v>
      </c>
      <c r="K69" s="161">
        <v>4604</v>
      </c>
      <c r="L69" s="161">
        <v>5065</v>
      </c>
      <c r="M69" s="161">
        <v>5865</v>
      </c>
      <c r="N69" s="161">
        <v>6495</v>
      </c>
      <c r="O69" s="161">
        <v>8119</v>
      </c>
      <c r="P69" s="161">
        <v>7031</v>
      </c>
      <c r="Q69" s="161">
        <v>6333</v>
      </c>
      <c r="R69" s="161">
        <v>5883</v>
      </c>
      <c r="S69" s="161">
        <v>6652</v>
      </c>
      <c r="T69" s="161">
        <v>7960</v>
      </c>
      <c r="U69" s="161">
        <v>6633</v>
      </c>
      <c r="V69" s="161">
        <v>5243</v>
      </c>
      <c r="W69" s="161">
        <v>3989</v>
      </c>
      <c r="X69" s="161">
        <v>1972</v>
      </c>
      <c r="Y69" s="161">
        <v>618</v>
      </c>
      <c r="Z69" s="161">
        <v>125</v>
      </c>
      <c r="AA69" s="161">
        <v>15</v>
      </c>
      <c r="AB69" s="161">
        <v>101745</v>
      </c>
      <c r="AC69" s="161">
        <v>995</v>
      </c>
    </row>
    <row r="70" spans="1:29" x14ac:dyDescent="0.15">
      <c r="A70" s="288">
        <v>3303</v>
      </c>
      <c r="B70" s="288">
        <v>2</v>
      </c>
      <c r="C70" s="288">
        <v>28109</v>
      </c>
      <c r="D70" s="288">
        <v>0</v>
      </c>
      <c r="E70" s="288" t="s">
        <v>1155</v>
      </c>
      <c r="F70" s="161">
        <v>103783</v>
      </c>
      <c r="G70" s="161">
        <v>4088</v>
      </c>
      <c r="H70" s="161">
        <v>4968</v>
      </c>
      <c r="I70" s="161">
        <v>5475</v>
      </c>
      <c r="J70" s="161">
        <v>5575</v>
      </c>
      <c r="K70" s="161">
        <v>4429</v>
      </c>
      <c r="L70" s="161">
        <v>4317</v>
      </c>
      <c r="M70" s="161">
        <v>5111</v>
      </c>
      <c r="N70" s="161">
        <v>6272</v>
      </c>
      <c r="O70" s="161">
        <v>8398</v>
      </c>
      <c r="P70" s="161">
        <v>7286</v>
      </c>
      <c r="Q70" s="161">
        <v>6557</v>
      </c>
      <c r="R70" s="161">
        <v>6377</v>
      </c>
      <c r="S70" s="161">
        <v>7261</v>
      </c>
      <c r="T70" s="161">
        <v>8815</v>
      </c>
      <c r="U70" s="161">
        <v>7323</v>
      </c>
      <c r="V70" s="161">
        <v>5576</v>
      </c>
      <c r="W70" s="161">
        <v>3530</v>
      </c>
      <c r="X70" s="161">
        <v>1782</v>
      </c>
      <c r="Y70" s="161">
        <v>550</v>
      </c>
      <c r="Z70" s="161">
        <v>82</v>
      </c>
      <c r="AA70" s="161">
        <v>11</v>
      </c>
      <c r="AB70" s="161">
        <v>103044</v>
      </c>
      <c r="AC70" s="161">
        <v>739</v>
      </c>
    </row>
    <row r="71" spans="1:29" x14ac:dyDescent="0.15">
      <c r="A71" s="288">
        <v>3304</v>
      </c>
      <c r="B71" s="288">
        <v>2</v>
      </c>
      <c r="C71" s="288">
        <v>28110</v>
      </c>
      <c r="D71" s="288">
        <v>0</v>
      </c>
      <c r="E71" s="288" t="s">
        <v>1156</v>
      </c>
      <c r="F71" s="161">
        <v>63013</v>
      </c>
      <c r="G71" s="161">
        <v>2219</v>
      </c>
      <c r="H71" s="161">
        <v>1854</v>
      </c>
      <c r="I71" s="161">
        <v>1771</v>
      </c>
      <c r="J71" s="161">
        <v>2425</v>
      </c>
      <c r="K71" s="161">
        <v>3972</v>
      </c>
      <c r="L71" s="161">
        <v>4706</v>
      </c>
      <c r="M71" s="161">
        <v>4769</v>
      </c>
      <c r="N71" s="161">
        <v>4764</v>
      </c>
      <c r="O71" s="161">
        <v>5267</v>
      </c>
      <c r="P71" s="161">
        <v>4658</v>
      </c>
      <c r="Q71" s="161">
        <v>4207</v>
      </c>
      <c r="R71" s="161">
        <v>3837</v>
      </c>
      <c r="S71" s="161">
        <v>4107</v>
      </c>
      <c r="T71" s="161">
        <v>4904</v>
      </c>
      <c r="U71" s="161">
        <v>3668</v>
      </c>
      <c r="V71" s="161">
        <v>2599</v>
      </c>
      <c r="W71" s="161">
        <v>1979</v>
      </c>
      <c r="X71" s="161">
        <v>938</v>
      </c>
      <c r="Y71" s="161">
        <v>304</v>
      </c>
      <c r="Z71" s="161">
        <v>54</v>
      </c>
      <c r="AA71" s="161">
        <v>11</v>
      </c>
      <c r="AB71" s="161">
        <v>58314</v>
      </c>
      <c r="AC71" s="161">
        <v>4699</v>
      </c>
    </row>
    <row r="72" spans="1:29" x14ac:dyDescent="0.15">
      <c r="A72" s="292">
        <v>3305</v>
      </c>
      <c r="B72" s="292">
        <v>2</v>
      </c>
      <c r="C72" s="292">
        <v>28111</v>
      </c>
      <c r="D72" s="292">
        <v>0</v>
      </c>
      <c r="E72" s="292" t="s">
        <v>1157</v>
      </c>
      <c r="F72" s="160">
        <v>118720</v>
      </c>
      <c r="G72" s="160">
        <v>4972</v>
      </c>
      <c r="H72" s="160">
        <v>5952</v>
      </c>
      <c r="I72" s="160">
        <v>6308</v>
      </c>
      <c r="J72" s="160">
        <v>7014</v>
      </c>
      <c r="K72" s="160">
        <v>6195</v>
      </c>
      <c r="L72" s="160">
        <v>5778</v>
      </c>
      <c r="M72" s="160">
        <v>6600</v>
      </c>
      <c r="N72" s="160">
        <v>7753</v>
      </c>
      <c r="O72" s="160">
        <v>9487</v>
      </c>
      <c r="P72" s="160">
        <v>8169</v>
      </c>
      <c r="Q72" s="160">
        <v>7664</v>
      </c>
      <c r="R72" s="160">
        <v>7738</v>
      </c>
      <c r="S72" s="160">
        <v>9076</v>
      </c>
      <c r="T72" s="160">
        <v>9752</v>
      </c>
      <c r="U72" s="160">
        <v>6765</v>
      </c>
      <c r="V72" s="160">
        <v>4238</v>
      </c>
      <c r="W72" s="160">
        <v>3077</v>
      </c>
      <c r="X72" s="160">
        <v>1586</v>
      </c>
      <c r="Y72" s="160">
        <v>493</v>
      </c>
      <c r="Z72" s="160">
        <v>91</v>
      </c>
      <c r="AA72" s="160">
        <v>12</v>
      </c>
      <c r="AB72" s="160">
        <v>117657</v>
      </c>
      <c r="AC72" s="160">
        <v>1063</v>
      </c>
    </row>
    <row r="73" spans="1:29" x14ac:dyDescent="0.15">
      <c r="A73" s="288">
        <v>3306</v>
      </c>
      <c r="B73" s="288">
        <v>2</v>
      </c>
      <c r="C73" s="288">
        <v>28201</v>
      </c>
      <c r="D73" s="288">
        <v>2</v>
      </c>
      <c r="E73" s="288" t="s">
        <v>490</v>
      </c>
      <c r="F73" s="161">
        <v>258724</v>
      </c>
      <c r="G73" s="161">
        <v>12043</v>
      </c>
      <c r="H73" s="161">
        <v>12872</v>
      </c>
      <c r="I73" s="161">
        <v>13644</v>
      </c>
      <c r="J73" s="161">
        <v>14543</v>
      </c>
      <c r="K73" s="161">
        <v>13112</v>
      </c>
      <c r="L73" s="161">
        <v>14109</v>
      </c>
      <c r="M73" s="161">
        <v>15235</v>
      </c>
      <c r="N73" s="161">
        <v>17568</v>
      </c>
      <c r="O73" s="161">
        <v>21699</v>
      </c>
      <c r="P73" s="161">
        <v>18146</v>
      </c>
      <c r="Q73" s="161">
        <v>16546</v>
      </c>
      <c r="R73" s="161">
        <v>14852</v>
      </c>
      <c r="S73" s="161">
        <v>16368</v>
      </c>
      <c r="T73" s="161">
        <v>19250</v>
      </c>
      <c r="U73" s="161">
        <v>15264</v>
      </c>
      <c r="V73" s="161">
        <v>11001</v>
      </c>
      <c r="W73" s="161">
        <v>7518</v>
      </c>
      <c r="X73" s="161">
        <v>3690</v>
      </c>
      <c r="Y73" s="161">
        <v>1067</v>
      </c>
      <c r="Z73" s="161">
        <v>180</v>
      </c>
      <c r="AA73" s="161">
        <v>17</v>
      </c>
      <c r="AB73" s="161">
        <v>254769</v>
      </c>
      <c r="AC73" s="161">
        <v>3955</v>
      </c>
    </row>
    <row r="74" spans="1:29" x14ac:dyDescent="0.15">
      <c r="A74" s="288">
        <v>3307</v>
      </c>
      <c r="B74" s="288">
        <v>2</v>
      </c>
      <c r="C74" s="288">
        <v>28202</v>
      </c>
      <c r="D74" s="288">
        <v>2</v>
      </c>
      <c r="E74" s="288" t="s">
        <v>492</v>
      </c>
      <c r="F74" s="161">
        <v>219059</v>
      </c>
      <c r="G74" s="161">
        <v>8555</v>
      </c>
      <c r="H74" s="161">
        <v>8423</v>
      </c>
      <c r="I74" s="161">
        <v>8842</v>
      </c>
      <c r="J74" s="161">
        <v>9613</v>
      </c>
      <c r="K74" s="161">
        <v>10304</v>
      </c>
      <c r="L74" s="161">
        <v>11897</v>
      </c>
      <c r="M74" s="161">
        <v>13547</v>
      </c>
      <c r="N74" s="161">
        <v>15595</v>
      </c>
      <c r="O74" s="161">
        <v>19016</v>
      </c>
      <c r="P74" s="161">
        <v>17098</v>
      </c>
      <c r="Q74" s="161">
        <v>14297</v>
      </c>
      <c r="R74" s="161">
        <v>12545</v>
      </c>
      <c r="S74" s="161">
        <v>14434</v>
      </c>
      <c r="T74" s="161">
        <v>17746</v>
      </c>
      <c r="U74" s="161">
        <v>14859</v>
      </c>
      <c r="V74" s="161">
        <v>11026</v>
      </c>
      <c r="W74" s="161">
        <v>7024</v>
      </c>
      <c r="X74" s="161">
        <v>3217</v>
      </c>
      <c r="Y74" s="161">
        <v>847</v>
      </c>
      <c r="Z74" s="161">
        <v>150</v>
      </c>
      <c r="AA74" s="161">
        <v>24</v>
      </c>
      <c r="AB74" s="161">
        <v>215566</v>
      </c>
      <c r="AC74" s="161">
        <v>3493</v>
      </c>
    </row>
    <row r="75" spans="1:29" x14ac:dyDescent="0.15">
      <c r="A75" s="288">
        <v>3308</v>
      </c>
      <c r="B75" s="288">
        <v>2</v>
      </c>
      <c r="C75" s="288">
        <v>28203</v>
      </c>
      <c r="D75" s="288">
        <v>2</v>
      </c>
      <c r="E75" s="288" t="s">
        <v>505</v>
      </c>
      <c r="F75" s="161">
        <v>141801</v>
      </c>
      <c r="G75" s="161">
        <v>6628</v>
      </c>
      <c r="H75" s="161">
        <v>6645</v>
      </c>
      <c r="I75" s="161">
        <v>6951</v>
      </c>
      <c r="J75" s="161">
        <v>7463</v>
      </c>
      <c r="K75" s="161">
        <v>6514</v>
      </c>
      <c r="L75" s="161">
        <v>7775</v>
      </c>
      <c r="M75" s="161">
        <v>8624</v>
      </c>
      <c r="N75" s="161">
        <v>9782</v>
      </c>
      <c r="O75" s="161">
        <v>11812</v>
      </c>
      <c r="P75" s="161">
        <v>10769</v>
      </c>
      <c r="Q75" s="161">
        <v>9230</v>
      </c>
      <c r="R75" s="161">
        <v>8140</v>
      </c>
      <c r="S75" s="161">
        <v>8941</v>
      </c>
      <c r="T75" s="161">
        <v>10884</v>
      </c>
      <c r="U75" s="161">
        <v>8651</v>
      </c>
      <c r="V75" s="161">
        <v>6197</v>
      </c>
      <c r="W75" s="161">
        <v>4144</v>
      </c>
      <c r="X75" s="161">
        <v>1952</v>
      </c>
      <c r="Y75" s="161">
        <v>589</v>
      </c>
      <c r="Z75" s="161">
        <v>95</v>
      </c>
      <c r="AA75" s="161">
        <v>15</v>
      </c>
      <c r="AB75" s="161">
        <v>140417</v>
      </c>
      <c r="AC75" s="161">
        <v>1384</v>
      </c>
    </row>
    <row r="76" spans="1:29" x14ac:dyDescent="0.15">
      <c r="A76" s="288">
        <v>3309</v>
      </c>
      <c r="B76" s="288">
        <v>2</v>
      </c>
      <c r="C76" s="288">
        <v>28204</v>
      </c>
      <c r="D76" s="288">
        <v>2</v>
      </c>
      <c r="E76" s="288" t="s">
        <v>494</v>
      </c>
      <c r="F76" s="161">
        <v>228354</v>
      </c>
      <c r="G76" s="161">
        <v>10728</v>
      </c>
      <c r="H76" s="161">
        <v>11523</v>
      </c>
      <c r="I76" s="161">
        <v>12524</v>
      </c>
      <c r="J76" s="161">
        <v>13302</v>
      </c>
      <c r="K76" s="161">
        <v>11430</v>
      </c>
      <c r="L76" s="161">
        <v>10756</v>
      </c>
      <c r="M76" s="161">
        <v>12889</v>
      </c>
      <c r="N76" s="161">
        <v>15442</v>
      </c>
      <c r="O76" s="161">
        <v>20169</v>
      </c>
      <c r="P76" s="161">
        <v>18826</v>
      </c>
      <c r="Q76" s="161">
        <v>15889</v>
      </c>
      <c r="R76" s="161">
        <v>12799</v>
      </c>
      <c r="S76" s="161">
        <v>13143</v>
      </c>
      <c r="T76" s="161">
        <v>16422</v>
      </c>
      <c r="U76" s="161">
        <v>12425</v>
      </c>
      <c r="V76" s="161">
        <v>9283</v>
      </c>
      <c r="W76" s="161">
        <v>6454</v>
      </c>
      <c r="X76" s="161">
        <v>3180</v>
      </c>
      <c r="Y76" s="161">
        <v>961</v>
      </c>
      <c r="Z76" s="161">
        <v>182</v>
      </c>
      <c r="AA76" s="161">
        <v>27</v>
      </c>
      <c r="AB76" s="161">
        <v>226192</v>
      </c>
      <c r="AC76" s="161">
        <v>2162</v>
      </c>
    </row>
    <row r="77" spans="1:29" x14ac:dyDescent="0.15">
      <c r="A77" s="288">
        <v>3310</v>
      </c>
      <c r="B77" s="288">
        <v>2</v>
      </c>
      <c r="C77" s="288">
        <v>28205</v>
      </c>
      <c r="D77" s="288">
        <v>2</v>
      </c>
      <c r="E77" s="288" t="s">
        <v>1079</v>
      </c>
      <c r="F77" s="161">
        <v>20992</v>
      </c>
      <c r="G77" s="161">
        <v>771</v>
      </c>
      <c r="H77" s="161">
        <v>892</v>
      </c>
      <c r="I77" s="161">
        <v>1000</v>
      </c>
      <c r="J77" s="161">
        <v>961</v>
      </c>
      <c r="K77" s="161">
        <v>638</v>
      </c>
      <c r="L77" s="161">
        <v>810</v>
      </c>
      <c r="M77" s="161">
        <v>1014</v>
      </c>
      <c r="N77" s="161">
        <v>1268</v>
      </c>
      <c r="O77" s="161">
        <v>1483</v>
      </c>
      <c r="P77" s="161">
        <v>1337</v>
      </c>
      <c r="Q77" s="161">
        <v>1341</v>
      </c>
      <c r="R77" s="161">
        <v>1343</v>
      </c>
      <c r="S77" s="161">
        <v>1706</v>
      </c>
      <c r="T77" s="161">
        <v>2046</v>
      </c>
      <c r="U77" s="161">
        <v>1417</v>
      </c>
      <c r="V77" s="161">
        <v>1118</v>
      </c>
      <c r="W77" s="161">
        <v>970</v>
      </c>
      <c r="X77" s="161">
        <v>625</v>
      </c>
      <c r="Y77" s="161">
        <v>211</v>
      </c>
      <c r="Z77" s="161">
        <v>32</v>
      </c>
      <c r="AA77" s="161">
        <v>9</v>
      </c>
      <c r="AB77" s="161">
        <v>20918</v>
      </c>
      <c r="AC77" s="161">
        <v>74</v>
      </c>
    </row>
    <row r="78" spans="1:29" x14ac:dyDescent="0.15">
      <c r="A78" s="288">
        <v>3311</v>
      </c>
      <c r="B78" s="288">
        <v>2</v>
      </c>
      <c r="C78" s="288">
        <v>28206</v>
      </c>
      <c r="D78" s="288">
        <v>2</v>
      </c>
      <c r="E78" s="288" t="s">
        <v>496</v>
      </c>
      <c r="F78" s="161">
        <v>43089</v>
      </c>
      <c r="G78" s="161">
        <v>1908</v>
      </c>
      <c r="H78" s="161">
        <v>2215</v>
      </c>
      <c r="I78" s="161">
        <v>2266</v>
      </c>
      <c r="J78" s="161">
        <v>2250</v>
      </c>
      <c r="K78" s="161">
        <v>1725</v>
      </c>
      <c r="L78" s="161">
        <v>1622</v>
      </c>
      <c r="M78" s="161">
        <v>2096</v>
      </c>
      <c r="N78" s="161">
        <v>2610</v>
      </c>
      <c r="O78" s="161">
        <v>3550</v>
      </c>
      <c r="P78" s="161">
        <v>3577</v>
      </c>
      <c r="Q78" s="161">
        <v>3041</v>
      </c>
      <c r="R78" s="161">
        <v>2641</v>
      </c>
      <c r="S78" s="161">
        <v>2733</v>
      </c>
      <c r="T78" s="161">
        <v>3409</v>
      </c>
      <c r="U78" s="161">
        <v>2601</v>
      </c>
      <c r="V78" s="161">
        <v>1999</v>
      </c>
      <c r="W78" s="161">
        <v>1606</v>
      </c>
      <c r="X78" s="161">
        <v>892</v>
      </c>
      <c r="Y78" s="161">
        <v>291</v>
      </c>
      <c r="Z78" s="161">
        <v>53</v>
      </c>
      <c r="AA78" s="161">
        <v>4</v>
      </c>
      <c r="AB78" s="161">
        <v>42413</v>
      </c>
      <c r="AC78" s="161">
        <v>676</v>
      </c>
    </row>
    <row r="79" spans="1:29" x14ac:dyDescent="0.15">
      <c r="A79" s="288">
        <v>3312</v>
      </c>
      <c r="B79" s="288">
        <v>2</v>
      </c>
      <c r="C79" s="288">
        <v>28207</v>
      </c>
      <c r="D79" s="288">
        <v>2</v>
      </c>
      <c r="E79" s="288" t="s">
        <v>1080</v>
      </c>
      <c r="F79" s="161">
        <v>95641</v>
      </c>
      <c r="G79" s="161">
        <v>4546</v>
      </c>
      <c r="H79" s="161">
        <v>4836</v>
      </c>
      <c r="I79" s="161">
        <v>4761</v>
      </c>
      <c r="J79" s="161">
        <v>5191</v>
      </c>
      <c r="K79" s="161">
        <v>4972</v>
      </c>
      <c r="L79" s="161">
        <v>5344</v>
      </c>
      <c r="M79" s="161">
        <v>5827</v>
      </c>
      <c r="N79" s="161">
        <v>7049</v>
      </c>
      <c r="O79" s="161">
        <v>8424</v>
      </c>
      <c r="P79" s="161">
        <v>7413</v>
      </c>
      <c r="Q79" s="161">
        <v>6365</v>
      </c>
      <c r="R79" s="161">
        <v>4918</v>
      </c>
      <c r="S79" s="161">
        <v>5293</v>
      </c>
      <c r="T79" s="161">
        <v>6616</v>
      </c>
      <c r="U79" s="161">
        <v>5441</v>
      </c>
      <c r="V79" s="161">
        <v>4222</v>
      </c>
      <c r="W79" s="161">
        <v>2656</v>
      </c>
      <c r="X79" s="161">
        <v>1311</v>
      </c>
      <c r="Y79" s="161">
        <v>365</v>
      </c>
      <c r="Z79" s="161">
        <v>78</v>
      </c>
      <c r="AA79" s="161">
        <v>13</v>
      </c>
      <c r="AB79" s="161">
        <v>94388</v>
      </c>
      <c r="AC79" s="161">
        <v>1253</v>
      </c>
    </row>
    <row r="80" spans="1:29" x14ac:dyDescent="0.15">
      <c r="A80" s="288">
        <v>3313</v>
      </c>
      <c r="B80" s="288">
        <v>2</v>
      </c>
      <c r="C80" s="288">
        <v>28208</v>
      </c>
      <c r="D80" s="288">
        <v>2</v>
      </c>
      <c r="E80" s="288" t="s">
        <v>524</v>
      </c>
      <c r="F80" s="161">
        <v>14511</v>
      </c>
      <c r="G80" s="161">
        <v>551</v>
      </c>
      <c r="H80" s="161">
        <v>603</v>
      </c>
      <c r="I80" s="161">
        <v>551</v>
      </c>
      <c r="J80" s="161">
        <v>722</v>
      </c>
      <c r="K80" s="161">
        <v>618</v>
      </c>
      <c r="L80" s="161">
        <v>719</v>
      </c>
      <c r="M80" s="161">
        <v>773</v>
      </c>
      <c r="N80" s="161">
        <v>878</v>
      </c>
      <c r="O80" s="161">
        <v>1036</v>
      </c>
      <c r="P80" s="161">
        <v>863</v>
      </c>
      <c r="Q80" s="161">
        <v>845</v>
      </c>
      <c r="R80" s="161">
        <v>829</v>
      </c>
      <c r="S80" s="161">
        <v>1077</v>
      </c>
      <c r="T80" s="161">
        <v>1450</v>
      </c>
      <c r="U80" s="161">
        <v>1130</v>
      </c>
      <c r="V80" s="161">
        <v>827</v>
      </c>
      <c r="W80" s="161">
        <v>582</v>
      </c>
      <c r="X80" s="161">
        <v>315</v>
      </c>
      <c r="Y80" s="161">
        <v>121</v>
      </c>
      <c r="Z80" s="161">
        <v>19</v>
      </c>
      <c r="AA80" s="161">
        <v>2</v>
      </c>
      <c r="AB80" s="161">
        <v>14389</v>
      </c>
      <c r="AC80" s="161">
        <v>122</v>
      </c>
    </row>
    <row r="81" spans="1:29" x14ac:dyDescent="0.15">
      <c r="A81" s="288">
        <v>3314</v>
      </c>
      <c r="B81" s="288">
        <v>2</v>
      </c>
      <c r="C81" s="288">
        <v>28209</v>
      </c>
      <c r="D81" s="288">
        <v>2</v>
      </c>
      <c r="E81" s="288" t="s">
        <v>532</v>
      </c>
      <c r="F81" s="161">
        <v>39494</v>
      </c>
      <c r="G81" s="161">
        <v>1634</v>
      </c>
      <c r="H81" s="161">
        <v>1796</v>
      </c>
      <c r="I81" s="161">
        <v>2034</v>
      </c>
      <c r="J81" s="161">
        <v>1888</v>
      </c>
      <c r="K81" s="161">
        <v>1159</v>
      </c>
      <c r="L81" s="161">
        <v>1710</v>
      </c>
      <c r="M81" s="161">
        <v>2076</v>
      </c>
      <c r="N81" s="161">
        <v>2392</v>
      </c>
      <c r="O81" s="161">
        <v>2888</v>
      </c>
      <c r="P81" s="161">
        <v>2503</v>
      </c>
      <c r="Q81" s="161">
        <v>2492</v>
      </c>
      <c r="R81" s="161">
        <v>2779</v>
      </c>
      <c r="S81" s="161">
        <v>3026</v>
      </c>
      <c r="T81" s="161">
        <v>3368</v>
      </c>
      <c r="U81" s="161">
        <v>2470</v>
      </c>
      <c r="V81" s="161">
        <v>2003</v>
      </c>
      <c r="W81" s="161">
        <v>1735</v>
      </c>
      <c r="X81" s="161">
        <v>1098</v>
      </c>
      <c r="Y81" s="161">
        <v>359</v>
      </c>
      <c r="Z81" s="161">
        <v>78</v>
      </c>
      <c r="AA81" s="161">
        <v>6</v>
      </c>
      <c r="AB81" s="161">
        <v>39350</v>
      </c>
      <c r="AC81" s="161">
        <v>144</v>
      </c>
    </row>
    <row r="82" spans="1:29" x14ac:dyDescent="0.15">
      <c r="A82" s="288">
        <v>3315</v>
      </c>
      <c r="B82" s="288">
        <v>2</v>
      </c>
      <c r="C82" s="288">
        <v>28210</v>
      </c>
      <c r="D82" s="288">
        <v>2</v>
      </c>
      <c r="E82" s="288" t="s">
        <v>507</v>
      </c>
      <c r="F82" s="161">
        <v>131170</v>
      </c>
      <c r="G82" s="161">
        <v>5882</v>
      </c>
      <c r="H82" s="161">
        <v>6192</v>
      </c>
      <c r="I82" s="161">
        <v>6757</v>
      </c>
      <c r="J82" s="161">
        <v>7301</v>
      </c>
      <c r="K82" s="161">
        <v>6300</v>
      </c>
      <c r="L82" s="161">
        <v>7486</v>
      </c>
      <c r="M82" s="161">
        <v>8124</v>
      </c>
      <c r="N82" s="161">
        <v>9143</v>
      </c>
      <c r="O82" s="161">
        <v>10980</v>
      </c>
      <c r="P82" s="161">
        <v>9134</v>
      </c>
      <c r="Q82" s="161">
        <v>7833</v>
      </c>
      <c r="R82" s="161">
        <v>7248</v>
      </c>
      <c r="S82" s="161">
        <v>8796</v>
      </c>
      <c r="T82" s="161">
        <v>10014</v>
      </c>
      <c r="U82" s="161">
        <v>8329</v>
      </c>
      <c r="V82" s="161">
        <v>5759</v>
      </c>
      <c r="W82" s="161">
        <v>3481</v>
      </c>
      <c r="X82" s="161">
        <v>1799</v>
      </c>
      <c r="Y82" s="161">
        <v>521</v>
      </c>
      <c r="Z82" s="161">
        <v>82</v>
      </c>
      <c r="AA82" s="161">
        <v>9</v>
      </c>
      <c r="AB82" s="161">
        <v>130076</v>
      </c>
      <c r="AC82" s="161">
        <v>1094</v>
      </c>
    </row>
    <row r="83" spans="1:29" x14ac:dyDescent="0.15">
      <c r="A83" s="288">
        <v>3316</v>
      </c>
      <c r="B83" s="288">
        <v>2</v>
      </c>
      <c r="C83" s="288">
        <v>28212</v>
      </c>
      <c r="D83" s="288">
        <v>2</v>
      </c>
      <c r="E83" s="288" t="s">
        <v>525</v>
      </c>
      <c r="F83" s="161">
        <v>23331</v>
      </c>
      <c r="G83" s="161">
        <v>924</v>
      </c>
      <c r="H83" s="161">
        <v>1056</v>
      </c>
      <c r="I83" s="161">
        <v>1192</v>
      </c>
      <c r="J83" s="161">
        <v>1275</v>
      </c>
      <c r="K83" s="161">
        <v>970</v>
      </c>
      <c r="L83" s="161">
        <v>1196</v>
      </c>
      <c r="M83" s="161">
        <v>1221</v>
      </c>
      <c r="N83" s="161">
        <v>1423</v>
      </c>
      <c r="O83" s="161">
        <v>1657</v>
      </c>
      <c r="P83" s="161">
        <v>1554</v>
      </c>
      <c r="Q83" s="161">
        <v>1424</v>
      </c>
      <c r="R83" s="161">
        <v>1434</v>
      </c>
      <c r="S83" s="161">
        <v>1713</v>
      </c>
      <c r="T83" s="161">
        <v>2005</v>
      </c>
      <c r="U83" s="161">
        <v>1524</v>
      </c>
      <c r="V83" s="161">
        <v>1217</v>
      </c>
      <c r="W83" s="161">
        <v>881</v>
      </c>
      <c r="X83" s="161">
        <v>498</v>
      </c>
      <c r="Y83" s="161">
        <v>137</v>
      </c>
      <c r="Z83" s="161">
        <v>25</v>
      </c>
      <c r="AA83" s="161">
        <v>5</v>
      </c>
      <c r="AB83" s="161">
        <v>23206</v>
      </c>
      <c r="AC83" s="161">
        <v>125</v>
      </c>
    </row>
    <row r="84" spans="1:29" x14ac:dyDescent="0.15">
      <c r="A84" s="288">
        <v>3317</v>
      </c>
      <c r="B84" s="288">
        <v>2</v>
      </c>
      <c r="C84" s="288">
        <v>28213</v>
      </c>
      <c r="D84" s="288">
        <v>2</v>
      </c>
      <c r="E84" s="288" t="s">
        <v>1081</v>
      </c>
      <c r="F84" s="161">
        <v>19512</v>
      </c>
      <c r="G84" s="161">
        <v>825</v>
      </c>
      <c r="H84" s="161">
        <v>899</v>
      </c>
      <c r="I84" s="161">
        <v>989</v>
      </c>
      <c r="J84" s="161">
        <v>1037</v>
      </c>
      <c r="K84" s="161">
        <v>721</v>
      </c>
      <c r="L84" s="161">
        <v>904</v>
      </c>
      <c r="M84" s="161">
        <v>1016</v>
      </c>
      <c r="N84" s="161">
        <v>1188</v>
      </c>
      <c r="O84" s="161">
        <v>1424</v>
      </c>
      <c r="P84" s="161">
        <v>1307</v>
      </c>
      <c r="Q84" s="161">
        <v>1291</v>
      </c>
      <c r="R84" s="161">
        <v>1207</v>
      </c>
      <c r="S84" s="161">
        <v>1348</v>
      </c>
      <c r="T84" s="161">
        <v>1614</v>
      </c>
      <c r="U84" s="161">
        <v>1266</v>
      </c>
      <c r="V84" s="161">
        <v>1080</v>
      </c>
      <c r="W84" s="161">
        <v>814</v>
      </c>
      <c r="X84" s="161">
        <v>431</v>
      </c>
      <c r="Y84" s="161">
        <v>115</v>
      </c>
      <c r="Z84" s="161">
        <v>30</v>
      </c>
      <c r="AA84" s="161">
        <v>6</v>
      </c>
      <c r="AB84" s="161">
        <v>19352</v>
      </c>
      <c r="AC84" s="161">
        <v>160</v>
      </c>
    </row>
    <row r="85" spans="1:29" x14ac:dyDescent="0.15">
      <c r="A85" s="288">
        <v>3318</v>
      </c>
      <c r="B85" s="288">
        <v>2</v>
      </c>
      <c r="C85" s="288">
        <v>28214</v>
      </c>
      <c r="D85" s="288">
        <v>2</v>
      </c>
      <c r="E85" s="288" t="s">
        <v>1158</v>
      </c>
      <c r="F85" s="161">
        <v>104215</v>
      </c>
      <c r="G85" s="161">
        <v>4526</v>
      </c>
      <c r="H85" s="161">
        <v>5086</v>
      </c>
      <c r="I85" s="161">
        <v>5472</v>
      </c>
      <c r="J85" s="161">
        <v>5390</v>
      </c>
      <c r="K85" s="161">
        <v>4448</v>
      </c>
      <c r="L85" s="161">
        <v>4082</v>
      </c>
      <c r="M85" s="161">
        <v>5051</v>
      </c>
      <c r="N85" s="161">
        <v>6646</v>
      </c>
      <c r="O85" s="161">
        <v>9074</v>
      </c>
      <c r="P85" s="161">
        <v>8366</v>
      </c>
      <c r="Q85" s="161">
        <v>7078</v>
      </c>
      <c r="R85" s="161">
        <v>6048</v>
      </c>
      <c r="S85" s="161">
        <v>6466</v>
      </c>
      <c r="T85" s="161">
        <v>8332</v>
      </c>
      <c r="U85" s="161">
        <v>6766</v>
      </c>
      <c r="V85" s="161">
        <v>5272</v>
      </c>
      <c r="W85" s="161">
        <v>3606</v>
      </c>
      <c r="X85" s="161">
        <v>1833</v>
      </c>
      <c r="Y85" s="161">
        <v>553</v>
      </c>
      <c r="Z85" s="161">
        <v>103</v>
      </c>
      <c r="AA85" s="161">
        <v>17</v>
      </c>
      <c r="AB85" s="161">
        <v>103214</v>
      </c>
      <c r="AC85" s="161">
        <v>1001</v>
      </c>
    </row>
    <row r="86" spans="1:29" x14ac:dyDescent="0.15">
      <c r="A86" s="288">
        <v>3319</v>
      </c>
      <c r="B86" s="288">
        <v>2</v>
      </c>
      <c r="C86" s="288">
        <v>28215</v>
      </c>
      <c r="D86" s="288">
        <v>2</v>
      </c>
      <c r="E86" s="288" t="s">
        <v>1083</v>
      </c>
      <c r="F86" s="161">
        <v>37061</v>
      </c>
      <c r="G86" s="161">
        <v>1301</v>
      </c>
      <c r="H86" s="161">
        <v>1527</v>
      </c>
      <c r="I86" s="161">
        <v>1771</v>
      </c>
      <c r="J86" s="161">
        <v>1880</v>
      </c>
      <c r="K86" s="161">
        <v>1532</v>
      </c>
      <c r="L86" s="161">
        <v>1587</v>
      </c>
      <c r="M86" s="161">
        <v>1857</v>
      </c>
      <c r="N86" s="161">
        <v>2220</v>
      </c>
      <c r="O86" s="161">
        <v>2759</v>
      </c>
      <c r="P86" s="161">
        <v>2310</v>
      </c>
      <c r="Q86" s="161">
        <v>2202</v>
      </c>
      <c r="R86" s="161">
        <v>2280</v>
      </c>
      <c r="S86" s="161">
        <v>2872</v>
      </c>
      <c r="T86" s="161">
        <v>3413</v>
      </c>
      <c r="U86" s="161">
        <v>2943</v>
      </c>
      <c r="V86" s="161">
        <v>2141</v>
      </c>
      <c r="W86" s="161">
        <v>1401</v>
      </c>
      <c r="X86" s="161">
        <v>757</v>
      </c>
      <c r="Y86" s="161">
        <v>257</v>
      </c>
      <c r="Z86" s="161">
        <v>45</v>
      </c>
      <c r="AA86" s="161">
        <v>6</v>
      </c>
      <c r="AB86" s="161">
        <v>36646</v>
      </c>
      <c r="AC86" s="161">
        <v>415</v>
      </c>
    </row>
    <row r="87" spans="1:29" x14ac:dyDescent="0.15">
      <c r="A87" s="288">
        <v>3320</v>
      </c>
      <c r="B87" s="288">
        <v>2</v>
      </c>
      <c r="C87" s="288">
        <v>28216</v>
      </c>
      <c r="D87" s="288">
        <v>2</v>
      </c>
      <c r="E87" s="288" t="s">
        <v>1084</v>
      </c>
      <c r="F87" s="161">
        <v>44397</v>
      </c>
      <c r="G87" s="161">
        <v>1844</v>
      </c>
      <c r="H87" s="161">
        <v>2057</v>
      </c>
      <c r="I87" s="161">
        <v>2287</v>
      </c>
      <c r="J87" s="161">
        <v>2407</v>
      </c>
      <c r="K87" s="161">
        <v>2355</v>
      </c>
      <c r="L87" s="161">
        <v>2678</v>
      </c>
      <c r="M87" s="161">
        <v>2612</v>
      </c>
      <c r="N87" s="161">
        <v>2868</v>
      </c>
      <c r="O87" s="161">
        <v>3577</v>
      </c>
      <c r="P87" s="161">
        <v>2911</v>
      </c>
      <c r="Q87" s="161">
        <v>2624</v>
      </c>
      <c r="R87" s="161">
        <v>2418</v>
      </c>
      <c r="S87" s="161">
        <v>3101</v>
      </c>
      <c r="T87" s="161">
        <v>3730</v>
      </c>
      <c r="U87" s="161">
        <v>2963</v>
      </c>
      <c r="V87" s="161">
        <v>1958</v>
      </c>
      <c r="W87" s="161">
        <v>1241</v>
      </c>
      <c r="X87" s="161">
        <v>593</v>
      </c>
      <c r="Y87" s="161">
        <v>143</v>
      </c>
      <c r="Z87" s="161">
        <v>27</v>
      </c>
      <c r="AA87" s="161">
        <v>3</v>
      </c>
      <c r="AB87" s="161">
        <v>43962</v>
      </c>
      <c r="AC87" s="161">
        <v>435</v>
      </c>
    </row>
    <row r="88" spans="1:29" x14ac:dyDescent="0.15">
      <c r="A88" s="288">
        <v>3321</v>
      </c>
      <c r="B88" s="288">
        <v>2</v>
      </c>
      <c r="C88" s="288">
        <v>28217</v>
      </c>
      <c r="D88" s="288">
        <v>2</v>
      </c>
      <c r="E88" s="288" t="s">
        <v>1085</v>
      </c>
      <c r="F88" s="161">
        <v>73882</v>
      </c>
      <c r="G88" s="161">
        <v>3038</v>
      </c>
      <c r="H88" s="161">
        <v>3490</v>
      </c>
      <c r="I88" s="161">
        <v>3881</v>
      </c>
      <c r="J88" s="161">
        <v>4020</v>
      </c>
      <c r="K88" s="161">
        <v>3011</v>
      </c>
      <c r="L88" s="161">
        <v>2945</v>
      </c>
      <c r="M88" s="161">
        <v>3600</v>
      </c>
      <c r="N88" s="161">
        <v>4374</v>
      </c>
      <c r="O88" s="161">
        <v>6233</v>
      </c>
      <c r="P88" s="161">
        <v>5633</v>
      </c>
      <c r="Q88" s="161">
        <v>4639</v>
      </c>
      <c r="R88" s="161">
        <v>3729</v>
      </c>
      <c r="S88" s="161">
        <v>4413</v>
      </c>
      <c r="T88" s="161">
        <v>5761</v>
      </c>
      <c r="U88" s="161">
        <v>5505</v>
      </c>
      <c r="V88" s="161">
        <v>4740</v>
      </c>
      <c r="W88" s="161">
        <v>2968</v>
      </c>
      <c r="X88" s="161">
        <v>1417</v>
      </c>
      <c r="Y88" s="161">
        <v>424</v>
      </c>
      <c r="Z88" s="161">
        <v>57</v>
      </c>
      <c r="AA88" s="161">
        <v>4</v>
      </c>
      <c r="AB88" s="161">
        <v>73381</v>
      </c>
      <c r="AC88" s="161">
        <v>501</v>
      </c>
    </row>
    <row r="89" spans="1:29" x14ac:dyDescent="0.15">
      <c r="A89" s="288">
        <v>3322</v>
      </c>
      <c r="B89" s="288">
        <v>2</v>
      </c>
      <c r="C89" s="288">
        <v>28218</v>
      </c>
      <c r="D89" s="288">
        <v>2</v>
      </c>
      <c r="E89" s="288" t="s">
        <v>1086</v>
      </c>
      <c r="F89" s="161">
        <v>23730</v>
      </c>
      <c r="G89" s="161">
        <v>1067</v>
      </c>
      <c r="H89" s="161">
        <v>1252</v>
      </c>
      <c r="I89" s="161">
        <v>1343</v>
      </c>
      <c r="J89" s="161">
        <v>1298</v>
      </c>
      <c r="K89" s="161">
        <v>1110</v>
      </c>
      <c r="L89" s="161">
        <v>1213</v>
      </c>
      <c r="M89" s="161">
        <v>1307</v>
      </c>
      <c r="N89" s="161">
        <v>1568</v>
      </c>
      <c r="O89" s="161">
        <v>1881</v>
      </c>
      <c r="P89" s="161">
        <v>1583</v>
      </c>
      <c r="Q89" s="161">
        <v>1448</v>
      </c>
      <c r="R89" s="161">
        <v>1408</v>
      </c>
      <c r="S89" s="161">
        <v>1649</v>
      </c>
      <c r="T89" s="161">
        <v>1842</v>
      </c>
      <c r="U89" s="161">
        <v>1405</v>
      </c>
      <c r="V89" s="161">
        <v>1038</v>
      </c>
      <c r="W89" s="161">
        <v>766</v>
      </c>
      <c r="X89" s="161">
        <v>388</v>
      </c>
      <c r="Y89" s="161">
        <v>140</v>
      </c>
      <c r="Z89" s="161">
        <v>22</v>
      </c>
      <c r="AA89" s="161">
        <v>2</v>
      </c>
      <c r="AB89" s="161">
        <v>23453</v>
      </c>
      <c r="AC89" s="161">
        <v>277</v>
      </c>
    </row>
    <row r="90" spans="1:29" x14ac:dyDescent="0.15">
      <c r="A90" s="288">
        <v>3323</v>
      </c>
      <c r="B90" s="288">
        <v>2</v>
      </c>
      <c r="C90" s="288">
        <v>28219</v>
      </c>
      <c r="D90" s="288">
        <v>2</v>
      </c>
      <c r="E90" s="288" t="s">
        <v>1087</v>
      </c>
      <c r="F90" s="161">
        <v>54184</v>
      </c>
      <c r="G90" s="161">
        <v>2265</v>
      </c>
      <c r="H90" s="161">
        <v>2563</v>
      </c>
      <c r="I90" s="161">
        <v>2735</v>
      </c>
      <c r="J90" s="161">
        <v>3382</v>
      </c>
      <c r="K90" s="161">
        <v>3421</v>
      </c>
      <c r="L90" s="161">
        <v>2975</v>
      </c>
      <c r="M90" s="161">
        <v>2874</v>
      </c>
      <c r="N90" s="161">
        <v>3079</v>
      </c>
      <c r="O90" s="161">
        <v>3486</v>
      </c>
      <c r="P90" s="161">
        <v>3544</v>
      </c>
      <c r="Q90" s="161">
        <v>4215</v>
      </c>
      <c r="R90" s="161">
        <v>4290</v>
      </c>
      <c r="S90" s="161">
        <v>4492</v>
      </c>
      <c r="T90" s="161">
        <v>4189</v>
      </c>
      <c r="U90" s="161">
        <v>2621</v>
      </c>
      <c r="V90" s="161">
        <v>1773</v>
      </c>
      <c r="W90" s="161">
        <v>1315</v>
      </c>
      <c r="X90" s="161">
        <v>697</v>
      </c>
      <c r="Y90" s="161">
        <v>239</v>
      </c>
      <c r="Z90" s="161">
        <v>26</v>
      </c>
      <c r="AA90" s="161">
        <v>3</v>
      </c>
      <c r="AB90" s="161">
        <v>53786</v>
      </c>
      <c r="AC90" s="161">
        <v>398</v>
      </c>
    </row>
    <row r="91" spans="1:29" x14ac:dyDescent="0.15">
      <c r="A91" s="288">
        <v>3324</v>
      </c>
      <c r="B91" s="288">
        <v>2</v>
      </c>
      <c r="C91" s="288">
        <v>28220</v>
      </c>
      <c r="D91" s="288">
        <v>2</v>
      </c>
      <c r="E91" s="288" t="s">
        <v>59</v>
      </c>
      <c r="F91" s="161">
        <v>21653</v>
      </c>
      <c r="G91" s="161">
        <v>719</v>
      </c>
      <c r="H91" s="161">
        <v>851</v>
      </c>
      <c r="I91" s="161">
        <v>1052</v>
      </c>
      <c r="J91" s="161">
        <v>1186</v>
      </c>
      <c r="K91" s="161">
        <v>949</v>
      </c>
      <c r="L91" s="161">
        <v>1035</v>
      </c>
      <c r="M91" s="161">
        <v>1176</v>
      </c>
      <c r="N91" s="161">
        <v>1237</v>
      </c>
      <c r="O91" s="161">
        <v>1528</v>
      </c>
      <c r="P91" s="161">
        <v>1344</v>
      </c>
      <c r="Q91" s="161">
        <v>1411</v>
      </c>
      <c r="R91" s="161">
        <v>1500</v>
      </c>
      <c r="S91" s="161">
        <v>1726</v>
      </c>
      <c r="T91" s="161">
        <v>1952</v>
      </c>
      <c r="U91" s="161">
        <v>1414</v>
      </c>
      <c r="V91" s="161">
        <v>1009</v>
      </c>
      <c r="W91" s="161">
        <v>826</v>
      </c>
      <c r="X91" s="161">
        <v>527</v>
      </c>
      <c r="Y91" s="161">
        <v>173</v>
      </c>
      <c r="Z91" s="161">
        <v>32</v>
      </c>
      <c r="AA91" s="161">
        <v>6</v>
      </c>
      <c r="AB91" s="161">
        <v>21316</v>
      </c>
      <c r="AC91" s="161">
        <v>337</v>
      </c>
    </row>
    <row r="92" spans="1:29" x14ac:dyDescent="0.15">
      <c r="A92" s="288">
        <v>3325</v>
      </c>
      <c r="B92" s="288">
        <v>2</v>
      </c>
      <c r="C92" s="288">
        <v>28221</v>
      </c>
      <c r="D92" s="288">
        <v>2</v>
      </c>
      <c r="E92" s="288" t="s">
        <v>1088</v>
      </c>
      <c r="F92" s="161">
        <v>19760</v>
      </c>
      <c r="G92" s="161">
        <v>780</v>
      </c>
      <c r="H92" s="161">
        <v>826</v>
      </c>
      <c r="I92" s="161">
        <v>925</v>
      </c>
      <c r="J92" s="161">
        <v>945</v>
      </c>
      <c r="K92" s="161">
        <v>785</v>
      </c>
      <c r="L92" s="161">
        <v>862</v>
      </c>
      <c r="M92" s="161">
        <v>1011</v>
      </c>
      <c r="N92" s="161">
        <v>1099</v>
      </c>
      <c r="O92" s="161">
        <v>1310</v>
      </c>
      <c r="P92" s="161">
        <v>1137</v>
      </c>
      <c r="Q92" s="161">
        <v>1225</v>
      </c>
      <c r="R92" s="161">
        <v>1399</v>
      </c>
      <c r="S92" s="161">
        <v>1679</v>
      </c>
      <c r="T92" s="161">
        <v>1826</v>
      </c>
      <c r="U92" s="161">
        <v>1249</v>
      </c>
      <c r="V92" s="161">
        <v>1025</v>
      </c>
      <c r="W92" s="161">
        <v>893</v>
      </c>
      <c r="X92" s="161">
        <v>584</v>
      </c>
      <c r="Y92" s="161">
        <v>171</v>
      </c>
      <c r="Z92" s="161">
        <v>26</v>
      </c>
      <c r="AA92" s="161">
        <v>3</v>
      </c>
      <c r="AB92" s="161">
        <v>19593</v>
      </c>
      <c r="AC92" s="161">
        <v>167</v>
      </c>
    </row>
    <row r="93" spans="1:29" x14ac:dyDescent="0.15">
      <c r="A93" s="288">
        <v>3326</v>
      </c>
      <c r="B93" s="288">
        <v>2</v>
      </c>
      <c r="C93" s="288">
        <v>28222</v>
      </c>
      <c r="D93" s="288">
        <v>2</v>
      </c>
      <c r="E93" s="288" t="s">
        <v>1159</v>
      </c>
      <c r="F93" s="161">
        <v>11694</v>
      </c>
      <c r="G93" s="161">
        <v>425</v>
      </c>
      <c r="H93" s="161">
        <v>491</v>
      </c>
      <c r="I93" s="161">
        <v>562</v>
      </c>
      <c r="J93" s="161">
        <v>526</v>
      </c>
      <c r="K93" s="161">
        <v>299</v>
      </c>
      <c r="L93" s="161">
        <v>449</v>
      </c>
      <c r="M93" s="161">
        <v>545</v>
      </c>
      <c r="N93" s="161">
        <v>635</v>
      </c>
      <c r="O93" s="161">
        <v>732</v>
      </c>
      <c r="P93" s="161">
        <v>644</v>
      </c>
      <c r="Q93" s="161">
        <v>705</v>
      </c>
      <c r="R93" s="161">
        <v>914</v>
      </c>
      <c r="S93" s="161">
        <v>993</v>
      </c>
      <c r="T93" s="161">
        <v>1065</v>
      </c>
      <c r="U93" s="161">
        <v>863</v>
      </c>
      <c r="V93" s="161">
        <v>614</v>
      </c>
      <c r="W93" s="161">
        <v>615</v>
      </c>
      <c r="X93" s="161">
        <v>439</v>
      </c>
      <c r="Y93" s="161">
        <v>146</v>
      </c>
      <c r="Z93" s="161">
        <v>27</v>
      </c>
      <c r="AA93" s="161">
        <v>5</v>
      </c>
      <c r="AB93" s="161">
        <v>11681</v>
      </c>
      <c r="AC93" s="161">
        <v>13</v>
      </c>
    </row>
    <row r="94" spans="1:29" x14ac:dyDescent="0.15">
      <c r="A94" s="288">
        <v>3327</v>
      </c>
      <c r="B94" s="288">
        <v>2</v>
      </c>
      <c r="C94" s="288">
        <v>28223</v>
      </c>
      <c r="D94" s="288">
        <v>2</v>
      </c>
      <c r="E94" s="288" t="s">
        <v>1160</v>
      </c>
      <c r="F94" s="161">
        <v>30793</v>
      </c>
      <c r="G94" s="161">
        <v>1273</v>
      </c>
      <c r="H94" s="161">
        <v>1355</v>
      </c>
      <c r="I94" s="161">
        <v>1641</v>
      </c>
      <c r="J94" s="161">
        <v>1464</v>
      </c>
      <c r="K94" s="161">
        <v>1091</v>
      </c>
      <c r="L94" s="161">
        <v>1432</v>
      </c>
      <c r="M94" s="161">
        <v>1580</v>
      </c>
      <c r="N94" s="161">
        <v>1918</v>
      </c>
      <c r="O94" s="161">
        <v>2021</v>
      </c>
      <c r="P94" s="161">
        <v>1774</v>
      </c>
      <c r="Q94" s="161">
        <v>1799</v>
      </c>
      <c r="R94" s="161">
        <v>2080</v>
      </c>
      <c r="S94" s="161">
        <v>2414</v>
      </c>
      <c r="T94" s="161">
        <v>2732</v>
      </c>
      <c r="U94" s="161">
        <v>2030</v>
      </c>
      <c r="V94" s="161">
        <v>1591</v>
      </c>
      <c r="W94" s="161">
        <v>1350</v>
      </c>
      <c r="X94" s="161">
        <v>871</v>
      </c>
      <c r="Y94" s="161">
        <v>314</v>
      </c>
      <c r="Z94" s="161">
        <v>59</v>
      </c>
      <c r="AA94" s="161">
        <v>4</v>
      </c>
      <c r="AB94" s="161">
        <v>30552</v>
      </c>
      <c r="AC94" s="161">
        <v>241</v>
      </c>
    </row>
    <row r="95" spans="1:29" x14ac:dyDescent="0.15">
      <c r="A95" s="288">
        <v>3328</v>
      </c>
      <c r="B95" s="288">
        <v>2</v>
      </c>
      <c r="C95" s="288">
        <v>28224</v>
      </c>
      <c r="D95" s="288">
        <v>2</v>
      </c>
      <c r="E95" s="288" t="s">
        <v>542</v>
      </c>
      <c r="F95" s="161">
        <v>22445</v>
      </c>
      <c r="G95" s="161">
        <v>850</v>
      </c>
      <c r="H95" s="161">
        <v>950</v>
      </c>
      <c r="I95" s="161">
        <v>1088</v>
      </c>
      <c r="J95" s="161">
        <v>951</v>
      </c>
      <c r="K95" s="161">
        <v>727</v>
      </c>
      <c r="L95" s="161">
        <v>873</v>
      </c>
      <c r="M95" s="161">
        <v>1116</v>
      </c>
      <c r="N95" s="161">
        <v>1305</v>
      </c>
      <c r="O95" s="161">
        <v>1589</v>
      </c>
      <c r="P95" s="161">
        <v>1376</v>
      </c>
      <c r="Q95" s="161">
        <v>1402</v>
      </c>
      <c r="R95" s="161">
        <v>1562</v>
      </c>
      <c r="S95" s="161">
        <v>1826</v>
      </c>
      <c r="T95" s="161">
        <v>2142</v>
      </c>
      <c r="U95" s="161">
        <v>1446</v>
      </c>
      <c r="V95" s="161">
        <v>1177</v>
      </c>
      <c r="W95" s="161">
        <v>1107</v>
      </c>
      <c r="X95" s="161">
        <v>695</v>
      </c>
      <c r="Y95" s="161">
        <v>206</v>
      </c>
      <c r="Z95" s="161">
        <v>50</v>
      </c>
      <c r="AA95" s="161">
        <v>7</v>
      </c>
      <c r="AB95" s="161">
        <v>22385</v>
      </c>
      <c r="AC95" s="161">
        <v>60</v>
      </c>
    </row>
    <row r="96" spans="1:29" x14ac:dyDescent="0.15">
      <c r="A96" s="288">
        <v>3329</v>
      </c>
      <c r="B96" s="288">
        <v>2</v>
      </c>
      <c r="C96" s="288">
        <v>28225</v>
      </c>
      <c r="D96" s="288">
        <v>2</v>
      </c>
      <c r="E96" s="288" t="s">
        <v>1161</v>
      </c>
      <c r="F96" s="161">
        <v>14810</v>
      </c>
      <c r="G96" s="161">
        <v>604</v>
      </c>
      <c r="H96" s="161">
        <v>634</v>
      </c>
      <c r="I96" s="161">
        <v>776</v>
      </c>
      <c r="J96" s="161">
        <v>711</v>
      </c>
      <c r="K96" s="161">
        <v>411</v>
      </c>
      <c r="L96" s="161">
        <v>645</v>
      </c>
      <c r="M96" s="161">
        <v>714</v>
      </c>
      <c r="N96" s="161">
        <v>861</v>
      </c>
      <c r="O96" s="161">
        <v>974</v>
      </c>
      <c r="P96" s="161">
        <v>927</v>
      </c>
      <c r="Q96" s="161">
        <v>920</v>
      </c>
      <c r="R96" s="161">
        <v>1040</v>
      </c>
      <c r="S96" s="161">
        <v>1240</v>
      </c>
      <c r="T96" s="161">
        <v>1272</v>
      </c>
      <c r="U96" s="161">
        <v>934</v>
      </c>
      <c r="V96" s="161">
        <v>744</v>
      </c>
      <c r="W96" s="161">
        <v>684</v>
      </c>
      <c r="X96" s="161">
        <v>503</v>
      </c>
      <c r="Y96" s="161">
        <v>182</v>
      </c>
      <c r="Z96" s="161">
        <v>31</v>
      </c>
      <c r="AA96" s="161">
        <v>3</v>
      </c>
      <c r="AB96" s="161">
        <v>14773</v>
      </c>
      <c r="AC96" s="161">
        <v>37</v>
      </c>
    </row>
    <row r="97" spans="1:29" x14ac:dyDescent="0.15">
      <c r="A97" s="288">
        <v>3330</v>
      </c>
      <c r="B97" s="288">
        <v>2</v>
      </c>
      <c r="C97" s="288">
        <v>28226</v>
      </c>
      <c r="D97" s="288">
        <v>2</v>
      </c>
      <c r="E97" s="288" t="s">
        <v>1162</v>
      </c>
      <c r="F97" s="161">
        <v>20808</v>
      </c>
      <c r="G97" s="161">
        <v>750</v>
      </c>
      <c r="H97" s="161">
        <v>837</v>
      </c>
      <c r="I97" s="161">
        <v>963</v>
      </c>
      <c r="J97" s="161">
        <v>935</v>
      </c>
      <c r="K97" s="161">
        <v>725</v>
      </c>
      <c r="L97" s="161">
        <v>889</v>
      </c>
      <c r="M97" s="161">
        <v>942</v>
      </c>
      <c r="N97" s="161">
        <v>1121</v>
      </c>
      <c r="O97" s="161">
        <v>1336</v>
      </c>
      <c r="P97" s="161">
        <v>1177</v>
      </c>
      <c r="Q97" s="161">
        <v>1152</v>
      </c>
      <c r="R97" s="161">
        <v>1399</v>
      </c>
      <c r="S97" s="161">
        <v>1778</v>
      </c>
      <c r="T97" s="161">
        <v>2023</v>
      </c>
      <c r="U97" s="161">
        <v>1461</v>
      </c>
      <c r="V97" s="161">
        <v>1237</v>
      </c>
      <c r="W97" s="161">
        <v>1067</v>
      </c>
      <c r="X97" s="161">
        <v>696</v>
      </c>
      <c r="Y97" s="161">
        <v>259</v>
      </c>
      <c r="Z97" s="161">
        <v>50</v>
      </c>
      <c r="AA97" s="161">
        <v>11</v>
      </c>
      <c r="AB97" s="161">
        <v>20738</v>
      </c>
      <c r="AC97" s="161">
        <v>70</v>
      </c>
    </row>
    <row r="98" spans="1:29" x14ac:dyDescent="0.15">
      <c r="A98" s="288">
        <v>3331</v>
      </c>
      <c r="B98" s="288">
        <v>2</v>
      </c>
      <c r="C98" s="288">
        <v>28227</v>
      </c>
      <c r="D98" s="288">
        <v>2</v>
      </c>
      <c r="E98" s="288" t="s">
        <v>1163</v>
      </c>
      <c r="F98" s="161">
        <v>18024</v>
      </c>
      <c r="G98" s="161">
        <v>703</v>
      </c>
      <c r="H98" s="161">
        <v>837</v>
      </c>
      <c r="I98" s="161">
        <v>946</v>
      </c>
      <c r="J98" s="161">
        <v>863</v>
      </c>
      <c r="K98" s="161">
        <v>573</v>
      </c>
      <c r="L98" s="161">
        <v>759</v>
      </c>
      <c r="M98" s="161">
        <v>927</v>
      </c>
      <c r="N98" s="161">
        <v>1050</v>
      </c>
      <c r="O98" s="161">
        <v>1252</v>
      </c>
      <c r="P98" s="161">
        <v>987</v>
      </c>
      <c r="Q98" s="161">
        <v>1096</v>
      </c>
      <c r="R98" s="161">
        <v>1312</v>
      </c>
      <c r="S98" s="161">
        <v>1578</v>
      </c>
      <c r="T98" s="161">
        <v>1640</v>
      </c>
      <c r="U98" s="161">
        <v>1121</v>
      </c>
      <c r="V98" s="161">
        <v>910</v>
      </c>
      <c r="W98" s="161">
        <v>836</v>
      </c>
      <c r="X98" s="161">
        <v>475</v>
      </c>
      <c r="Y98" s="161">
        <v>140</v>
      </c>
      <c r="Z98" s="161">
        <v>17</v>
      </c>
      <c r="AA98" s="161">
        <v>2</v>
      </c>
      <c r="AB98" s="161">
        <v>17992</v>
      </c>
      <c r="AC98" s="161">
        <v>32</v>
      </c>
    </row>
    <row r="99" spans="1:29" x14ac:dyDescent="0.15">
      <c r="A99" s="288">
        <v>3332</v>
      </c>
      <c r="B99" s="288">
        <v>2</v>
      </c>
      <c r="C99" s="288">
        <v>28228</v>
      </c>
      <c r="D99" s="288">
        <v>2</v>
      </c>
      <c r="E99" s="288" t="s">
        <v>1164</v>
      </c>
      <c r="F99" s="161">
        <v>19619</v>
      </c>
      <c r="G99" s="161">
        <v>867</v>
      </c>
      <c r="H99" s="161">
        <v>900</v>
      </c>
      <c r="I99" s="161">
        <v>960</v>
      </c>
      <c r="J99" s="161">
        <v>1045</v>
      </c>
      <c r="K99" s="161">
        <v>1023</v>
      </c>
      <c r="L99" s="161">
        <v>1122</v>
      </c>
      <c r="M99" s="161">
        <v>1202</v>
      </c>
      <c r="N99" s="161">
        <v>1331</v>
      </c>
      <c r="O99" s="161">
        <v>1555</v>
      </c>
      <c r="P99" s="161">
        <v>1291</v>
      </c>
      <c r="Q99" s="161">
        <v>1244</v>
      </c>
      <c r="R99" s="161">
        <v>1245</v>
      </c>
      <c r="S99" s="161">
        <v>1356</v>
      </c>
      <c r="T99" s="161">
        <v>1470</v>
      </c>
      <c r="U99" s="161">
        <v>1039</v>
      </c>
      <c r="V99" s="161">
        <v>803</v>
      </c>
      <c r="W99" s="161">
        <v>636</v>
      </c>
      <c r="X99" s="161">
        <v>367</v>
      </c>
      <c r="Y99" s="161">
        <v>132</v>
      </c>
      <c r="Z99" s="161">
        <v>28</v>
      </c>
      <c r="AA99" s="161">
        <v>3</v>
      </c>
      <c r="AB99" s="161">
        <v>19457</v>
      </c>
      <c r="AC99" s="161">
        <v>162</v>
      </c>
    </row>
    <row r="100" spans="1:29" x14ac:dyDescent="0.15">
      <c r="A100" s="288">
        <v>3333</v>
      </c>
      <c r="B100" s="288">
        <v>2</v>
      </c>
      <c r="C100" s="288">
        <v>28229</v>
      </c>
      <c r="D100" s="288">
        <v>2</v>
      </c>
      <c r="E100" s="288" t="s">
        <v>520</v>
      </c>
      <c r="F100" s="161">
        <v>37260</v>
      </c>
      <c r="G100" s="161">
        <v>1608</v>
      </c>
      <c r="H100" s="161">
        <v>1751</v>
      </c>
      <c r="I100" s="161">
        <v>1878</v>
      </c>
      <c r="J100" s="161">
        <v>2020</v>
      </c>
      <c r="K100" s="161">
        <v>1733</v>
      </c>
      <c r="L100" s="161">
        <v>1786</v>
      </c>
      <c r="M100" s="161">
        <v>2123</v>
      </c>
      <c r="N100" s="161">
        <v>2425</v>
      </c>
      <c r="O100" s="161">
        <v>2848</v>
      </c>
      <c r="P100" s="161">
        <v>2359</v>
      </c>
      <c r="Q100" s="161">
        <v>2239</v>
      </c>
      <c r="R100" s="161">
        <v>2290</v>
      </c>
      <c r="S100" s="161">
        <v>2787</v>
      </c>
      <c r="T100" s="161">
        <v>3176</v>
      </c>
      <c r="U100" s="161">
        <v>2497</v>
      </c>
      <c r="V100" s="161">
        <v>1670</v>
      </c>
      <c r="W100" s="161">
        <v>1201</v>
      </c>
      <c r="X100" s="161">
        <v>652</v>
      </c>
      <c r="Y100" s="161">
        <v>170</v>
      </c>
      <c r="Z100" s="161">
        <v>39</v>
      </c>
      <c r="AA100" s="161">
        <v>8</v>
      </c>
      <c r="AB100" s="161">
        <v>37121</v>
      </c>
      <c r="AC100" s="161">
        <v>139</v>
      </c>
    </row>
    <row r="101" spans="1:29" x14ac:dyDescent="0.15">
      <c r="A101" s="288">
        <v>3334</v>
      </c>
      <c r="B101" s="288">
        <v>2</v>
      </c>
      <c r="C101" s="288">
        <v>28301</v>
      </c>
      <c r="D101" s="288">
        <v>3</v>
      </c>
      <c r="E101" s="288" t="s">
        <v>1098</v>
      </c>
      <c r="F101" s="161">
        <v>14550</v>
      </c>
      <c r="G101" s="161">
        <v>528</v>
      </c>
      <c r="H101" s="161">
        <v>851</v>
      </c>
      <c r="I101" s="161">
        <v>1006</v>
      </c>
      <c r="J101" s="161">
        <v>824</v>
      </c>
      <c r="K101" s="161">
        <v>538</v>
      </c>
      <c r="L101" s="161">
        <v>504</v>
      </c>
      <c r="M101" s="161">
        <v>578</v>
      </c>
      <c r="N101" s="161">
        <v>871</v>
      </c>
      <c r="O101" s="161">
        <v>1118</v>
      </c>
      <c r="P101" s="161">
        <v>1037</v>
      </c>
      <c r="Q101" s="161">
        <v>920</v>
      </c>
      <c r="R101" s="161">
        <v>952</v>
      </c>
      <c r="S101" s="161">
        <v>1221</v>
      </c>
      <c r="T101" s="161">
        <v>1244</v>
      </c>
      <c r="U101" s="161">
        <v>996</v>
      </c>
      <c r="V101" s="161">
        <v>635</v>
      </c>
      <c r="W101" s="161">
        <v>414</v>
      </c>
      <c r="X101" s="161">
        <v>219</v>
      </c>
      <c r="Y101" s="161">
        <v>71</v>
      </c>
      <c r="Z101" s="161">
        <v>21</v>
      </c>
      <c r="AA101" s="161">
        <v>2</v>
      </c>
      <c r="AB101" s="161">
        <v>14491</v>
      </c>
      <c r="AC101" s="161">
        <v>59</v>
      </c>
    </row>
    <row r="102" spans="1:29" x14ac:dyDescent="0.15">
      <c r="A102" s="288">
        <v>3335</v>
      </c>
      <c r="B102" s="288">
        <v>2</v>
      </c>
      <c r="C102" s="288">
        <v>28365</v>
      </c>
      <c r="D102" s="288">
        <v>3</v>
      </c>
      <c r="E102" s="288" t="s">
        <v>517</v>
      </c>
      <c r="F102" s="161">
        <v>10208</v>
      </c>
      <c r="G102" s="161">
        <v>338</v>
      </c>
      <c r="H102" s="161">
        <v>410</v>
      </c>
      <c r="I102" s="161">
        <v>598</v>
      </c>
      <c r="J102" s="161">
        <v>553</v>
      </c>
      <c r="K102" s="161">
        <v>354</v>
      </c>
      <c r="L102" s="161">
        <v>413</v>
      </c>
      <c r="M102" s="161">
        <v>438</v>
      </c>
      <c r="N102" s="161">
        <v>517</v>
      </c>
      <c r="O102" s="161">
        <v>680</v>
      </c>
      <c r="P102" s="161">
        <v>629</v>
      </c>
      <c r="Q102" s="161">
        <v>653</v>
      </c>
      <c r="R102" s="161">
        <v>693</v>
      </c>
      <c r="S102" s="161">
        <v>801</v>
      </c>
      <c r="T102" s="161">
        <v>918</v>
      </c>
      <c r="U102" s="161">
        <v>731</v>
      </c>
      <c r="V102" s="161">
        <v>596</v>
      </c>
      <c r="W102" s="161">
        <v>470</v>
      </c>
      <c r="X102" s="161">
        <v>296</v>
      </c>
      <c r="Y102" s="161">
        <v>97</v>
      </c>
      <c r="Z102" s="161">
        <v>21</v>
      </c>
      <c r="AA102" s="161">
        <v>2</v>
      </c>
      <c r="AB102" s="161">
        <v>10121</v>
      </c>
      <c r="AC102" s="161">
        <v>87</v>
      </c>
    </row>
    <row r="103" spans="1:29" x14ac:dyDescent="0.15">
      <c r="A103" s="288">
        <v>3336</v>
      </c>
      <c r="B103" s="288">
        <v>2</v>
      </c>
      <c r="C103" s="288">
        <v>28381</v>
      </c>
      <c r="D103" s="288">
        <v>3</v>
      </c>
      <c r="E103" s="288" t="s">
        <v>509</v>
      </c>
      <c r="F103" s="161">
        <v>15218</v>
      </c>
      <c r="G103" s="161">
        <v>649</v>
      </c>
      <c r="H103" s="161">
        <v>722</v>
      </c>
      <c r="I103" s="161">
        <v>774</v>
      </c>
      <c r="J103" s="161">
        <v>765</v>
      </c>
      <c r="K103" s="161">
        <v>656</v>
      </c>
      <c r="L103" s="161">
        <v>670</v>
      </c>
      <c r="M103" s="161">
        <v>834</v>
      </c>
      <c r="N103" s="161">
        <v>940</v>
      </c>
      <c r="O103" s="161">
        <v>1214</v>
      </c>
      <c r="P103" s="161">
        <v>953</v>
      </c>
      <c r="Q103" s="161">
        <v>887</v>
      </c>
      <c r="R103" s="161">
        <v>900</v>
      </c>
      <c r="S103" s="161">
        <v>1088</v>
      </c>
      <c r="T103" s="161">
        <v>1455</v>
      </c>
      <c r="U103" s="161">
        <v>1170</v>
      </c>
      <c r="V103" s="161">
        <v>753</v>
      </c>
      <c r="W103" s="161">
        <v>472</v>
      </c>
      <c r="X103" s="161">
        <v>234</v>
      </c>
      <c r="Y103" s="161">
        <v>71</v>
      </c>
      <c r="Z103" s="161">
        <v>10</v>
      </c>
      <c r="AA103" s="161">
        <v>1</v>
      </c>
      <c r="AB103" s="161">
        <v>15049</v>
      </c>
      <c r="AC103" s="161">
        <v>169</v>
      </c>
    </row>
    <row r="104" spans="1:29" x14ac:dyDescent="0.15">
      <c r="A104" s="288">
        <v>3337</v>
      </c>
      <c r="B104" s="288">
        <v>2</v>
      </c>
      <c r="C104" s="288">
        <v>28382</v>
      </c>
      <c r="D104" s="288">
        <v>3</v>
      </c>
      <c r="E104" s="288" t="s">
        <v>510</v>
      </c>
      <c r="F104" s="161">
        <v>16409</v>
      </c>
      <c r="G104" s="161">
        <v>833</v>
      </c>
      <c r="H104" s="161">
        <v>854</v>
      </c>
      <c r="I104" s="161">
        <v>848</v>
      </c>
      <c r="J104" s="161">
        <v>877</v>
      </c>
      <c r="K104" s="161">
        <v>805</v>
      </c>
      <c r="L104" s="161">
        <v>885</v>
      </c>
      <c r="M104" s="161">
        <v>983</v>
      </c>
      <c r="N104" s="161">
        <v>1174</v>
      </c>
      <c r="O104" s="161">
        <v>1391</v>
      </c>
      <c r="P104" s="161">
        <v>1125</v>
      </c>
      <c r="Q104" s="161">
        <v>916</v>
      </c>
      <c r="R104" s="161">
        <v>880</v>
      </c>
      <c r="S104" s="161">
        <v>1026</v>
      </c>
      <c r="T104" s="161">
        <v>1271</v>
      </c>
      <c r="U104" s="161">
        <v>1104</v>
      </c>
      <c r="V104" s="161">
        <v>753</v>
      </c>
      <c r="W104" s="161">
        <v>417</v>
      </c>
      <c r="X104" s="161">
        <v>200</v>
      </c>
      <c r="Y104" s="161">
        <v>57</v>
      </c>
      <c r="Z104" s="161">
        <v>7</v>
      </c>
      <c r="AA104" s="161">
        <v>3</v>
      </c>
      <c r="AB104" s="161">
        <v>16261</v>
      </c>
      <c r="AC104" s="161">
        <v>148</v>
      </c>
    </row>
    <row r="105" spans="1:29" x14ac:dyDescent="0.15">
      <c r="A105" s="288">
        <v>3338</v>
      </c>
      <c r="B105" s="288">
        <v>2</v>
      </c>
      <c r="C105" s="288">
        <v>28442</v>
      </c>
      <c r="D105" s="288">
        <v>3</v>
      </c>
      <c r="E105" s="288" t="s">
        <v>1100</v>
      </c>
      <c r="F105" s="161">
        <v>5977</v>
      </c>
      <c r="G105" s="161">
        <v>179</v>
      </c>
      <c r="H105" s="161">
        <v>223</v>
      </c>
      <c r="I105" s="161">
        <v>254</v>
      </c>
      <c r="J105" s="161">
        <v>328</v>
      </c>
      <c r="K105" s="161">
        <v>258</v>
      </c>
      <c r="L105" s="161">
        <v>269</v>
      </c>
      <c r="M105" s="161">
        <v>284</v>
      </c>
      <c r="N105" s="161">
        <v>320</v>
      </c>
      <c r="O105" s="161">
        <v>383</v>
      </c>
      <c r="P105" s="161">
        <v>316</v>
      </c>
      <c r="Q105" s="161">
        <v>373</v>
      </c>
      <c r="R105" s="161">
        <v>437</v>
      </c>
      <c r="S105" s="161">
        <v>536</v>
      </c>
      <c r="T105" s="161">
        <v>572</v>
      </c>
      <c r="U105" s="161">
        <v>432</v>
      </c>
      <c r="V105" s="161">
        <v>329</v>
      </c>
      <c r="W105" s="161">
        <v>265</v>
      </c>
      <c r="X105" s="161">
        <v>160</v>
      </c>
      <c r="Y105" s="161">
        <v>54</v>
      </c>
      <c r="Z105" s="161">
        <v>5</v>
      </c>
      <c r="AA105" s="161">
        <v>0</v>
      </c>
      <c r="AB105" s="161">
        <v>5931</v>
      </c>
      <c r="AC105" s="161">
        <v>46</v>
      </c>
    </row>
    <row r="106" spans="1:29" x14ac:dyDescent="0.15">
      <c r="A106" s="288">
        <v>3339</v>
      </c>
      <c r="B106" s="288">
        <v>2</v>
      </c>
      <c r="C106" s="288">
        <v>28443</v>
      </c>
      <c r="D106" s="288">
        <v>3</v>
      </c>
      <c r="E106" s="288" t="s">
        <v>1101</v>
      </c>
      <c r="F106" s="161">
        <v>9422</v>
      </c>
      <c r="G106" s="161">
        <v>401</v>
      </c>
      <c r="H106" s="161">
        <v>448</v>
      </c>
      <c r="I106" s="161">
        <v>479</v>
      </c>
      <c r="J106" s="161">
        <v>603</v>
      </c>
      <c r="K106" s="161">
        <v>541</v>
      </c>
      <c r="L106" s="161">
        <v>448</v>
      </c>
      <c r="M106" s="161">
        <v>506</v>
      </c>
      <c r="N106" s="161">
        <v>614</v>
      </c>
      <c r="O106" s="161">
        <v>716</v>
      </c>
      <c r="P106" s="161">
        <v>555</v>
      </c>
      <c r="Q106" s="161">
        <v>556</v>
      </c>
      <c r="R106" s="161">
        <v>576</v>
      </c>
      <c r="S106" s="161">
        <v>633</v>
      </c>
      <c r="T106" s="161">
        <v>742</v>
      </c>
      <c r="U106" s="161">
        <v>591</v>
      </c>
      <c r="V106" s="161">
        <v>394</v>
      </c>
      <c r="W106" s="161">
        <v>328</v>
      </c>
      <c r="X106" s="161">
        <v>209</v>
      </c>
      <c r="Y106" s="161">
        <v>70</v>
      </c>
      <c r="Z106" s="161">
        <v>11</v>
      </c>
      <c r="AA106" s="161">
        <v>1</v>
      </c>
      <c r="AB106" s="161">
        <v>9365</v>
      </c>
      <c r="AC106" s="161">
        <v>57</v>
      </c>
    </row>
    <row r="107" spans="1:29" x14ac:dyDescent="0.15">
      <c r="A107" s="288">
        <v>3340</v>
      </c>
      <c r="B107" s="288">
        <v>2</v>
      </c>
      <c r="C107" s="288">
        <v>28446</v>
      </c>
      <c r="D107" s="288">
        <v>3</v>
      </c>
      <c r="E107" s="288" t="s">
        <v>1165</v>
      </c>
      <c r="F107" s="161">
        <v>5371</v>
      </c>
      <c r="G107" s="161">
        <v>164</v>
      </c>
      <c r="H107" s="161">
        <v>233</v>
      </c>
      <c r="I107" s="161">
        <v>265</v>
      </c>
      <c r="J107" s="161">
        <v>275</v>
      </c>
      <c r="K107" s="161">
        <v>200</v>
      </c>
      <c r="L107" s="161">
        <v>224</v>
      </c>
      <c r="M107" s="161">
        <v>247</v>
      </c>
      <c r="N107" s="161">
        <v>273</v>
      </c>
      <c r="O107" s="161">
        <v>311</v>
      </c>
      <c r="P107" s="161">
        <v>317</v>
      </c>
      <c r="Q107" s="161">
        <v>378</v>
      </c>
      <c r="R107" s="161">
        <v>354</v>
      </c>
      <c r="S107" s="161">
        <v>473</v>
      </c>
      <c r="T107" s="161">
        <v>506</v>
      </c>
      <c r="U107" s="161">
        <v>397</v>
      </c>
      <c r="V107" s="161">
        <v>279</v>
      </c>
      <c r="W107" s="161">
        <v>250</v>
      </c>
      <c r="X107" s="161">
        <v>156</v>
      </c>
      <c r="Y107" s="161">
        <v>60</v>
      </c>
      <c r="Z107" s="161">
        <v>7</v>
      </c>
      <c r="AA107" s="161">
        <v>2</v>
      </c>
      <c r="AB107" s="161">
        <v>5364</v>
      </c>
      <c r="AC107" s="161">
        <v>7</v>
      </c>
    </row>
    <row r="108" spans="1:29" x14ac:dyDescent="0.15">
      <c r="A108" s="288">
        <v>3341</v>
      </c>
      <c r="B108" s="288">
        <v>2</v>
      </c>
      <c r="C108" s="288">
        <v>28464</v>
      </c>
      <c r="D108" s="288">
        <v>3</v>
      </c>
      <c r="E108" s="288" t="s">
        <v>1103</v>
      </c>
      <c r="F108" s="161">
        <v>16369</v>
      </c>
      <c r="G108" s="161">
        <v>817</v>
      </c>
      <c r="H108" s="161">
        <v>1022</v>
      </c>
      <c r="I108" s="161">
        <v>1033</v>
      </c>
      <c r="J108" s="161">
        <v>850</v>
      </c>
      <c r="K108" s="161">
        <v>609</v>
      </c>
      <c r="L108" s="161">
        <v>753</v>
      </c>
      <c r="M108" s="161">
        <v>923</v>
      </c>
      <c r="N108" s="161">
        <v>1242</v>
      </c>
      <c r="O108" s="161">
        <v>1518</v>
      </c>
      <c r="P108" s="161">
        <v>1096</v>
      </c>
      <c r="Q108" s="161">
        <v>941</v>
      </c>
      <c r="R108" s="161">
        <v>800</v>
      </c>
      <c r="S108" s="161">
        <v>1059</v>
      </c>
      <c r="T108" s="161">
        <v>1286</v>
      </c>
      <c r="U108" s="161">
        <v>1039</v>
      </c>
      <c r="V108" s="161">
        <v>723</v>
      </c>
      <c r="W108" s="161">
        <v>395</v>
      </c>
      <c r="X108" s="161">
        <v>191</v>
      </c>
      <c r="Y108" s="161">
        <v>65</v>
      </c>
      <c r="Z108" s="161">
        <v>6</v>
      </c>
      <c r="AA108" s="161">
        <v>1</v>
      </c>
      <c r="AB108" s="161">
        <v>16298</v>
      </c>
      <c r="AC108" s="161">
        <v>71</v>
      </c>
    </row>
    <row r="109" spans="1:29" x14ac:dyDescent="0.15">
      <c r="A109" s="288">
        <v>3342</v>
      </c>
      <c r="B109" s="288">
        <v>2</v>
      </c>
      <c r="C109" s="288">
        <v>28481</v>
      </c>
      <c r="D109" s="288">
        <v>3</v>
      </c>
      <c r="E109" s="288" t="s">
        <v>526</v>
      </c>
      <c r="F109" s="161">
        <v>7329</v>
      </c>
      <c r="G109" s="161">
        <v>237</v>
      </c>
      <c r="H109" s="161">
        <v>301</v>
      </c>
      <c r="I109" s="161">
        <v>357</v>
      </c>
      <c r="J109" s="161">
        <v>366</v>
      </c>
      <c r="K109" s="161">
        <v>217</v>
      </c>
      <c r="L109" s="161">
        <v>318</v>
      </c>
      <c r="M109" s="161">
        <v>360</v>
      </c>
      <c r="N109" s="161">
        <v>373</v>
      </c>
      <c r="O109" s="161">
        <v>489</v>
      </c>
      <c r="P109" s="161">
        <v>411</v>
      </c>
      <c r="Q109" s="161">
        <v>472</v>
      </c>
      <c r="R109" s="161">
        <v>542</v>
      </c>
      <c r="S109" s="161">
        <v>623</v>
      </c>
      <c r="T109" s="161">
        <v>775</v>
      </c>
      <c r="U109" s="161">
        <v>574</v>
      </c>
      <c r="V109" s="161">
        <v>371</v>
      </c>
      <c r="W109" s="161">
        <v>303</v>
      </c>
      <c r="X109" s="161">
        <v>161</v>
      </c>
      <c r="Y109" s="161">
        <v>66</v>
      </c>
      <c r="Z109" s="161">
        <v>9</v>
      </c>
      <c r="AA109" s="161">
        <v>4</v>
      </c>
      <c r="AB109" s="161">
        <v>7304</v>
      </c>
      <c r="AC109" s="161">
        <v>25</v>
      </c>
    </row>
    <row r="110" spans="1:29" x14ac:dyDescent="0.15">
      <c r="A110" s="288">
        <v>3343</v>
      </c>
      <c r="B110" s="288">
        <v>2</v>
      </c>
      <c r="C110" s="288">
        <v>28501</v>
      </c>
      <c r="D110" s="288">
        <v>3</v>
      </c>
      <c r="E110" s="288" t="s">
        <v>1104</v>
      </c>
      <c r="F110" s="161">
        <v>8329</v>
      </c>
      <c r="G110" s="161">
        <v>263</v>
      </c>
      <c r="H110" s="161">
        <v>299</v>
      </c>
      <c r="I110" s="161">
        <v>371</v>
      </c>
      <c r="J110" s="161">
        <v>354</v>
      </c>
      <c r="K110" s="161">
        <v>244</v>
      </c>
      <c r="L110" s="161">
        <v>319</v>
      </c>
      <c r="M110" s="161">
        <v>340</v>
      </c>
      <c r="N110" s="161">
        <v>473</v>
      </c>
      <c r="O110" s="161">
        <v>473</v>
      </c>
      <c r="P110" s="161">
        <v>418</v>
      </c>
      <c r="Q110" s="161">
        <v>513</v>
      </c>
      <c r="R110" s="161">
        <v>644</v>
      </c>
      <c r="S110" s="161">
        <v>819</v>
      </c>
      <c r="T110" s="161">
        <v>837</v>
      </c>
      <c r="U110" s="161">
        <v>563</v>
      </c>
      <c r="V110" s="161">
        <v>510</v>
      </c>
      <c r="W110" s="161">
        <v>479</v>
      </c>
      <c r="X110" s="161">
        <v>279</v>
      </c>
      <c r="Y110" s="161">
        <v>108</v>
      </c>
      <c r="Z110" s="161">
        <v>20</v>
      </c>
      <c r="AA110" s="161">
        <v>3</v>
      </c>
      <c r="AB110" s="161">
        <v>8298</v>
      </c>
      <c r="AC110" s="161">
        <v>31</v>
      </c>
    </row>
    <row r="111" spans="1:29" x14ac:dyDescent="0.15">
      <c r="A111" s="288">
        <v>3344</v>
      </c>
      <c r="B111" s="288">
        <v>2</v>
      </c>
      <c r="C111" s="288">
        <v>28585</v>
      </c>
      <c r="D111" s="288">
        <v>3</v>
      </c>
      <c r="E111" s="288" t="s">
        <v>1166</v>
      </c>
      <c r="F111" s="161">
        <v>8659</v>
      </c>
      <c r="G111" s="161">
        <v>311</v>
      </c>
      <c r="H111" s="161">
        <v>335</v>
      </c>
      <c r="I111" s="161">
        <v>430</v>
      </c>
      <c r="J111" s="161">
        <v>464</v>
      </c>
      <c r="K111" s="161">
        <v>244</v>
      </c>
      <c r="L111" s="161">
        <v>295</v>
      </c>
      <c r="M111" s="161">
        <v>397</v>
      </c>
      <c r="N111" s="161">
        <v>421</v>
      </c>
      <c r="O111" s="161">
        <v>513</v>
      </c>
      <c r="P111" s="161">
        <v>485</v>
      </c>
      <c r="Q111" s="161">
        <v>571</v>
      </c>
      <c r="R111" s="161">
        <v>684</v>
      </c>
      <c r="S111" s="161">
        <v>788</v>
      </c>
      <c r="T111" s="161">
        <v>724</v>
      </c>
      <c r="U111" s="161">
        <v>573</v>
      </c>
      <c r="V111" s="161">
        <v>523</v>
      </c>
      <c r="W111" s="161">
        <v>488</v>
      </c>
      <c r="X111" s="161">
        <v>302</v>
      </c>
      <c r="Y111" s="161">
        <v>91</v>
      </c>
      <c r="Z111" s="161">
        <v>18</v>
      </c>
      <c r="AA111" s="161">
        <v>2</v>
      </c>
      <c r="AB111" s="161">
        <v>8638</v>
      </c>
      <c r="AC111" s="161">
        <v>21</v>
      </c>
    </row>
    <row r="112" spans="1:29" x14ac:dyDescent="0.15">
      <c r="A112" s="292">
        <v>3345</v>
      </c>
      <c r="B112" s="292">
        <v>2</v>
      </c>
      <c r="C112" s="292">
        <v>28586</v>
      </c>
      <c r="D112" s="292">
        <v>3</v>
      </c>
      <c r="E112" s="292" t="s">
        <v>534</v>
      </c>
      <c r="F112" s="160">
        <v>7007</v>
      </c>
      <c r="G112" s="160">
        <v>229</v>
      </c>
      <c r="H112" s="160">
        <v>309</v>
      </c>
      <c r="I112" s="160">
        <v>341</v>
      </c>
      <c r="J112" s="160">
        <v>285</v>
      </c>
      <c r="K112" s="160">
        <v>205</v>
      </c>
      <c r="L112" s="160">
        <v>275</v>
      </c>
      <c r="M112" s="160">
        <v>346</v>
      </c>
      <c r="N112" s="160">
        <v>406</v>
      </c>
      <c r="O112" s="160">
        <v>393</v>
      </c>
      <c r="P112" s="160">
        <v>363</v>
      </c>
      <c r="Q112" s="160">
        <v>414</v>
      </c>
      <c r="R112" s="160">
        <v>598</v>
      </c>
      <c r="S112" s="160">
        <v>620</v>
      </c>
      <c r="T112" s="160">
        <v>670</v>
      </c>
      <c r="U112" s="160">
        <v>439</v>
      </c>
      <c r="V112" s="160">
        <v>399</v>
      </c>
      <c r="W112" s="160">
        <v>395</v>
      </c>
      <c r="X112" s="160">
        <v>237</v>
      </c>
      <c r="Y112" s="160">
        <v>68</v>
      </c>
      <c r="Z112" s="160">
        <v>13</v>
      </c>
      <c r="AA112" s="160">
        <v>2</v>
      </c>
      <c r="AB112" s="160">
        <v>6959</v>
      </c>
      <c r="AC112" s="160">
        <v>48</v>
      </c>
    </row>
    <row r="113" spans="1:29" x14ac:dyDescent="0.15">
      <c r="A113" s="288">
        <v>5260</v>
      </c>
      <c r="B113" s="296">
        <v>3</v>
      </c>
      <c r="C113" s="296">
        <v>28000</v>
      </c>
      <c r="D113" s="296" t="s">
        <v>896</v>
      </c>
      <c r="E113" s="296" t="s">
        <v>631</v>
      </c>
      <c r="F113" s="297">
        <v>2893239</v>
      </c>
      <c r="G113" s="297">
        <v>107192</v>
      </c>
      <c r="H113" s="297">
        <v>115989</v>
      </c>
      <c r="I113" s="297">
        <v>123638</v>
      </c>
      <c r="J113" s="297">
        <v>134587</v>
      </c>
      <c r="K113" s="297">
        <v>129260</v>
      </c>
      <c r="L113" s="297">
        <v>133983</v>
      </c>
      <c r="M113" s="297">
        <v>154520</v>
      </c>
      <c r="N113" s="297">
        <v>180909</v>
      </c>
      <c r="O113" s="297">
        <v>221564</v>
      </c>
      <c r="P113" s="297">
        <v>198162</v>
      </c>
      <c r="Q113" s="297">
        <v>181277</v>
      </c>
      <c r="R113" s="297">
        <v>168602</v>
      </c>
      <c r="S113" s="297">
        <v>190219</v>
      </c>
      <c r="T113" s="297">
        <v>229470</v>
      </c>
      <c r="U113" s="297">
        <v>191928</v>
      </c>
      <c r="V113" s="297">
        <v>155492</v>
      </c>
      <c r="W113" s="297">
        <v>131591</v>
      </c>
      <c r="X113" s="297">
        <v>87900</v>
      </c>
      <c r="Y113" s="297">
        <v>42300</v>
      </c>
      <c r="Z113" s="297">
        <v>12388</v>
      </c>
      <c r="AA113" s="297">
        <v>2268</v>
      </c>
      <c r="AB113" s="297">
        <v>2851407</v>
      </c>
      <c r="AC113" s="297">
        <v>41832</v>
      </c>
    </row>
    <row r="114" spans="1:29" x14ac:dyDescent="0.15">
      <c r="A114" s="288">
        <v>5261</v>
      </c>
      <c r="B114" s="288">
        <v>3</v>
      </c>
      <c r="C114" s="288">
        <v>28100</v>
      </c>
      <c r="D114" s="288">
        <v>1</v>
      </c>
      <c r="E114" s="288" t="s">
        <v>1068</v>
      </c>
      <c r="F114" s="161">
        <v>810572</v>
      </c>
      <c r="G114" s="161">
        <v>28444</v>
      </c>
      <c r="H114" s="161">
        <v>30476</v>
      </c>
      <c r="I114" s="161">
        <v>31972</v>
      </c>
      <c r="J114" s="161">
        <v>36076</v>
      </c>
      <c r="K114" s="161">
        <v>39630</v>
      </c>
      <c r="L114" s="161">
        <v>40215</v>
      </c>
      <c r="M114" s="161">
        <v>44880</v>
      </c>
      <c r="N114" s="161">
        <v>51527</v>
      </c>
      <c r="O114" s="161">
        <v>62132</v>
      </c>
      <c r="P114" s="161">
        <v>55212</v>
      </c>
      <c r="Q114" s="161">
        <v>51051</v>
      </c>
      <c r="R114" s="161">
        <v>47996</v>
      </c>
      <c r="S114" s="161">
        <v>52272</v>
      </c>
      <c r="T114" s="161">
        <v>63523</v>
      </c>
      <c r="U114" s="161">
        <v>53360</v>
      </c>
      <c r="V114" s="161">
        <v>44132</v>
      </c>
      <c r="W114" s="161">
        <v>38010</v>
      </c>
      <c r="X114" s="161">
        <v>24327</v>
      </c>
      <c r="Y114" s="161">
        <v>11397</v>
      </c>
      <c r="Z114" s="161">
        <v>3322</v>
      </c>
      <c r="AA114" s="161">
        <v>618</v>
      </c>
      <c r="AB114" s="161">
        <v>792356</v>
      </c>
      <c r="AC114" s="161">
        <v>18216</v>
      </c>
    </row>
    <row r="115" spans="1:29" x14ac:dyDescent="0.15">
      <c r="A115" s="291">
        <v>5262</v>
      </c>
      <c r="B115" s="291">
        <v>3</v>
      </c>
      <c r="C115" s="291">
        <v>28101</v>
      </c>
      <c r="D115" s="291">
        <v>0</v>
      </c>
      <c r="E115" s="291" t="s">
        <v>1149</v>
      </c>
      <c r="F115" s="159">
        <v>112748</v>
      </c>
      <c r="G115" s="159">
        <v>4343</v>
      </c>
      <c r="H115" s="159">
        <v>4553</v>
      </c>
      <c r="I115" s="159">
        <v>4908</v>
      </c>
      <c r="J115" s="159">
        <v>5605</v>
      </c>
      <c r="K115" s="159">
        <v>5786</v>
      </c>
      <c r="L115" s="159">
        <v>5283</v>
      </c>
      <c r="M115" s="159">
        <v>6318</v>
      </c>
      <c r="N115" s="159">
        <v>7559</v>
      </c>
      <c r="O115" s="159">
        <v>9725</v>
      </c>
      <c r="P115" s="159">
        <v>8801</v>
      </c>
      <c r="Q115" s="159">
        <v>7649</v>
      </c>
      <c r="R115" s="159">
        <v>6605</v>
      </c>
      <c r="S115" s="159">
        <v>6520</v>
      </c>
      <c r="T115" s="159">
        <v>7828</v>
      </c>
      <c r="U115" s="159">
        <v>6336</v>
      </c>
      <c r="V115" s="159">
        <v>5276</v>
      </c>
      <c r="W115" s="159">
        <v>4712</v>
      </c>
      <c r="X115" s="159">
        <v>3041</v>
      </c>
      <c r="Y115" s="159">
        <v>1416</v>
      </c>
      <c r="Z115" s="159">
        <v>414</v>
      </c>
      <c r="AA115" s="159">
        <v>70</v>
      </c>
      <c r="AB115" s="159">
        <v>110895</v>
      </c>
      <c r="AC115" s="159">
        <v>1853</v>
      </c>
    </row>
    <row r="116" spans="1:29" x14ac:dyDescent="0.15">
      <c r="A116" s="288">
        <v>5263</v>
      </c>
      <c r="B116" s="288">
        <v>3</v>
      </c>
      <c r="C116" s="288">
        <v>28102</v>
      </c>
      <c r="D116" s="288">
        <v>0</v>
      </c>
      <c r="E116" s="288" t="s">
        <v>1150</v>
      </c>
      <c r="F116" s="161">
        <v>71786</v>
      </c>
      <c r="G116" s="161">
        <v>2685</v>
      </c>
      <c r="H116" s="161">
        <v>2676</v>
      </c>
      <c r="I116" s="161">
        <v>2780</v>
      </c>
      <c r="J116" s="161">
        <v>3175</v>
      </c>
      <c r="K116" s="161">
        <v>4010</v>
      </c>
      <c r="L116" s="161">
        <v>3737</v>
      </c>
      <c r="M116" s="161">
        <v>4374</v>
      </c>
      <c r="N116" s="161">
        <v>4996</v>
      </c>
      <c r="O116" s="161">
        <v>6048</v>
      </c>
      <c r="P116" s="161">
        <v>5072</v>
      </c>
      <c r="Q116" s="161">
        <v>4353</v>
      </c>
      <c r="R116" s="161">
        <v>3739</v>
      </c>
      <c r="S116" s="161">
        <v>4089</v>
      </c>
      <c r="T116" s="161">
        <v>4906</v>
      </c>
      <c r="U116" s="161">
        <v>4155</v>
      </c>
      <c r="V116" s="161">
        <v>3701</v>
      </c>
      <c r="W116" s="161">
        <v>3513</v>
      </c>
      <c r="X116" s="161">
        <v>2372</v>
      </c>
      <c r="Y116" s="161">
        <v>1047</v>
      </c>
      <c r="Z116" s="161">
        <v>282</v>
      </c>
      <c r="AA116" s="161">
        <v>76</v>
      </c>
      <c r="AB116" s="161">
        <v>70054</v>
      </c>
      <c r="AC116" s="161">
        <v>1732</v>
      </c>
    </row>
    <row r="117" spans="1:29" x14ac:dyDescent="0.15">
      <c r="A117" s="288">
        <v>5264</v>
      </c>
      <c r="B117" s="288">
        <v>3</v>
      </c>
      <c r="C117" s="288">
        <v>28105</v>
      </c>
      <c r="D117" s="288">
        <v>0</v>
      </c>
      <c r="E117" s="288" t="s">
        <v>1151</v>
      </c>
      <c r="F117" s="161">
        <v>54337</v>
      </c>
      <c r="G117" s="161">
        <v>1648</v>
      </c>
      <c r="H117" s="161">
        <v>1618</v>
      </c>
      <c r="I117" s="161">
        <v>1740</v>
      </c>
      <c r="J117" s="161">
        <v>1923</v>
      </c>
      <c r="K117" s="161">
        <v>2557</v>
      </c>
      <c r="L117" s="161">
        <v>3264</v>
      </c>
      <c r="M117" s="161">
        <v>3283</v>
      </c>
      <c r="N117" s="161">
        <v>3260</v>
      </c>
      <c r="O117" s="161">
        <v>3925</v>
      </c>
      <c r="P117" s="161">
        <v>3430</v>
      </c>
      <c r="Q117" s="161">
        <v>3132</v>
      </c>
      <c r="R117" s="161">
        <v>2961</v>
      </c>
      <c r="S117" s="161">
        <v>3245</v>
      </c>
      <c r="T117" s="161">
        <v>4185</v>
      </c>
      <c r="U117" s="161">
        <v>4028</v>
      </c>
      <c r="V117" s="161">
        <v>3569</v>
      </c>
      <c r="W117" s="161">
        <v>3273</v>
      </c>
      <c r="X117" s="161">
        <v>2030</v>
      </c>
      <c r="Y117" s="161">
        <v>970</v>
      </c>
      <c r="Z117" s="161">
        <v>246</v>
      </c>
      <c r="AA117" s="161">
        <v>50</v>
      </c>
      <c r="AB117" s="161">
        <v>52761</v>
      </c>
      <c r="AC117" s="161">
        <v>1576</v>
      </c>
    </row>
    <row r="118" spans="1:29" x14ac:dyDescent="0.15">
      <c r="A118" s="288">
        <v>5265</v>
      </c>
      <c r="B118" s="288">
        <v>3</v>
      </c>
      <c r="C118" s="288">
        <v>28106</v>
      </c>
      <c r="D118" s="288">
        <v>0</v>
      </c>
      <c r="E118" s="288" t="s">
        <v>1152</v>
      </c>
      <c r="F118" s="161">
        <v>52070</v>
      </c>
      <c r="G118" s="161">
        <v>1442</v>
      </c>
      <c r="H118" s="161">
        <v>1598</v>
      </c>
      <c r="I118" s="161">
        <v>1633</v>
      </c>
      <c r="J118" s="161">
        <v>2059</v>
      </c>
      <c r="K118" s="161">
        <v>2239</v>
      </c>
      <c r="L118" s="161">
        <v>2452</v>
      </c>
      <c r="M118" s="161">
        <v>2532</v>
      </c>
      <c r="N118" s="161">
        <v>2784</v>
      </c>
      <c r="O118" s="161">
        <v>3552</v>
      </c>
      <c r="P118" s="161">
        <v>3266</v>
      </c>
      <c r="Q118" s="161">
        <v>3103</v>
      </c>
      <c r="R118" s="161">
        <v>2915</v>
      </c>
      <c r="S118" s="161">
        <v>3358</v>
      </c>
      <c r="T118" s="161">
        <v>4362</v>
      </c>
      <c r="U118" s="161">
        <v>4267</v>
      </c>
      <c r="V118" s="161">
        <v>3911</v>
      </c>
      <c r="W118" s="161">
        <v>3347</v>
      </c>
      <c r="X118" s="161">
        <v>1989</v>
      </c>
      <c r="Y118" s="161">
        <v>937</v>
      </c>
      <c r="Z118" s="161">
        <v>277</v>
      </c>
      <c r="AA118" s="161">
        <v>47</v>
      </c>
      <c r="AB118" s="161">
        <v>48819</v>
      </c>
      <c r="AC118" s="161">
        <v>3251</v>
      </c>
    </row>
    <row r="119" spans="1:29" x14ac:dyDescent="0.15">
      <c r="A119" s="288">
        <v>5266</v>
      </c>
      <c r="B119" s="288">
        <v>3</v>
      </c>
      <c r="C119" s="288">
        <v>28107</v>
      </c>
      <c r="D119" s="288">
        <v>0</v>
      </c>
      <c r="E119" s="288" t="s">
        <v>1153</v>
      </c>
      <c r="F119" s="161">
        <v>87673</v>
      </c>
      <c r="G119" s="161">
        <v>2876</v>
      </c>
      <c r="H119" s="161">
        <v>3098</v>
      </c>
      <c r="I119" s="161">
        <v>3194</v>
      </c>
      <c r="J119" s="161">
        <v>3861</v>
      </c>
      <c r="K119" s="161">
        <v>4336</v>
      </c>
      <c r="L119" s="161">
        <v>3929</v>
      </c>
      <c r="M119" s="161">
        <v>4392</v>
      </c>
      <c r="N119" s="161">
        <v>5127</v>
      </c>
      <c r="O119" s="161">
        <v>6022</v>
      </c>
      <c r="P119" s="161">
        <v>5661</v>
      </c>
      <c r="Q119" s="161">
        <v>5407</v>
      </c>
      <c r="R119" s="161">
        <v>5168</v>
      </c>
      <c r="S119" s="161">
        <v>6043</v>
      </c>
      <c r="T119" s="161">
        <v>7708</v>
      </c>
      <c r="U119" s="161">
        <v>6653</v>
      </c>
      <c r="V119" s="161">
        <v>5434</v>
      </c>
      <c r="W119" s="161">
        <v>4323</v>
      </c>
      <c r="X119" s="161">
        <v>2791</v>
      </c>
      <c r="Y119" s="161">
        <v>1220</v>
      </c>
      <c r="Z119" s="161">
        <v>362</v>
      </c>
      <c r="AA119" s="161">
        <v>68</v>
      </c>
      <c r="AB119" s="161">
        <v>86006</v>
      </c>
      <c r="AC119" s="161">
        <v>1667</v>
      </c>
    </row>
    <row r="120" spans="1:29" x14ac:dyDescent="0.15">
      <c r="A120" s="288">
        <v>5267</v>
      </c>
      <c r="B120" s="288">
        <v>3</v>
      </c>
      <c r="C120" s="288">
        <v>28108</v>
      </c>
      <c r="D120" s="288">
        <v>0</v>
      </c>
      <c r="E120" s="288" t="s">
        <v>1154</v>
      </c>
      <c r="F120" s="161">
        <v>116734</v>
      </c>
      <c r="G120" s="161">
        <v>4518</v>
      </c>
      <c r="H120" s="161">
        <v>4771</v>
      </c>
      <c r="I120" s="161">
        <v>4733</v>
      </c>
      <c r="J120" s="161">
        <v>5087</v>
      </c>
      <c r="K120" s="161">
        <v>4753</v>
      </c>
      <c r="L120" s="161">
        <v>5171</v>
      </c>
      <c r="M120" s="161">
        <v>6259</v>
      </c>
      <c r="N120" s="161">
        <v>7136</v>
      </c>
      <c r="O120" s="161">
        <v>8775</v>
      </c>
      <c r="P120" s="161">
        <v>7706</v>
      </c>
      <c r="Q120" s="161">
        <v>7152</v>
      </c>
      <c r="R120" s="161">
        <v>6744</v>
      </c>
      <c r="S120" s="161">
        <v>7432</v>
      </c>
      <c r="T120" s="161">
        <v>9409</v>
      </c>
      <c r="U120" s="161">
        <v>8230</v>
      </c>
      <c r="V120" s="161">
        <v>6901</v>
      </c>
      <c r="W120" s="161">
        <v>5891</v>
      </c>
      <c r="X120" s="161">
        <v>3752</v>
      </c>
      <c r="Y120" s="161">
        <v>1740</v>
      </c>
      <c r="Z120" s="161">
        <v>476</v>
      </c>
      <c r="AA120" s="161">
        <v>98</v>
      </c>
      <c r="AB120" s="161">
        <v>115560</v>
      </c>
      <c r="AC120" s="161">
        <v>1174</v>
      </c>
    </row>
    <row r="121" spans="1:29" x14ac:dyDescent="0.15">
      <c r="A121" s="288">
        <v>5268</v>
      </c>
      <c r="B121" s="288">
        <v>3</v>
      </c>
      <c r="C121" s="288">
        <v>28109</v>
      </c>
      <c r="D121" s="288">
        <v>0</v>
      </c>
      <c r="E121" s="288" t="s">
        <v>1155</v>
      </c>
      <c r="F121" s="161">
        <v>116022</v>
      </c>
      <c r="G121" s="161">
        <v>3981</v>
      </c>
      <c r="H121" s="161">
        <v>4786</v>
      </c>
      <c r="I121" s="161">
        <v>5116</v>
      </c>
      <c r="J121" s="161">
        <v>5524</v>
      </c>
      <c r="K121" s="161">
        <v>5062</v>
      </c>
      <c r="L121" s="161">
        <v>4833</v>
      </c>
      <c r="M121" s="161">
        <v>5523</v>
      </c>
      <c r="N121" s="161">
        <v>6861</v>
      </c>
      <c r="O121" s="161">
        <v>8670</v>
      </c>
      <c r="P121" s="161">
        <v>7840</v>
      </c>
      <c r="Q121" s="161">
        <v>7399</v>
      </c>
      <c r="R121" s="161">
        <v>7084</v>
      </c>
      <c r="S121" s="161">
        <v>8003</v>
      </c>
      <c r="T121" s="161">
        <v>10109</v>
      </c>
      <c r="U121" s="161">
        <v>8265</v>
      </c>
      <c r="V121" s="161">
        <v>6444</v>
      </c>
      <c r="W121" s="161">
        <v>5075</v>
      </c>
      <c r="X121" s="161">
        <v>3213</v>
      </c>
      <c r="Y121" s="161">
        <v>1613</v>
      </c>
      <c r="Z121" s="161">
        <v>538</v>
      </c>
      <c r="AA121" s="161">
        <v>83</v>
      </c>
      <c r="AB121" s="161">
        <v>115149</v>
      </c>
      <c r="AC121" s="161">
        <v>873</v>
      </c>
    </row>
    <row r="122" spans="1:29" x14ac:dyDescent="0.15">
      <c r="A122" s="288">
        <v>5269</v>
      </c>
      <c r="B122" s="288">
        <v>3</v>
      </c>
      <c r="C122" s="288">
        <v>28110</v>
      </c>
      <c r="D122" s="288">
        <v>0</v>
      </c>
      <c r="E122" s="288" t="s">
        <v>1156</v>
      </c>
      <c r="F122" s="161">
        <v>72140</v>
      </c>
      <c r="G122" s="161">
        <v>2219</v>
      </c>
      <c r="H122" s="161">
        <v>1846</v>
      </c>
      <c r="I122" s="161">
        <v>1834</v>
      </c>
      <c r="J122" s="161">
        <v>2300</v>
      </c>
      <c r="K122" s="161">
        <v>4508</v>
      </c>
      <c r="L122" s="161">
        <v>5507</v>
      </c>
      <c r="M122" s="161">
        <v>5446</v>
      </c>
      <c r="N122" s="161">
        <v>5525</v>
      </c>
      <c r="O122" s="161">
        <v>5824</v>
      </c>
      <c r="P122" s="161">
        <v>4858</v>
      </c>
      <c r="Q122" s="161">
        <v>4204</v>
      </c>
      <c r="R122" s="161">
        <v>3913</v>
      </c>
      <c r="S122" s="161">
        <v>4191</v>
      </c>
      <c r="T122" s="161">
        <v>5207</v>
      </c>
      <c r="U122" s="161">
        <v>4377</v>
      </c>
      <c r="V122" s="161">
        <v>3852</v>
      </c>
      <c r="W122" s="161">
        <v>3325</v>
      </c>
      <c r="X122" s="161">
        <v>1995</v>
      </c>
      <c r="Y122" s="161">
        <v>897</v>
      </c>
      <c r="Z122" s="161">
        <v>268</v>
      </c>
      <c r="AA122" s="161">
        <v>44</v>
      </c>
      <c r="AB122" s="161">
        <v>67107</v>
      </c>
      <c r="AC122" s="161">
        <v>5033</v>
      </c>
    </row>
    <row r="123" spans="1:29" x14ac:dyDescent="0.15">
      <c r="A123" s="292">
        <v>5270</v>
      </c>
      <c r="B123" s="292">
        <v>3</v>
      </c>
      <c r="C123" s="292">
        <v>28111</v>
      </c>
      <c r="D123" s="292">
        <v>0</v>
      </c>
      <c r="E123" s="292" t="s">
        <v>1157</v>
      </c>
      <c r="F123" s="160">
        <v>127062</v>
      </c>
      <c r="G123" s="160">
        <v>4732</v>
      </c>
      <c r="H123" s="160">
        <v>5530</v>
      </c>
      <c r="I123" s="160">
        <v>6034</v>
      </c>
      <c r="J123" s="160">
        <v>6542</v>
      </c>
      <c r="K123" s="160">
        <v>6379</v>
      </c>
      <c r="L123" s="160">
        <v>6039</v>
      </c>
      <c r="M123" s="160">
        <v>6753</v>
      </c>
      <c r="N123" s="160">
        <v>8279</v>
      </c>
      <c r="O123" s="160">
        <v>9591</v>
      </c>
      <c r="P123" s="160">
        <v>8578</v>
      </c>
      <c r="Q123" s="160">
        <v>8652</v>
      </c>
      <c r="R123" s="160">
        <v>8867</v>
      </c>
      <c r="S123" s="160">
        <v>9391</v>
      </c>
      <c r="T123" s="160">
        <v>9809</v>
      </c>
      <c r="U123" s="160">
        <v>7049</v>
      </c>
      <c r="V123" s="160">
        <v>5044</v>
      </c>
      <c r="W123" s="160">
        <v>4551</v>
      </c>
      <c r="X123" s="160">
        <v>3144</v>
      </c>
      <c r="Y123" s="160">
        <v>1557</v>
      </c>
      <c r="Z123" s="160">
        <v>459</v>
      </c>
      <c r="AA123" s="160">
        <v>82</v>
      </c>
      <c r="AB123" s="160">
        <v>126005</v>
      </c>
      <c r="AC123" s="160">
        <v>1057</v>
      </c>
    </row>
    <row r="124" spans="1:29" x14ac:dyDescent="0.15">
      <c r="A124" s="288">
        <v>5271</v>
      </c>
      <c r="B124" s="288">
        <v>3</v>
      </c>
      <c r="C124" s="288">
        <v>28201</v>
      </c>
      <c r="D124" s="288">
        <v>2</v>
      </c>
      <c r="E124" s="288" t="s">
        <v>490</v>
      </c>
      <c r="F124" s="161">
        <v>276940</v>
      </c>
      <c r="G124" s="161">
        <v>11400</v>
      </c>
      <c r="H124" s="161">
        <v>12141</v>
      </c>
      <c r="I124" s="161">
        <v>13087</v>
      </c>
      <c r="J124" s="161">
        <v>14011</v>
      </c>
      <c r="K124" s="161">
        <v>12750</v>
      </c>
      <c r="L124" s="161">
        <v>13395</v>
      </c>
      <c r="M124" s="161">
        <v>15132</v>
      </c>
      <c r="N124" s="161">
        <v>17522</v>
      </c>
      <c r="O124" s="161">
        <v>21663</v>
      </c>
      <c r="P124" s="161">
        <v>18778</v>
      </c>
      <c r="Q124" s="161">
        <v>17267</v>
      </c>
      <c r="R124" s="161">
        <v>15295</v>
      </c>
      <c r="S124" s="161">
        <v>17239</v>
      </c>
      <c r="T124" s="161">
        <v>21208</v>
      </c>
      <c r="U124" s="161">
        <v>18108</v>
      </c>
      <c r="V124" s="161">
        <v>14092</v>
      </c>
      <c r="W124" s="161">
        <v>11649</v>
      </c>
      <c r="X124" s="161">
        <v>7473</v>
      </c>
      <c r="Y124" s="161">
        <v>3548</v>
      </c>
      <c r="Z124" s="161">
        <v>986</v>
      </c>
      <c r="AA124" s="161">
        <v>196</v>
      </c>
      <c r="AB124" s="161">
        <v>271995</v>
      </c>
      <c r="AC124" s="161">
        <v>4945</v>
      </c>
    </row>
    <row r="125" spans="1:29" x14ac:dyDescent="0.15">
      <c r="A125" s="288">
        <v>5272</v>
      </c>
      <c r="B125" s="288">
        <v>3</v>
      </c>
      <c r="C125" s="288">
        <v>28202</v>
      </c>
      <c r="D125" s="288">
        <v>2</v>
      </c>
      <c r="E125" s="288" t="s">
        <v>492</v>
      </c>
      <c r="F125" s="161">
        <v>233504</v>
      </c>
      <c r="G125" s="161">
        <v>8214</v>
      </c>
      <c r="H125" s="161">
        <v>8266</v>
      </c>
      <c r="I125" s="161">
        <v>8461</v>
      </c>
      <c r="J125" s="161">
        <v>9352</v>
      </c>
      <c r="K125" s="161">
        <v>10308</v>
      </c>
      <c r="L125" s="161">
        <v>11943</v>
      </c>
      <c r="M125" s="161">
        <v>13516</v>
      </c>
      <c r="N125" s="161">
        <v>15246</v>
      </c>
      <c r="O125" s="161">
        <v>18455</v>
      </c>
      <c r="P125" s="161">
        <v>16391</v>
      </c>
      <c r="Q125" s="161">
        <v>14406</v>
      </c>
      <c r="R125" s="161">
        <v>12542</v>
      </c>
      <c r="S125" s="161">
        <v>14933</v>
      </c>
      <c r="T125" s="161">
        <v>19175</v>
      </c>
      <c r="U125" s="161">
        <v>16885</v>
      </c>
      <c r="V125" s="161">
        <v>14113</v>
      </c>
      <c r="W125" s="161">
        <v>10887</v>
      </c>
      <c r="X125" s="161">
        <v>6476</v>
      </c>
      <c r="Y125" s="161">
        <v>2993</v>
      </c>
      <c r="Z125" s="161">
        <v>810</v>
      </c>
      <c r="AA125" s="161">
        <v>132</v>
      </c>
      <c r="AB125" s="161">
        <v>229210</v>
      </c>
      <c r="AC125" s="161">
        <v>4294</v>
      </c>
    </row>
    <row r="126" spans="1:29" x14ac:dyDescent="0.15">
      <c r="A126" s="288">
        <v>5273</v>
      </c>
      <c r="B126" s="288">
        <v>3</v>
      </c>
      <c r="C126" s="288">
        <v>28203</v>
      </c>
      <c r="D126" s="288">
        <v>2</v>
      </c>
      <c r="E126" s="288" t="s">
        <v>505</v>
      </c>
      <c r="F126" s="161">
        <v>151608</v>
      </c>
      <c r="G126" s="161">
        <v>6486</v>
      </c>
      <c r="H126" s="161">
        <v>6332</v>
      </c>
      <c r="I126" s="161">
        <v>6702</v>
      </c>
      <c r="J126" s="161">
        <v>7080</v>
      </c>
      <c r="K126" s="161">
        <v>6809</v>
      </c>
      <c r="L126" s="161">
        <v>7414</v>
      </c>
      <c r="M126" s="161">
        <v>8810</v>
      </c>
      <c r="N126" s="161">
        <v>9903</v>
      </c>
      <c r="O126" s="161">
        <v>11994</v>
      </c>
      <c r="P126" s="161">
        <v>10801</v>
      </c>
      <c r="Q126" s="161">
        <v>9671</v>
      </c>
      <c r="R126" s="161">
        <v>8288</v>
      </c>
      <c r="S126" s="161">
        <v>9464</v>
      </c>
      <c r="T126" s="161">
        <v>11846</v>
      </c>
      <c r="U126" s="161">
        <v>9993</v>
      </c>
      <c r="V126" s="161">
        <v>7697</v>
      </c>
      <c r="W126" s="161">
        <v>6015</v>
      </c>
      <c r="X126" s="161">
        <v>3929</v>
      </c>
      <c r="Y126" s="161">
        <v>1759</v>
      </c>
      <c r="Z126" s="161">
        <v>523</v>
      </c>
      <c r="AA126" s="161">
        <v>92</v>
      </c>
      <c r="AB126" s="161">
        <v>150234</v>
      </c>
      <c r="AC126" s="161">
        <v>1374</v>
      </c>
    </row>
    <row r="127" spans="1:29" x14ac:dyDescent="0.15">
      <c r="A127" s="288">
        <v>5274</v>
      </c>
      <c r="B127" s="288">
        <v>3</v>
      </c>
      <c r="C127" s="288">
        <v>28204</v>
      </c>
      <c r="D127" s="288">
        <v>2</v>
      </c>
      <c r="E127" s="288" t="s">
        <v>494</v>
      </c>
      <c r="F127" s="161">
        <v>259496</v>
      </c>
      <c r="G127" s="161">
        <v>10239</v>
      </c>
      <c r="H127" s="161">
        <v>11015</v>
      </c>
      <c r="I127" s="161">
        <v>11635</v>
      </c>
      <c r="J127" s="161">
        <v>13238</v>
      </c>
      <c r="K127" s="161">
        <v>13285</v>
      </c>
      <c r="L127" s="161">
        <v>11993</v>
      </c>
      <c r="M127" s="161">
        <v>14758</v>
      </c>
      <c r="N127" s="161">
        <v>18188</v>
      </c>
      <c r="O127" s="161">
        <v>22747</v>
      </c>
      <c r="P127" s="161">
        <v>20344</v>
      </c>
      <c r="Q127" s="161">
        <v>16884</v>
      </c>
      <c r="R127" s="161">
        <v>14289</v>
      </c>
      <c r="S127" s="161">
        <v>15238</v>
      </c>
      <c r="T127" s="161">
        <v>18619</v>
      </c>
      <c r="U127" s="161">
        <v>14925</v>
      </c>
      <c r="V127" s="161">
        <v>12158</v>
      </c>
      <c r="W127" s="161">
        <v>9728</v>
      </c>
      <c r="X127" s="161">
        <v>6396</v>
      </c>
      <c r="Y127" s="161">
        <v>2806</v>
      </c>
      <c r="Z127" s="161">
        <v>835</v>
      </c>
      <c r="AA127" s="161">
        <v>176</v>
      </c>
      <c r="AB127" s="161">
        <v>256951</v>
      </c>
      <c r="AC127" s="161">
        <v>2545</v>
      </c>
    </row>
    <row r="128" spans="1:29" x14ac:dyDescent="0.15">
      <c r="A128" s="288">
        <v>5275</v>
      </c>
      <c r="B128" s="288">
        <v>3</v>
      </c>
      <c r="C128" s="288">
        <v>28205</v>
      </c>
      <c r="D128" s="288">
        <v>2</v>
      </c>
      <c r="E128" s="288" t="s">
        <v>1079</v>
      </c>
      <c r="F128" s="161">
        <v>23266</v>
      </c>
      <c r="G128" s="161">
        <v>698</v>
      </c>
      <c r="H128" s="161">
        <v>848</v>
      </c>
      <c r="I128" s="161">
        <v>959</v>
      </c>
      <c r="J128" s="161">
        <v>986</v>
      </c>
      <c r="K128" s="161">
        <v>770</v>
      </c>
      <c r="L128" s="161">
        <v>807</v>
      </c>
      <c r="M128" s="161">
        <v>1037</v>
      </c>
      <c r="N128" s="161">
        <v>1247</v>
      </c>
      <c r="O128" s="161">
        <v>1510</v>
      </c>
      <c r="P128" s="161">
        <v>1443</v>
      </c>
      <c r="Q128" s="161">
        <v>1361</v>
      </c>
      <c r="R128" s="161">
        <v>1484</v>
      </c>
      <c r="S128" s="161">
        <v>1765</v>
      </c>
      <c r="T128" s="161">
        <v>2126</v>
      </c>
      <c r="U128" s="161">
        <v>1604</v>
      </c>
      <c r="V128" s="161">
        <v>1403</v>
      </c>
      <c r="W128" s="161">
        <v>1448</v>
      </c>
      <c r="X128" s="161">
        <v>1081</v>
      </c>
      <c r="Y128" s="161">
        <v>521</v>
      </c>
      <c r="Z128" s="161">
        <v>141</v>
      </c>
      <c r="AA128" s="161">
        <v>27</v>
      </c>
      <c r="AB128" s="161">
        <v>23144</v>
      </c>
      <c r="AC128" s="161">
        <v>122</v>
      </c>
    </row>
    <row r="129" spans="1:29" x14ac:dyDescent="0.15">
      <c r="A129" s="288">
        <v>5276</v>
      </c>
      <c r="B129" s="288">
        <v>3</v>
      </c>
      <c r="C129" s="288">
        <v>28206</v>
      </c>
      <c r="D129" s="288">
        <v>2</v>
      </c>
      <c r="E129" s="288" t="s">
        <v>496</v>
      </c>
      <c r="F129" s="161">
        <v>52261</v>
      </c>
      <c r="G129" s="161">
        <v>1864</v>
      </c>
      <c r="H129" s="161">
        <v>2128</v>
      </c>
      <c r="I129" s="161">
        <v>2137</v>
      </c>
      <c r="J129" s="161">
        <v>2158</v>
      </c>
      <c r="K129" s="161">
        <v>1927</v>
      </c>
      <c r="L129" s="161">
        <v>1960</v>
      </c>
      <c r="M129" s="161">
        <v>2606</v>
      </c>
      <c r="N129" s="161">
        <v>3330</v>
      </c>
      <c r="O129" s="161">
        <v>4472</v>
      </c>
      <c r="P129" s="161">
        <v>4167</v>
      </c>
      <c r="Q129" s="161">
        <v>3638</v>
      </c>
      <c r="R129" s="161">
        <v>3134</v>
      </c>
      <c r="S129" s="161">
        <v>3333</v>
      </c>
      <c r="T129" s="161">
        <v>4137</v>
      </c>
      <c r="U129" s="161">
        <v>3363</v>
      </c>
      <c r="V129" s="161">
        <v>2835</v>
      </c>
      <c r="W129" s="161">
        <v>2361</v>
      </c>
      <c r="X129" s="161">
        <v>1643</v>
      </c>
      <c r="Y129" s="161">
        <v>769</v>
      </c>
      <c r="Z129" s="161">
        <v>255</v>
      </c>
      <c r="AA129" s="161">
        <v>44</v>
      </c>
      <c r="AB129" s="161">
        <v>51589</v>
      </c>
      <c r="AC129" s="161">
        <v>672</v>
      </c>
    </row>
    <row r="130" spans="1:29" x14ac:dyDescent="0.15">
      <c r="A130" s="288">
        <v>5277</v>
      </c>
      <c r="B130" s="288">
        <v>3</v>
      </c>
      <c r="C130" s="288">
        <v>28207</v>
      </c>
      <c r="D130" s="288">
        <v>2</v>
      </c>
      <c r="E130" s="288" t="s">
        <v>1080</v>
      </c>
      <c r="F130" s="161">
        <v>101242</v>
      </c>
      <c r="G130" s="161">
        <v>4372</v>
      </c>
      <c r="H130" s="161">
        <v>4604</v>
      </c>
      <c r="I130" s="161">
        <v>4691</v>
      </c>
      <c r="J130" s="161">
        <v>5000</v>
      </c>
      <c r="K130" s="161">
        <v>4534</v>
      </c>
      <c r="L130" s="161">
        <v>4886</v>
      </c>
      <c r="M130" s="161">
        <v>5868</v>
      </c>
      <c r="N130" s="161">
        <v>7036</v>
      </c>
      <c r="O130" s="161">
        <v>8493</v>
      </c>
      <c r="P130" s="161">
        <v>7617</v>
      </c>
      <c r="Q130" s="161">
        <v>6234</v>
      </c>
      <c r="R130" s="161">
        <v>5101</v>
      </c>
      <c r="S130" s="161">
        <v>6047</v>
      </c>
      <c r="T130" s="161">
        <v>7519</v>
      </c>
      <c r="U130" s="161">
        <v>6555</v>
      </c>
      <c r="V130" s="161">
        <v>5036</v>
      </c>
      <c r="W130" s="161">
        <v>3877</v>
      </c>
      <c r="X130" s="161">
        <v>2366</v>
      </c>
      <c r="Y130" s="161">
        <v>1057</v>
      </c>
      <c r="Z130" s="161">
        <v>304</v>
      </c>
      <c r="AA130" s="161">
        <v>45</v>
      </c>
      <c r="AB130" s="161">
        <v>99836</v>
      </c>
      <c r="AC130" s="161">
        <v>1406</v>
      </c>
    </row>
    <row r="131" spans="1:29" x14ac:dyDescent="0.15">
      <c r="A131" s="288">
        <v>5278</v>
      </c>
      <c r="B131" s="288">
        <v>3</v>
      </c>
      <c r="C131" s="288">
        <v>28208</v>
      </c>
      <c r="D131" s="288">
        <v>2</v>
      </c>
      <c r="E131" s="288" t="s">
        <v>524</v>
      </c>
      <c r="F131" s="161">
        <v>15618</v>
      </c>
      <c r="G131" s="161">
        <v>551</v>
      </c>
      <c r="H131" s="161">
        <v>531</v>
      </c>
      <c r="I131" s="161">
        <v>578</v>
      </c>
      <c r="J131" s="161">
        <v>625</v>
      </c>
      <c r="K131" s="161">
        <v>544</v>
      </c>
      <c r="L131" s="161">
        <v>616</v>
      </c>
      <c r="M131" s="161">
        <v>736</v>
      </c>
      <c r="N131" s="161">
        <v>801</v>
      </c>
      <c r="O131" s="161">
        <v>1002</v>
      </c>
      <c r="P131" s="161">
        <v>858</v>
      </c>
      <c r="Q131" s="161">
        <v>864</v>
      </c>
      <c r="R131" s="161">
        <v>832</v>
      </c>
      <c r="S131" s="161">
        <v>1139</v>
      </c>
      <c r="T131" s="161">
        <v>1531</v>
      </c>
      <c r="U131" s="161">
        <v>1291</v>
      </c>
      <c r="V131" s="161">
        <v>1077</v>
      </c>
      <c r="W131" s="161">
        <v>890</v>
      </c>
      <c r="X131" s="161">
        <v>634</v>
      </c>
      <c r="Y131" s="161">
        <v>367</v>
      </c>
      <c r="Z131" s="161">
        <v>124</v>
      </c>
      <c r="AA131" s="161">
        <v>27</v>
      </c>
      <c r="AB131" s="161">
        <v>15475</v>
      </c>
      <c r="AC131" s="161">
        <v>143</v>
      </c>
    </row>
    <row r="132" spans="1:29" x14ac:dyDescent="0.15">
      <c r="A132" s="288">
        <v>5279</v>
      </c>
      <c r="B132" s="288">
        <v>3</v>
      </c>
      <c r="C132" s="288">
        <v>28209</v>
      </c>
      <c r="D132" s="288">
        <v>2</v>
      </c>
      <c r="E132" s="288" t="s">
        <v>532</v>
      </c>
      <c r="F132" s="161">
        <v>42756</v>
      </c>
      <c r="G132" s="161">
        <v>1557</v>
      </c>
      <c r="H132" s="161">
        <v>1828</v>
      </c>
      <c r="I132" s="161">
        <v>1797</v>
      </c>
      <c r="J132" s="161">
        <v>1892</v>
      </c>
      <c r="K132" s="161">
        <v>1208</v>
      </c>
      <c r="L132" s="161">
        <v>1560</v>
      </c>
      <c r="M132" s="161">
        <v>1997</v>
      </c>
      <c r="N132" s="161">
        <v>2220</v>
      </c>
      <c r="O132" s="161">
        <v>2685</v>
      </c>
      <c r="P132" s="161">
        <v>2534</v>
      </c>
      <c r="Q132" s="161">
        <v>2582</v>
      </c>
      <c r="R132" s="161">
        <v>2741</v>
      </c>
      <c r="S132" s="161">
        <v>3158</v>
      </c>
      <c r="T132" s="161">
        <v>3415</v>
      </c>
      <c r="U132" s="161">
        <v>2885</v>
      </c>
      <c r="V132" s="161">
        <v>2589</v>
      </c>
      <c r="W132" s="161">
        <v>2654</v>
      </c>
      <c r="X132" s="161">
        <v>1977</v>
      </c>
      <c r="Y132" s="161">
        <v>1079</v>
      </c>
      <c r="Z132" s="161">
        <v>338</v>
      </c>
      <c r="AA132" s="161">
        <v>60</v>
      </c>
      <c r="AB132" s="161">
        <v>42444</v>
      </c>
      <c r="AC132" s="161">
        <v>312</v>
      </c>
    </row>
    <row r="133" spans="1:29" x14ac:dyDescent="0.15">
      <c r="A133" s="288">
        <v>5280</v>
      </c>
      <c r="B133" s="288">
        <v>3</v>
      </c>
      <c r="C133" s="288">
        <v>28210</v>
      </c>
      <c r="D133" s="288">
        <v>2</v>
      </c>
      <c r="E133" s="288" t="s">
        <v>507</v>
      </c>
      <c r="F133" s="161">
        <v>136265</v>
      </c>
      <c r="G133" s="161">
        <v>5561</v>
      </c>
      <c r="H133" s="161">
        <v>5971</v>
      </c>
      <c r="I133" s="161">
        <v>6382</v>
      </c>
      <c r="J133" s="161">
        <v>6817</v>
      </c>
      <c r="K133" s="161">
        <v>5943</v>
      </c>
      <c r="L133" s="161">
        <v>6665</v>
      </c>
      <c r="M133" s="161">
        <v>7666</v>
      </c>
      <c r="N133" s="161">
        <v>8737</v>
      </c>
      <c r="O133" s="161">
        <v>10830</v>
      </c>
      <c r="P133" s="161">
        <v>9209</v>
      </c>
      <c r="Q133" s="161">
        <v>8281</v>
      </c>
      <c r="R133" s="161">
        <v>7774</v>
      </c>
      <c r="S133" s="161">
        <v>9346</v>
      </c>
      <c r="T133" s="161">
        <v>11112</v>
      </c>
      <c r="U133" s="161">
        <v>9052</v>
      </c>
      <c r="V133" s="161">
        <v>6493</v>
      </c>
      <c r="W133" s="161">
        <v>5194</v>
      </c>
      <c r="X133" s="161">
        <v>3224</v>
      </c>
      <c r="Y133" s="161">
        <v>1520</v>
      </c>
      <c r="Z133" s="161">
        <v>417</v>
      </c>
      <c r="AA133" s="161">
        <v>71</v>
      </c>
      <c r="AB133" s="161">
        <v>135140</v>
      </c>
      <c r="AC133" s="161">
        <v>1125</v>
      </c>
    </row>
    <row r="134" spans="1:29" x14ac:dyDescent="0.15">
      <c r="A134" s="288">
        <v>5281</v>
      </c>
      <c r="B134" s="288">
        <v>3</v>
      </c>
      <c r="C134" s="288">
        <v>28212</v>
      </c>
      <c r="D134" s="288">
        <v>2</v>
      </c>
      <c r="E134" s="288" t="s">
        <v>525</v>
      </c>
      <c r="F134" s="161">
        <v>25236</v>
      </c>
      <c r="G134" s="161">
        <v>819</v>
      </c>
      <c r="H134" s="161">
        <v>928</v>
      </c>
      <c r="I134" s="161">
        <v>1145</v>
      </c>
      <c r="J134" s="161">
        <v>1255</v>
      </c>
      <c r="K134" s="161">
        <v>989</v>
      </c>
      <c r="L134" s="161">
        <v>1067</v>
      </c>
      <c r="M134" s="161">
        <v>1105</v>
      </c>
      <c r="N134" s="161">
        <v>1403</v>
      </c>
      <c r="O134" s="161">
        <v>1735</v>
      </c>
      <c r="P134" s="161">
        <v>1575</v>
      </c>
      <c r="Q134" s="161">
        <v>1534</v>
      </c>
      <c r="R134" s="161">
        <v>1476</v>
      </c>
      <c r="S134" s="161">
        <v>1811</v>
      </c>
      <c r="T134" s="161">
        <v>2113</v>
      </c>
      <c r="U134" s="161">
        <v>1807</v>
      </c>
      <c r="V134" s="161">
        <v>1509</v>
      </c>
      <c r="W134" s="161">
        <v>1389</v>
      </c>
      <c r="X134" s="161">
        <v>941</v>
      </c>
      <c r="Y134" s="161">
        <v>465</v>
      </c>
      <c r="Z134" s="161">
        <v>151</v>
      </c>
      <c r="AA134" s="161">
        <v>19</v>
      </c>
      <c r="AB134" s="161">
        <v>25107</v>
      </c>
      <c r="AC134" s="161">
        <v>129</v>
      </c>
    </row>
    <row r="135" spans="1:29" x14ac:dyDescent="0.15">
      <c r="A135" s="288">
        <v>5282</v>
      </c>
      <c r="B135" s="288">
        <v>3</v>
      </c>
      <c r="C135" s="288">
        <v>28213</v>
      </c>
      <c r="D135" s="288">
        <v>2</v>
      </c>
      <c r="E135" s="288" t="s">
        <v>1081</v>
      </c>
      <c r="F135" s="161">
        <v>21354</v>
      </c>
      <c r="G135" s="161">
        <v>743</v>
      </c>
      <c r="H135" s="161">
        <v>825</v>
      </c>
      <c r="I135" s="161">
        <v>967</v>
      </c>
      <c r="J135" s="161">
        <v>972</v>
      </c>
      <c r="K135" s="161">
        <v>777</v>
      </c>
      <c r="L135" s="161">
        <v>822</v>
      </c>
      <c r="M135" s="161">
        <v>956</v>
      </c>
      <c r="N135" s="161">
        <v>1149</v>
      </c>
      <c r="O135" s="161">
        <v>1460</v>
      </c>
      <c r="P135" s="161">
        <v>1306</v>
      </c>
      <c r="Q135" s="161">
        <v>1279</v>
      </c>
      <c r="R135" s="161">
        <v>1294</v>
      </c>
      <c r="S135" s="161">
        <v>1481</v>
      </c>
      <c r="T135" s="161">
        <v>1683</v>
      </c>
      <c r="U135" s="161">
        <v>1624</v>
      </c>
      <c r="V135" s="161">
        <v>1382</v>
      </c>
      <c r="W135" s="161">
        <v>1175</v>
      </c>
      <c r="X135" s="161">
        <v>873</v>
      </c>
      <c r="Y135" s="161">
        <v>443</v>
      </c>
      <c r="Z135" s="161">
        <v>122</v>
      </c>
      <c r="AA135" s="161">
        <v>21</v>
      </c>
      <c r="AB135" s="161">
        <v>21143</v>
      </c>
      <c r="AC135" s="161">
        <v>211</v>
      </c>
    </row>
    <row r="136" spans="1:29" x14ac:dyDescent="0.15">
      <c r="A136" s="288">
        <v>5283</v>
      </c>
      <c r="B136" s="288">
        <v>3</v>
      </c>
      <c r="C136" s="288">
        <v>28214</v>
      </c>
      <c r="D136" s="288">
        <v>2</v>
      </c>
      <c r="E136" s="288" t="s">
        <v>1158</v>
      </c>
      <c r="F136" s="161">
        <v>120688</v>
      </c>
      <c r="G136" s="161">
        <v>4346</v>
      </c>
      <c r="H136" s="161">
        <v>5023</v>
      </c>
      <c r="I136" s="161">
        <v>5297</v>
      </c>
      <c r="J136" s="161">
        <v>5777</v>
      </c>
      <c r="K136" s="161">
        <v>5010</v>
      </c>
      <c r="L136" s="161">
        <v>4874</v>
      </c>
      <c r="M136" s="161">
        <v>5972</v>
      </c>
      <c r="N136" s="161">
        <v>7645</v>
      </c>
      <c r="O136" s="161">
        <v>9952</v>
      </c>
      <c r="P136" s="161">
        <v>9249</v>
      </c>
      <c r="Q136" s="161">
        <v>7860</v>
      </c>
      <c r="R136" s="161">
        <v>6985</v>
      </c>
      <c r="S136" s="161">
        <v>7649</v>
      </c>
      <c r="T136" s="161">
        <v>9850</v>
      </c>
      <c r="U136" s="161">
        <v>8126</v>
      </c>
      <c r="V136" s="161">
        <v>6557</v>
      </c>
      <c r="W136" s="161">
        <v>5050</v>
      </c>
      <c r="X136" s="161">
        <v>3309</v>
      </c>
      <c r="Y136" s="161">
        <v>1585</v>
      </c>
      <c r="Z136" s="161">
        <v>498</v>
      </c>
      <c r="AA136" s="161">
        <v>74</v>
      </c>
      <c r="AB136" s="161">
        <v>119537</v>
      </c>
      <c r="AC136" s="161">
        <v>1151</v>
      </c>
    </row>
    <row r="137" spans="1:29" x14ac:dyDescent="0.15">
      <c r="A137" s="288">
        <v>5284</v>
      </c>
      <c r="B137" s="288">
        <v>3</v>
      </c>
      <c r="C137" s="288">
        <v>28215</v>
      </c>
      <c r="D137" s="288">
        <v>2</v>
      </c>
      <c r="E137" s="288" t="s">
        <v>1083</v>
      </c>
      <c r="F137" s="161">
        <v>40117</v>
      </c>
      <c r="G137" s="161">
        <v>1285</v>
      </c>
      <c r="H137" s="161">
        <v>1473</v>
      </c>
      <c r="I137" s="161">
        <v>1639</v>
      </c>
      <c r="J137" s="161">
        <v>1854</v>
      </c>
      <c r="K137" s="161">
        <v>1585</v>
      </c>
      <c r="L137" s="161">
        <v>1598</v>
      </c>
      <c r="M137" s="161">
        <v>1826</v>
      </c>
      <c r="N137" s="161">
        <v>2272</v>
      </c>
      <c r="O137" s="161">
        <v>2656</v>
      </c>
      <c r="P137" s="161">
        <v>2397</v>
      </c>
      <c r="Q137" s="161">
        <v>2349</v>
      </c>
      <c r="R137" s="161">
        <v>2517</v>
      </c>
      <c r="S137" s="161">
        <v>3078</v>
      </c>
      <c r="T137" s="161">
        <v>3838</v>
      </c>
      <c r="U137" s="161">
        <v>3232</v>
      </c>
      <c r="V137" s="161">
        <v>2224</v>
      </c>
      <c r="W137" s="161">
        <v>1923</v>
      </c>
      <c r="X137" s="161">
        <v>1364</v>
      </c>
      <c r="Y137" s="161">
        <v>746</v>
      </c>
      <c r="Z137" s="161">
        <v>211</v>
      </c>
      <c r="AA137" s="161">
        <v>50</v>
      </c>
      <c r="AB137" s="161">
        <v>39691</v>
      </c>
      <c r="AC137" s="161">
        <v>426</v>
      </c>
    </row>
    <row r="138" spans="1:29" x14ac:dyDescent="0.15">
      <c r="A138" s="288">
        <v>5285</v>
      </c>
      <c r="B138" s="288">
        <v>3</v>
      </c>
      <c r="C138" s="288">
        <v>28216</v>
      </c>
      <c r="D138" s="288">
        <v>2</v>
      </c>
      <c r="E138" s="288" t="s">
        <v>1084</v>
      </c>
      <c r="F138" s="161">
        <v>46633</v>
      </c>
      <c r="G138" s="161">
        <v>1757</v>
      </c>
      <c r="H138" s="161">
        <v>2045</v>
      </c>
      <c r="I138" s="161">
        <v>2147</v>
      </c>
      <c r="J138" s="161">
        <v>2318</v>
      </c>
      <c r="K138" s="161">
        <v>2015</v>
      </c>
      <c r="L138" s="161">
        <v>2261</v>
      </c>
      <c r="M138" s="161">
        <v>2509</v>
      </c>
      <c r="N138" s="161">
        <v>2849</v>
      </c>
      <c r="O138" s="161">
        <v>3522</v>
      </c>
      <c r="P138" s="161">
        <v>3005</v>
      </c>
      <c r="Q138" s="161">
        <v>2844</v>
      </c>
      <c r="R138" s="161">
        <v>2741</v>
      </c>
      <c r="S138" s="161">
        <v>3243</v>
      </c>
      <c r="T138" s="161">
        <v>4041</v>
      </c>
      <c r="U138" s="161">
        <v>3155</v>
      </c>
      <c r="V138" s="161">
        <v>2327</v>
      </c>
      <c r="W138" s="161">
        <v>1899</v>
      </c>
      <c r="X138" s="161">
        <v>1181</v>
      </c>
      <c r="Y138" s="161">
        <v>573</v>
      </c>
      <c r="Z138" s="161">
        <v>176</v>
      </c>
      <c r="AA138" s="161">
        <v>25</v>
      </c>
      <c r="AB138" s="161">
        <v>46174</v>
      </c>
      <c r="AC138" s="161">
        <v>459</v>
      </c>
    </row>
    <row r="139" spans="1:29" x14ac:dyDescent="0.15">
      <c r="A139" s="288">
        <v>5286</v>
      </c>
      <c r="B139" s="288">
        <v>3</v>
      </c>
      <c r="C139" s="288">
        <v>28217</v>
      </c>
      <c r="D139" s="288">
        <v>2</v>
      </c>
      <c r="E139" s="288" t="s">
        <v>1085</v>
      </c>
      <c r="F139" s="161">
        <v>82493</v>
      </c>
      <c r="G139" s="161">
        <v>2855</v>
      </c>
      <c r="H139" s="161">
        <v>3365</v>
      </c>
      <c r="I139" s="161">
        <v>3718</v>
      </c>
      <c r="J139" s="161">
        <v>3794</v>
      </c>
      <c r="K139" s="161">
        <v>3373</v>
      </c>
      <c r="L139" s="161">
        <v>3190</v>
      </c>
      <c r="M139" s="161">
        <v>3956</v>
      </c>
      <c r="N139" s="161">
        <v>4869</v>
      </c>
      <c r="O139" s="161">
        <v>6640</v>
      </c>
      <c r="P139" s="161">
        <v>6029</v>
      </c>
      <c r="Q139" s="161">
        <v>4893</v>
      </c>
      <c r="R139" s="161">
        <v>4451</v>
      </c>
      <c r="S139" s="161">
        <v>5134</v>
      </c>
      <c r="T139" s="161">
        <v>6931</v>
      </c>
      <c r="U139" s="161">
        <v>6620</v>
      </c>
      <c r="V139" s="161">
        <v>5131</v>
      </c>
      <c r="W139" s="161">
        <v>3668</v>
      </c>
      <c r="X139" s="161">
        <v>2309</v>
      </c>
      <c r="Y139" s="161">
        <v>1096</v>
      </c>
      <c r="Z139" s="161">
        <v>387</v>
      </c>
      <c r="AA139" s="161">
        <v>84</v>
      </c>
      <c r="AB139" s="161">
        <v>81988</v>
      </c>
      <c r="AC139" s="161">
        <v>505</v>
      </c>
    </row>
    <row r="140" spans="1:29" x14ac:dyDescent="0.15">
      <c r="A140" s="288">
        <v>5287</v>
      </c>
      <c r="B140" s="288">
        <v>3</v>
      </c>
      <c r="C140" s="288">
        <v>28218</v>
      </c>
      <c r="D140" s="288">
        <v>2</v>
      </c>
      <c r="E140" s="288" t="s">
        <v>1086</v>
      </c>
      <c r="F140" s="161">
        <v>24850</v>
      </c>
      <c r="G140" s="161">
        <v>960</v>
      </c>
      <c r="H140" s="161">
        <v>1155</v>
      </c>
      <c r="I140" s="161">
        <v>1282</v>
      </c>
      <c r="J140" s="161">
        <v>1242</v>
      </c>
      <c r="K140" s="161">
        <v>1053</v>
      </c>
      <c r="L140" s="161">
        <v>1096</v>
      </c>
      <c r="M140" s="161">
        <v>1294</v>
      </c>
      <c r="N140" s="161">
        <v>1520</v>
      </c>
      <c r="O140" s="161">
        <v>1940</v>
      </c>
      <c r="P140" s="161">
        <v>1615</v>
      </c>
      <c r="Q140" s="161">
        <v>1450</v>
      </c>
      <c r="R140" s="161">
        <v>1428</v>
      </c>
      <c r="S140" s="161">
        <v>1719</v>
      </c>
      <c r="T140" s="161">
        <v>1978</v>
      </c>
      <c r="U140" s="161">
        <v>1591</v>
      </c>
      <c r="V140" s="161">
        <v>1146</v>
      </c>
      <c r="W140" s="161">
        <v>1026</v>
      </c>
      <c r="X140" s="161">
        <v>795</v>
      </c>
      <c r="Y140" s="161">
        <v>417</v>
      </c>
      <c r="Z140" s="161">
        <v>125</v>
      </c>
      <c r="AA140" s="161">
        <v>18</v>
      </c>
      <c r="AB140" s="161">
        <v>24660</v>
      </c>
      <c r="AC140" s="161">
        <v>190</v>
      </c>
    </row>
    <row r="141" spans="1:29" x14ac:dyDescent="0.15">
      <c r="A141" s="288">
        <v>5288</v>
      </c>
      <c r="B141" s="288">
        <v>3</v>
      </c>
      <c r="C141" s="288">
        <v>28219</v>
      </c>
      <c r="D141" s="288">
        <v>2</v>
      </c>
      <c r="E141" s="288" t="s">
        <v>1087</v>
      </c>
      <c r="F141" s="161">
        <v>58507</v>
      </c>
      <c r="G141" s="161">
        <v>2150</v>
      </c>
      <c r="H141" s="161">
        <v>2369</v>
      </c>
      <c r="I141" s="161">
        <v>2552</v>
      </c>
      <c r="J141" s="161">
        <v>3444</v>
      </c>
      <c r="K141" s="161">
        <v>3537</v>
      </c>
      <c r="L141" s="161">
        <v>2917</v>
      </c>
      <c r="M141" s="161">
        <v>2995</v>
      </c>
      <c r="N141" s="161">
        <v>3317</v>
      </c>
      <c r="O141" s="161">
        <v>3906</v>
      </c>
      <c r="P141" s="161">
        <v>4161</v>
      </c>
      <c r="Q141" s="161">
        <v>4960</v>
      </c>
      <c r="R141" s="161">
        <v>4693</v>
      </c>
      <c r="S141" s="161">
        <v>4373</v>
      </c>
      <c r="T141" s="161">
        <v>3752</v>
      </c>
      <c r="U141" s="161">
        <v>2717</v>
      </c>
      <c r="V141" s="161">
        <v>2208</v>
      </c>
      <c r="W141" s="161">
        <v>2054</v>
      </c>
      <c r="X141" s="161">
        <v>1492</v>
      </c>
      <c r="Y141" s="161">
        <v>683</v>
      </c>
      <c r="Z141" s="161">
        <v>186</v>
      </c>
      <c r="AA141" s="161">
        <v>41</v>
      </c>
      <c r="AB141" s="161">
        <v>58045</v>
      </c>
      <c r="AC141" s="161">
        <v>462</v>
      </c>
    </row>
    <row r="142" spans="1:29" x14ac:dyDescent="0.15">
      <c r="A142" s="288">
        <v>5289</v>
      </c>
      <c r="B142" s="288">
        <v>3</v>
      </c>
      <c r="C142" s="288">
        <v>28220</v>
      </c>
      <c r="D142" s="288">
        <v>2</v>
      </c>
      <c r="E142" s="288" t="s">
        <v>59</v>
      </c>
      <c r="F142" s="161">
        <v>22660</v>
      </c>
      <c r="G142" s="161">
        <v>755</v>
      </c>
      <c r="H142" s="161">
        <v>793</v>
      </c>
      <c r="I142" s="161">
        <v>955</v>
      </c>
      <c r="J142" s="161">
        <v>1111</v>
      </c>
      <c r="K142" s="161">
        <v>871</v>
      </c>
      <c r="L142" s="161">
        <v>955</v>
      </c>
      <c r="M142" s="161">
        <v>1007</v>
      </c>
      <c r="N142" s="161">
        <v>1141</v>
      </c>
      <c r="O142" s="161">
        <v>1416</v>
      </c>
      <c r="P142" s="161">
        <v>1413</v>
      </c>
      <c r="Q142" s="161">
        <v>1431</v>
      </c>
      <c r="R142" s="161">
        <v>1437</v>
      </c>
      <c r="S142" s="161">
        <v>1797</v>
      </c>
      <c r="T142" s="161">
        <v>1874</v>
      </c>
      <c r="U142" s="161">
        <v>1507</v>
      </c>
      <c r="V142" s="161">
        <v>1267</v>
      </c>
      <c r="W142" s="161">
        <v>1241</v>
      </c>
      <c r="X142" s="161">
        <v>963</v>
      </c>
      <c r="Y142" s="161">
        <v>550</v>
      </c>
      <c r="Z142" s="161">
        <v>142</v>
      </c>
      <c r="AA142" s="161">
        <v>34</v>
      </c>
      <c r="AB142" s="161">
        <v>22361</v>
      </c>
      <c r="AC142" s="161">
        <v>299</v>
      </c>
    </row>
    <row r="143" spans="1:29" x14ac:dyDescent="0.15">
      <c r="A143" s="288">
        <v>5290</v>
      </c>
      <c r="B143" s="288">
        <v>3</v>
      </c>
      <c r="C143" s="288">
        <v>28221</v>
      </c>
      <c r="D143" s="288">
        <v>2</v>
      </c>
      <c r="E143" s="288" t="s">
        <v>1088</v>
      </c>
      <c r="F143" s="161">
        <v>21730</v>
      </c>
      <c r="G143" s="161">
        <v>758</v>
      </c>
      <c r="H143" s="161">
        <v>768</v>
      </c>
      <c r="I143" s="161">
        <v>855</v>
      </c>
      <c r="J143" s="161">
        <v>867</v>
      </c>
      <c r="K143" s="161">
        <v>764</v>
      </c>
      <c r="L143" s="161">
        <v>907</v>
      </c>
      <c r="M143" s="161">
        <v>1003</v>
      </c>
      <c r="N143" s="161">
        <v>1127</v>
      </c>
      <c r="O143" s="161">
        <v>1265</v>
      </c>
      <c r="P143" s="161">
        <v>1219</v>
      </c>
      <c r="Q143" s="161">
        <v>1349</v>
      </c>
      <c r="R143" s="161">
        <v>1448</v>
      </c>
      <c r="S143" s="161">
        <v>1649</v>
      </c>
      <c r="T143" s="161">
        <v>1799</v>
      </c>
      <c r="U143" s="161">
        <v>1418</v>
      </c>
      <c r="V143" s="161">
        <v>1353</v>
      </c>
      <c r="W143" s="161">
        <v>1333</v>
      </c>
      <c r="X143" s="161">
        <v>1084</v>
      </c>
      <c r="Y143" s="161">
        <v>549</v>
      </c>
      <c r="Z143" s="161">
        <v>186</v>
      </c>
      <c r="AA143" s="161">
        <v>29</v>
      </c>
      <c r="AB143" s="161">
        <v>21485</v>
      </c>
      <c r="AC143" s="161">
        <v>245</v>
      </c>
    </row>
    <row r="144" spans="1:29" x14ac:dyDescent="0.15">
      <c r="A144" s="288">
        <v>5291</v>
      </c>
      <c r="B144" s="288">
        <v>3</v>
      </c>
      <c r="C144" s="288">
        <v>28222</v>
      </c>
      <c r="D144" s="288">
        <v>2</v>
      </c>
      <c r="E144" s="288" t="s">
        <v>1159</v>
      </c>
      <c r="F144" s="161">
        <v>12594</v>
      </c>
      <c r="G144" s="161">
        <v>386</v>
      </c>
      <c r="H144" s="161">
        <v>436</v>
      </c>
      <c r="I144" s="161">
        <v>520</v>
      </c>
      <c r="J144" s="161">
        <v>487</v>
      </c>
      <c r="K144" s="161">
        <v>300</v>
      </c>
      <c r="L144" s="161">
        <v>422</v>
      </c>
      <c r="M144" s="161">
        <v>523</v>
      </c>
      <c r="N144" s="161">
        <v>593</v>
      </c>
      <c r="O144" s="161">
        <v>669</v>
      </c>
      <c r="P144" s="161">
        <v>636</v>
      </c>
      <c r="Q144" s="161">
        <v>755</v>
      </c>
      <c r="R144" s="161">
        <v>855</v>
      </c>
      <c r="S144" s="161">
        <v>988</v>
      </c>
      <c r="T144" s="161">
        <v>1057</v>
      </c>
      <c r="U144" s="161">
        <v>868</v>
      </c>
      <c r="V144" s="161">
        <v>852</v>
      </c>
      <c r="W144" s="161">
        <v>920</v>
      </c>
      <c r="X144" s="161">
        <v>784</v>
      </c>
      <c r="Y144" s="161">
        <v>392</v>
      </c>
      <c r="Z144" s="161">
        <v>125</v>
      </c>
      <c r="AA144" s="161">
        <v>26</v>
      </c>
      <c r="AB144" s="161">
        <v>12513</v>
      </c>
      <c r="AC144" s="161">
        <v>81</v>
      </c>
    </row>
    <row r="145" spans="1:29" x14ac:dyDescent="0.15">
      <c r="A145" s="288">
        <v>5292</v>
      </c>
      <c r="B145" s="288">
        <v>3</v>
      </c>
      <c r="C145" s="288">
        <v>28223</v>
      </c>
      <c r="D145" s="288">
        <v>2</v>
      </c>
      <c r="E145" s="288" t="s">
        <v>1160</v>
      </c>
      <c r="F145" s="161">
        <v>33867</v>
      </c>
      <c r="G145" s="161">
        <v>1240</v>
      </c>
      <c r="H145" s="161">
        <v>1336</v>
      </c>
      <c r="I145" s="161">
        <v>1507</v>
      </c>
      <c r="J145" s="161">
        <v>1637</v>
      </c>
      <c r="K145" s="161">
        <v>1075</v>
      </c>
      <c r="L145" s="161">
        <v>1281</v>
      </c>
      <c r="M145" s="161">
        <v>1519</v>
      </c>
      <c r="N145" s="161">
        <v>1769</v>
      </c>
      <c r="O145" s="161">
        <v>2012</v>
      </c>
      <c r="P145" s="161">
        <v>1882</v>
      </c>
      <c r="Q145" s="161">
        <v>1931</v>
      </c>
      <c r="R145" s="161">
        <v>2221</v>
      </c>
      <c r="S145" s="161">
        <v>2483</v>
      </c>
      <c r="T145" s="161">
        <v>2766</v>
      </c>
      <c r="U145" s="161">
        <v>2254</v>
      </c>
      <c r="V145" s="161">
        <v>1980</v>
      </c>
      <c r="W145" s="161">
        <v>2111</v>
      </c>
      <c r="X145" s="161">
        <v>1661</v>
      </c>
      <c r="Y145" s="161">
        <v>909</v>
      </c>
      <c r="Z145" s="161">
        <v>249</v>
      </c>
      <c r="AA145" s="161">
        <v>44</v>
      </c>
      <c r="AB145" s="161">
        <v>33528</v>
      </c>
      <c r="AC145" s="161">
        <v>339</v>
      </c>
    </row>
    <row r="146" spans="1:29" x14ac:dyDescent="0.15">
      <c r="A146" s="288">
        <v>5293</v>
      </c>
      <c r="B146" s="288">
        <v>3</v>
      </c>
      <c r="C146" s="288">
        <v>28224</v>
      </c>
      <c r="D146" s="288">
        <v>2</v>
      </c>
      <c r="E146" s="288" t="s">
        <v>542</v>
      </c>
      <c r="F146" s="161">
        <v>24467</v>
      </c>
      <c r="G146" s="161">
        <v>887</v>
      </c>
      <c r="H146" s="161">
        <v>937</v>
      </c>
      <c r="I146" s="161">
        <v>1048</v>
      </c>
      <c r="J146" s="161">
        <v>926</v>
      </c>
      <c r="K146" s="161">
        <v>680</v>
      </c>
      <c r="L146" s="161">
        <v>925</v>
      </c>
      <c r="M146" s="161">
        <v>1109</v>
      </c>
      <c r="N146" s="161">
        <v>1264</v>
      </c>
      <c r="O146" s="161">
        <v>1523</v>
      </c>
      <c r="P146" s="161">
        <v>1363</v>
      </c>
      <c r="Q146" s="161">
        <v>1467</v>
      </c>
      <c r="R146" s="161">
        <v>1568</v>
      </c>
      <c r="S146" s="161">
        <v>1887</v>
      </c>
      <c r="T146" s="161">
        <v>2174</v>
      </c>
      <c r="U146" s="161">
        <v>1618</v>
      </c>
      <c r="V146" s="161">
        <v>1503</v>
      </c>
      <c r="W146" s="161">
        <v>1485</v>
      </c>
      <c r="X146" s="161">
        <v>1241</v>
      </c>
      <c r="Y146" s="161">
        <v>630</v>
      </c>
      <c r="Z146" s="161">
        <v>194</v>
      </c>
      <c r="AA146" s="161">
        <v>38</v>
      </c>
      <c r="AB146" s="161">
        <v>24331</v>
      </c>
      <c r="AC146" s="161">
        <v>136</v>
      </c>
    </row>
    <row r="147" spans="1:29" x14ac:dyDescent="0.15">
      <c r="A147" s="288">
        <v>5294</v>
      </c>
      <c r="B147" s="288">
        <v>3</v>
      </c>
      <c r="C147" s="288">
        <v>28225</v>
      </c>
      <c r="D147" s="288">
        <v>2</v>
      </c>
      <c r="E147" s="288" t="s">
        <v>1161</v>
      </c>
      <c r="F147" s="161">
        <v>15995</v>
      </c>
      <c r="G147" s="161">
        <v>554</v>
      </c>
      <c r="H147" s="161">
        <v>592</v>
      </c>
      <c r="I147" s="161">
        <v>663</v>
      </c>
      <c r="J147" s="161">
        <v>667</v>
      </c>
      <c r="K147" s="161">
        <v>457</v>
      </c>
      <c r="L147" s="161">
        <v>581</v>
      </c>
      <c r="M147" s="161">
        <v>715</v>
      </c>
      <c r="N147" s="161">
        <v>805</v>
      </c>
      <c r="O147" s="161">
        <v>966</v>
      </c>
      <c r="P147" s="161">
        <v>867</v>
      </c>
      <c r="Q147" s="161">
        <v>979</v>
      </c>
      <c r="R147" s="161">
        <v>1057</v>
      </c>
      <c r="S147" s="161">
        <v>1189</v>
      </c>
      <c r="T147" s="161">
        <v>1291</v>
      </c>
      <c r="U147" s="161">
        <v>1120</v>
      </c>
      <c r="V147" s="161">
        <v>964</v>
      </c>
      <c r="W147" s="161">
        <v>1039</v>
      </c>
      <c r="X147" s="161">
        <v>855</v>
      </c>
      <c r="Y147" s="161">
        <v>463</v>
      </c>
      <c r="Z147" s="161">
        <v>150</v>
      </c>
      <c r="AA147" s="161">
        <v>21</v>
      </c>
      <c r="AB147" s="161">
        <v>15851</v>
      </c>
      <c r="AC147" s="161">
        <v>144</v>
      </c>
    </row>
    <row r="148" spans="1:29" x14ac:dyDescent="0.15">
      <c r="A148" s="288">
        <v>5295</v>
      </c>
      <c r="B148" s="288">
        <v>3</v>
      </c>
      <c r="C148" s="288">
        <v>28226</v>
      </c>
      <c r="D148" s="288">
        <v>2</v>
      </c>
      <c r="E148" s="288" t="s">
        <v>1162</v>
      </c>
      <c r="F148" s="161">
        <v>23169</v>
      </c>
      <c r="G148" s="161">
        <v>734</v>
      </c>
      <c r="H148" s="161">
        <v>792</v>
      </c>
      <c r="I148" s="161">
        <v>868</v>
      </c>
      <c r="J148" s="161">
        <v>910</v>
      </c>
      <c r="K148" s="161">
        <v>718</v>
      </c>
      <c r="L148" s="161">
        <v>845</v>
      </c>
      <c r="M148" s="161">
        <v>943</v>
      </c>
      <c r="N148" s="161">
        <v>1207</v>
      </c>
      <c r="O148" s="161">
        <v>1285</v>
      </c>
      <c r="P148" s="161">
        <v>1211</v>
      </c>
      <c r="Q148" s="161">
        <v>1281</v>
      </c>
      <c r="R148" s="161">
        <v>1455</v>
      </c>
      <c r="S148" s="161">
        <v>1759</v>
      </c>
      <c r="T148" s="161">
        <v>1985</v>
      </c>
      <c r="U148" s="161">
        <v>1665</v>
      </c>
      <c r="V148" s="161">
        <v>1528</v>
      </c>
      <c r="W148" s="161">
        <v>1629</v>
      </c>
      <c r="X148" s="161">
        <v>1352</v>
      </c>
      <c r="Y148" s="161">
        <v>733</v>
      </c>
      <c r="Z148" s="161">
        <v>223</v>
      </c>
      <c r="AA148" s="161">
        <v>46</v>
      </c>
      <c r="AB148" s="161">
        <v>23060</v>
      </c>
      <c r="AC148" s="161">
        <v>109</v>
      </c>
    </row>
    <row r="149" spans="1:29" x14ac:dyDescent="0.15">
      <c r="A149" s="288">
        <v>5296</v>
      </c>
      <c r="B149" s="288">
        <v>3</v>
      </c>
      <c r="C149" s="288">
        <v>28227</v>
      </c>
      <c r="D149" s="288">
        <v>2</v>
      </c>
      <c r="E149" s="288" t="s">
        <v>1163</v>
      </c>
      <c r="F149" s="161">
        <v>19749</v>
      </c>
      <c r="G149" s="161">
        <v>616</v>
      </c>
      <c r="H149" s="161">
        <v>823</v>
      </c>
      <c r="I149" s="161">
        <v>904</v>
      </c>
      <c r="J149" s="161">
        <v>828</v>
      </c>
      <c r="K149" s="161">
        <v>490</v>
      </c>
      <c r="L149" s="161">
        <v>764</v>
      </c>
      <c r="M149" s="161">
        <v>846</v>
      </c>
      <c r="N149" s="161">
        <v>1019</v>
      </c>
      <c r="O149" s="161">
        <v>1221</v>
      </c>
      <c r="P149" s="161">
        <v>1096</v>
      </c>
      <c r="Q149" s="161">
        <v>1199</v>
      </c>
      <c r="R149" s="161">
        <v>1382</v>
      </c>
      <c r="S149" s="161">
        <v>1577</v>
      </c>
      <c r="T149" s="161">
        <v>1692</v>
      </c>
      <c r="U149" s="161">
        <v>1307</v>
      </c>
      <c r="V149" s="161">
        <v>1234</v>
      </c>
      <c r="W149" s="161">
        <v>1219</v>
      </c>
      <c r="X149" s="161">
        <v>917</v>
      </c>
      <c r="Y149" s="161">
        <v>471</v>
      </c>
      <c r="Z149" s="161">
        <v>119</v>
      </c>
      <c r="AA149" s="161">
        <v>25</v>
      </c>
      <c r="AB149" s="161">
        <v>19630</v>
      </c>
      <c r="AC149" s="161">
        <v>119</v>
      </c>
    </row>
    <row r="150" spans="1:29" x14ac:dyDescent="0.15">
      <c r="A150" s="288">
        <v>5297</v>
      </c>
      <c r="B150" s="288">
        <v>3</v>
      </c>
      <c r="C150" s="288">
        <v>28228</v>
      </c>
      <c r="D150" s="288">
        <v>2</v>
      </c>
      <c r="E150" s="288" t="s">
        <v>1164</v>
      </c>
      <c r="F150" s="161">
        <v>20691</v>
      </c>
      <c r="G150" s="161">
        <v>855</v>
      </c>
      <c r="H150" s="161">
        <v>901</v>
      </c>
      <c r="I150" s="161">
        <v>943</v>
      </c>
      <c r="J150" s="161">
        <v>1040</v>
      </c>
      <c r="K150" s="161">
        <v>1221</v>
      </c>
      <c r="L150" s="161">
        <v>1113</v>
      </c>
      <c r="M150" s="161">
        <v>1133</v>
      </c>
      <c r="N150" s="161">
        <v>1254</v>
      </c>
      <c r="O150" s="161">
        <v>1446</v>
      </c>
      <c r="P150" s="161">
        <v>1317</v>
      </c>
      <c r="Q150" s="161">
        <v>1177</v>
      </c>
      <c r="R150" s="161">
        <v>1199</v>
      </c>
      <c r="S150" s="161">
        <v>1357</v>
      </c>
      <c r="T150" s="161">
        <v>1438</v>
      </c>
      <c r="U150" s="161">
        <v>1115</v>
      </c>
      <c r="V150" s="161">
        <v>1068</v>
      </c>
      <c r="W150" s="161">
        <v>936</v>
      </c>
      <c r="X150" s="161">
        <v>734</v>
      </c>
      <c r="Y150" s="161">
        <v>331</v>
      </c>
      <c r="Z150" s="161">
        <v>99</v>
      </c>
      <c r="AA150" s="161">
        <v>14</v>
      </c>
      <c r="AB150" s="161">
        <v>20232</v>
      </c>
      <c r="AC150" s="161">
        <v>459</v>
      </c>
    </row>
    <row r="151" spans="1:29" x14ac:dyDescent="0.15">
      <c r="A151" s="288">
        <v>5298</v>
      </c>
      <c r="B151" s="288">
        <v>3</v>
      </c>
      <c r="C151" s="288">
        <v>28229</v>
      </c>
      <c r="D151" s="288">
        <v>2</v>
      </c>
      <c r="E151" s="288" t="s">
        <v>520</v>
      </c>
      <c r="F151" s="161">
        <v>40159</v>
      </c>
      <c r="G151" s="161">
        <v>1461</v>
      </c>
      <c r="H151" s="161">
        <v>1630</v>
      </c>
      <c r="I151" s="161">
        <v>1867</v>
      </c>
      <c r="J151" s="161">
        <v>1994</v>
      </c>
      <c r="K151" s="161">
        <v>1585</v>
      </c>
      <c r="L151" s="161">
        <v>1752</v>
      </c>
      <c r="M151" s="161">
        <v>2011</v>
      </c>
      <c r="N151" s="161">
        <v>2320</v>
      </c>
      <c r="O151" s="161">
        <v>2847</v>
      </c>
      <c r="P151" s="161">
        <v>2488</v>
      </c>
      <c r="Q151" s="161">
        <v>2319</v>
      </c>
      <c r="R151" s="161">
        <v>2434</v>
      </c>
      <c r="S151" s="161">
        <v>2919</v>
      </c>
      <c r="T151" s="161">
        <v>3418</v>
      </c>
      <c r="U151" s="161">
        <v>2793</v>
      </c>
      <c r="V151" s="161">
        <v>2150</v>
      </c>
      <c r="W151" s="161">
        <v>1881</v>
      </c>
      <c r="X151" s="161">
        <v>1365</v>
      </c>
      <c r="Y151" s="161">
        <v>706</v>
      </c>
      <c r="Z151" s="161">
        <v>184</v>
      </c>
      <c r="AA151" s="161">
        <v>35</v>
      </c>
      <c r="AB151" s="161">
        <v>39994</v>
      </c>
      <c r="AC151" s="161">
        <v>165</v>
      </c>
    </row>
    <row r="152" spans="1:29" x14ac:dyDescent="0.15">
      <c r="A152" s="288">
        <v>5299</v>
      </c>
      <c r="B152" s="288">
        <v>3</v>
      </c>
      <c r="C152" s="288">
        <v>28301</v>
      </c>
      <c r="D152" s="288">
        <v>3</v>
      </c>
      <c r="E152" s="288" t="s">
        <v>1098</v>
      </c>
      <c r="F152" s="161">
        <v>16288</v>
      </c>
      <c r="G152" s="161">
        <v>533</v>
      </c>
      <c r="H152" s="161">
        <v>815</v>
      </c>
      <c r="I152" s="161">
        <v>918</v>
      </c>
      <c r="J152" s="161">
        <v>800</v>
      </c>
      <c r="K152" s="161">
        <v>639</v>
      </c>
      <c r="L152" s="161">
        <v>566</v>
      </c>
      <c r="M152" s="161">
        <v>691</v>
      </c>
      <c r="N152" s="161">
        <v>1020</v>
      </c>
      <c r="O152" s="161">
        <v>1247</v>
      </c>
      <c r="P152" s="161">
        <v>1146</v>
      </c>
      <c r="Q152" s="161">
        <v>1066</v>
      </c>
      <c r="R152" s="161">
        <v>1116</v>
      </c>
      <c r="S152" s="161">
        <v>1236</v>
      </c>
      <c r="T152" s="161">
        <v>1325</v>
      </c>
      <c r="U152" s="161">
        <v>984</v>
      </c>
      <c r="V152" s="161">
        <v>688</v>
      </c>
      <c r="W152" s="161">
        <v>597</v>
      </c>
      <c r="X152" s="161">
        <v>517</v>
      </c>
      <c r="Y152" s="161">
        <v>277</v>
      </c>
      <c r="Z152" s="161">
        <v>84</v>
      </c>
      <c r="AA152" s="161">
        <v>23</v>
      </c>
      <c r="AB152" s="161">
        <v>16212</v>
      </c>
      <c r="AC152" s="161">
        <v>76</v>
      </c>
    </row>
    <row r="153" spans="1:29" x14ac:dyDescent="0.15">
      <c r="A153" s="288">
        <v>5300</v>
      </c>
      <c r="B153" s="288">
        <v>3</v>
      </c>
      <c r="C153" s="288">
        <v>28365</v>
      </c>
      <c r="D153" s="288">
        <v>3</v>
      </c>
      <c r="E153" s="288" t="s">
        <v>517</v>
      </c>
      <c r="F153" s="161">
        <v>10992</v>
      </c>
      <c r="G153" s="161">
        <v>311</v>
      </c>
      <c r="H153" s="161">
        <v>420</v>
      </c>
      <c r="I153" s="161">
        <v>503</v>
      </c>
      <c r="J153" s="161">
        <v>516</v>
      </c>
      <c r="K153" s="161">
        <v>362</v>
      </c>
      <c r="L153" s="161">
        <v>341</v>
      </c>
      <c r="M153" s="161">
        <v>423</v>
      </c>
      <c r="N153" s="161">
        <v>498</v>
      </c>
      <c r="O153" s="161">
        <v>702</v>
      </c>
      <c r="P153" s="161">
        <v>619</v>
      </c>
      <c r="Q153" s="161">
        <v>705</v>
      </c>
      <c r="R153" s="161">
        <v>701</v>
      </c>
      <c r="S153" s="161">
        <v>809</v>
      </c>
      <c r="T153" s="161">
        <v>917</v>
      </c>
      <c r="U153" s="161">
        <v>796</v>
      </c>
      <c r="V153" s="161">
        <v>757</v>
      </c>
      <c r="W153" s="161">
        <v>666</v>
      </c>
      <c r="X153" s="161">
        <v>521</v>
      </c>
      <c r="Y153" s="161">
        <v>305</v>
      </c>
      <c r="Z153" s="161">
        <v>102</v>
      </c>
      <c r="AA153" s="161">
        <v>18</v>
      </c>
      <c r="AB153" s="161">
        <v>10933</v>
      </c>
      <c r="AC153" s="161">
        <v>59</v>
      </c>
    </row>
    <row r="154" spans="1:29" x14ac:dyDescent="0.15">
      <c r="A154" s="288">
        <v>5301</v>
      </c>
      <c r="B154" s="288">
        <v>3</v>
      </c>
      <c r="C154" s="288">
        <v>28381</v>
      </c>
      <c r="D154" s="288">
        <v>3</v>
      </c>
      <c r="E154" s="288" t="s">
        <v>509</v>
      </c>
      <c r="F154" s="161">
        <v>15802</v>
      </c>
      <c r="G154" s="161">
        <v>594</v>
      </c>
      <c r="H154" s="161">
        <v>640</v>
      </c>
      <c r="I154" s="161">
        <v>731</v>
      </c>
      <c r="J154" s="161">
        <v>740</v>
      </c>
      <c r="K154" s="161">
        <v>624</v>
      </c>
      <c r="L154" s="161">
        <v>666</v>
      </c>
      <c r="M154" s="161">
        <v>788</v>
      </c>
      <c r="N154" s="161">
        <v>956</v>
      </c>
      <c r="O154" s="161">
        <v>1167</v>
      </c>
      <c r="P154" s="161">
        <v>977</v>
      </c>
      <c r="Q154" s="161">
        <v>894</v>
      </c>
      <c r="R154" s="161">
        <v>949</v>
      </c>
      <c r="S154" s="161">
        <v>1253</v>
      </c>
      <c r="T154" s="161">
        <v>1567</v>
      </c>
      <c r="U154" s="161">
        <v>1171</v>
      </c>
      <c r="V154" s="161">
        <v>789</v>
      </c>
      <c r="W154" s="161">
        <v>601</v>
      </c>
      <c r="X154" s="161">
        <v>413</v>
      </c>
      <c r="Y154" s="161">
        <v>213</v>
      </c>
      <c r="Z154" s="161">
        <v>57</v>
      </c>
      <c r="AA154" s="161">
        <v>12</v>
      </c>
      <c r="AB154" s="161">
        <v>15706</v>
      </c>
      <c r="AC154" s="161">
        <v>96</v>
      </c>
    </row>
    <row r="155" spans="1:29" x14ac:dyDescent="0.15">
      <c r="A155" s="288">
        <v>5302</v>
      </c>
      <c r="B155" s="288">
        <v>3</v>
      </c>
      <c r="C155" s="288">
        <v>28382</v>
      </c>
      <c r="D155" s="288">
        <v>3</v>
      </c>
      <c r="E155" s="288" t="s">
        <v>510</v>
      </c>
      <c r="F155" s="161">
        <v>17330</v>
      </c>
      <c r="G155" s="161">
        <v>782</v>
      </c>
      <c r="H155" s="161">
        <v>790</v>
      </c>
      <c r="I155" s="161">
        <v>826</v>
      </c>
      <c r="J155" s="161">
        <v>855</v>
      </c>
      <c r="K155" s="161">
        <v>846</v>
      </c>
      <c r="L155" s="161">
        <v>819</v>
      </c>
      <c r="M155" s="161">
        <v>984</v>
      </c>
      <c r="N155" s="161">
        <v>1178</v>
      </c>
      <c r="O155" s="161">
        <v>1345</v>
      </c>
      <c r="P155" s="161">
        <v>1134</v>
      </c>
      <c r="Q155" s="161">
        <v>989</v>
      </c>
      <c r="R155" s="161">
        <v>982</v>
      </c>
      <c r="S155" s="161">
        <v>1147</v>
      </c>
      <c r="T155" s="161">
        <v>1479</v>
      </c>
      <c r="U155" s="161">
        <v>1203</v>
      </c>
      <c r="V155" s="161">
        <v>819</v>
      </c>
      <c r="W155" s="161">
        <v>627</v>
      </c>
      <c r="X155" s="161">
        <v>354</v>
      </c>
      <c r="Y155" s="161">
        <v>133</v>
      </c>
      <c r="Z155" s="161">
        <v>36</v>
      </c>
      <c r="AA155" s="161">
        <v>2</v>
      </c>
      <c r="AB155" s="161">
        <v>17157</v>
      </c>
      <c r="AC155" s="161">
        <v>173</v>
      </c>
    </row>
    <row r="156" spans="1:29" x14ac:dyDescent="0.15">
      <c r="A156" s="288">
        <v>5303</v>
      </c>
      <c r="B156" s="288">
        <v>3</v>
      </c>
      <c r="C156" s="288">
        <v>28442</v>
      </c>
      <c r="D156" s="288">
        <v>3</v>
      </c>
      <c r="E156" s="288" t="s">
        <v>1100</v>
      </c>
      <c r="F156" s="161">
        <v>6323</v>
      </c>
      <c r="G156" s="161">
        <v>174</v>
      </c>
      <c r="H156" s="161">
        <v>222</v>
      </c>
      <c r="I156" s="161">
        <v>258</v>
      </c>
      <c r="J156" s="161">
        <v>286</v>
      </c>
      <c r="K156" s="161">
        <v>242</v>
      </c>
      <c r="L156" s="161">
        <v>228</v>
      </c>
      <c r="M156" s="161">
        <v>258</v>
      </c>
      <c r="N156" s="161">
        <v>318</v>
      </c>
      <c r="O156" s="161">
        <v>370</v>
      </c>
      <c r="P156" s="161">
        <v>351</v>
      </c>
      <c r="Q156" s="161">
        <v>385</v>
      </c>
      <c r="R156" s="161">
        <v>467</v>
      </c>
      <c r="S156" s="161">
        <v>512</v>
      </c>
      <c r="T156" s="161">
        <v>568</v>
      </c>
      <c r="U156" s="161">
        <v>443</v>
      </c>
      <c r="V156" s="161">
        <v>393</v>
      </c>
      <c r="W156" s="161">
        <v>358</v>
      </c>
      <c r="X156" s="161">
        <v>292</v>
      </c>
      <c r="Y156" s="161">
        <v>158</v>
      </c>
      <c r="Z156" s="161">
        <v>35</v>
      </c>
      <c r="AA156" s="161">
        <v>5</v>
      </c>
      <c r="AB156" s="161">
        <v>6286</v>
      </c>
      <c r="AC156" s="161">
        <v>37</v>
      </c>
    </row>
    <row r="157" spans="1:29" x14ac:dyDescent="0.15">
      <c r="A157" s="288">
        <v>5304</v>
      </c>
      <c r="B157" s="288">
        <v>3</v>
      </c>
      <c r="C157" s="288">
        <v>28443</v>
      </c>
      <c r="D157" s="288">
        <v>3</v>
      </c>
      <c r="E157" s="288" t="s">
        <v>1101</v>
      </c>
      <c r="F157" s="161">
        <v>10316</v>
      </c>
      <c r="G157" s="161">
        <v>412</v>
      </c>
      <c r="H157" s="161">
        <v>450</v>
      </c>
      <c r="I157" s="161">
        <v>508</v>
      </c>
      <c r="J157" s="161">
        <v>571</v>
      </c>
      <c r="K157" s="161">
        <v>605</v>
      </c>
      <c r="L157" s="161">
        <v>504</v>
      </c>
      <c r="M157" s="161">
        <v>513</v>
      </c>
      <c r="N157" s="161">
        <v>606</v>
      </c>
      <c r="O157" s="161">
        <v>697</v>
      </c>
      <c r="P157" s="161">
        <v>559</v>
      </c>
      <c r="Q157" s="161">
        <v>561</v>
      </c>
      <c r="R157" s="161">
        <v>591</v>
      </c>
      <c r="S157" s="161">
        <v>694</v>
      </c>
      <c r="T157" s="161">
        <v>833</v>
      </c>
      <c r="U157" s="161">
        <v>661</v>
      </c>
      <c r="V157" s="161">
        <v>505</v>
      </c>
      <c r="W157" s="161">
        <v>464</v>
      </c>
      <c r="X157" s="161">
        <v>329</v>
      </c>
      <c r="Y157" s="161">
        <v>188</v>
      </c>
      <c r="Z157" s="161">
        <v>57</v>
      </c>
      <c r="AA157" s="161">
        <v>8</v>
      </c>
      <c r="AB157" s="161">
        <v>10039</v>
      </c>
      <c r="AC157" s="161">
        <v>277</v>
      </c>
    </row>
    <row r="158" spans="1:29" x14ac:dyDescent="0.15">
      <c r="A158" s="288">
        <v>5305</v>
      </c>
      <c r="B158" s="288">
        <v>3</v>
      </c>
      <c r="C158" s="288">
        <v>28446</v>
      </c>
      <c r="D158" s="288">
        <v>3</v>
      </c>
      <c r="E158" s="288" t="s">
        <v>1165</v>
      </c>
      <c r="F158" s="161">
        <v>6081</v>
      </c>
      <c r="G158" s="161">
        <v>139</v>
      </c>
      <c r="H158" s="161">
        <v>256</v>
      </c>
      <c r="I158" s="161">
        <v>272</v>
      </c>
      <c r="J158" s="161">
        <v>293</v>
      </c>
      <c r="K158" s="161">
        <v>217</v>
      </c>
      <c r="L158" s="161">
        <v>212</v>
      </c>
      <c r="M158" s="161">
        <v>218</v>
      </c>
      <c r="N158" s="161">
        <v>282</v>
      </c>
      <c r="O158" s="161">
        <v>348</v>
      </c>
      <c r="P158" s="161">
        <v>341</v>
      </c>
      <c r="Q158" s="161">
        <v>389</v>
      </c>
      <c r="R158" s="161">
        <v>399</v>
      </c>
      <c r="S158" s="161">
        <v>466</v>
      </c>
      <c r="T158" s="161">
        <v>470</v>
      </c>
      <c r="U158" s="161">
        <v>405</v>
      </c>
      <c r="V158" s="161">
        <v>368</v>
      </c>
      <c r="W158" s="161">
        <v>436</v>
      </c>
      <c r="X158" s="161">
        <v>309</v>
      </c>
      <c r="Y158" s="161">
        <v>191</v>
      </c>
      <c r="Z158" s="161">
        <v>61</v>
      </c>
      <c r="AA158" s="161">
        <v>9</v>
      </c>
      <c r="AB158" s="161">
        <v>6057</v>
      </c>
      <c r="AC158" s="161">
        <v>24</v>
      </c>
    </row>
    <row r="159" spans="1:29" x14ac:dyDescent="0.15">
      <c r="A159" s="288">
        <v>5306</v>
      </c>
      <c r="B159" s="288">
        <v>3</v>
      </c>
      <c r="C159" s="288">
        <v>28464</v>
      </c>
      <c r="D159" s="288">
        <v>3</v>
      </c>
      <c r="E159" s="288" t="s">
        <v>1103</v>
      </c>
      <c r="F159" s="161">
        <v>17321</v>
      </c>
      <c r="G159" s="161">
        <v>768</v>
      </c>
      <c r="H159" s="161">
        <v>889</v>
      </c>
      <c r="I159" s="161">
        <v>989</v>
      </c>
      <c r="J159" s="161">
        <v>928</v>
      </c>
      <c r="K159" s="161">
        <v>645</v>
      </c>
      <c r="L159" s="161">
        <v>765</v>
      </c>
      <c r="M159" s="161">
        <v>995</v>
      </c>
      <c r="N159" s="161">
        <v>1192</v>
      </c>
      <c r="O159" s="161">
        <v>1498</v>
      </c>
      <c r="P159" s="161">
        <v>1100</v>
      </c>
      <c r="Q159" s="161">
        <v>902</v>
      </c>
      <c r="R159" s="161">
        <v>865</v>
      </c>
      <c r="S159" s="161">
        <v>1237</v>
      </c>
      <c r="T159" s="161">
        <v>1437</v>
      </c>
      <c r="U159" s="161">
        <v>1127</v>
      </c>
      <c r="V159" s="161">
        <v>738</v>
      </c>
      <c r="W159" s="161">
        <v>599</v>
      </c>
      <c r="X159" s="161">
        <v>375</v>
      </c>
      <c r="Y159" s="161">
        <v>193</v>
      </c>
      <c r="Z159" s="161">
        <v>68</v>
      </c>
      <c r="AA159" s="161">
        <v>11</v>
      </c>
      <c r="AB159" s="161">
        <v>17234</v>
      </c>
      <c r="AC159" s="161">
        <v>87</v>
      </c>
    </row>
    <row r="160" spans="1:29" x14ac:dyDescent="0.15">
      <c r="A160" s="288">
        <v>5307</v>
      </c>
      <c r="B160" s="288">
        <v>3</v>
      </c>
      <c r="C160" s="288">
        <v>28481</v>
      </c>
      <c r="D160" s="288">
        <v>3</v>
      </c>
      <c r="E160" s="288" t="s">
        <v>526</v>
      </c>
      <c r="F160" s="161">
        <v>7895</v>
      </c>
      <c r="G160" s="161">
        <v>198</v>
      </c>
      <c r="H160" s="161">
        <v>259</v>
      </c>
      <c r="I160" s="161">
        <v>334</v>
      </c>
      <c r="J160" s="161">
        <v>299</v>
      </c>
      <c r="K160" s="161">
        <v>241</v>
      </c>
      <c r="L160" s="161">
        <v>279</v>
      </c>
      <c r="M160" s="161">
        <v>304</v>
      </c>
      <c r="N160" s="161">
        <v>395</v>
      </c>
      <c r="O160" s="161">
        <v>469</v>
      </c>
      <c r="P160" s="161">
        <v>426</v>
      </c>
      <c r="Q160" s="161">
        <v>469</v>
      </c>
      <c r="R160" s="161">
        <v>548</v>
      </c>
      <c r="S160" s="161">
        <v>701</v>
      </c>
      <c r="T160" s="161">
        <v>786</v>
      </c>
      <c r="U160" s="161">
        <v>625</v>
      </c>
      <c r="V160" s="161">
        <v>463</v>
      </c>
      <c r="W160" s="161">
        <v>483</v>
      </c>
      <c r="X160" s="161">
        <v>378</v>
      </c>
      <c r="Y160" s="161">
        <v>181</v>
      </c>
      <c r="Z160" s="161">
        <v>49</v>
      </c>
      <c r="AA160" s="161">
        <v>8</v>
      </c>
      <c r="AB160" s="161">
        <v>7865</v>
      </c>
      <c r="AC160" s="161">
        <v>30</v>
      </c>
    </row>
    <row r="161" spans="1:29" x14ac:dyDescent="0.15">
      <c r="A161" s="288">
        <v>5308</v>
      </c>
      <c r="B161" s="288">
        <v>3</v>
      </c>
      <c r="C161" s="288">
        <v>28501</v>
      </c>
      <c r="D161" s="288">
        <v>3</v>
      </c>
      <c r="E161" s="288" t="s">
        <v>1104</v>
      </c>
      <c r="F161" s="161">
        <v>9181</v>
      </c>
      <c r="G161" s="161">
        <v>226</v>
      </c>
      <c r="H161" s="161">
        <v>299</v>
      </c>
      <c r="I161" s="161">
        <v>329</v>
      </c>
      <c r="J161" s="161">
        <v>310</v>
      </c>
      <c r="K161" s="161">
        <v>247</v>
      </c>
      <c r="L161" s="161">
        <v>280</v>
      </c>
      <c r="M161" s="161">
        <v>318</v>
      </c>
      <c r="N161" s="161">
        <v>415</v>
      </c>
      <c r="O161" s="161">
        <v>428</v>
      </c>
      <c r="P161" s="161">
        <v>461</v>
      </c>
      <c r="Q161" s="161">
        <v>555</v>
      </c>
      <c r="R161" s="161">
        <v>645</v>
      </c>
      <c r="S161" s="161">
        <v>770</v>
      </c>
      <c r="T161" s="161">
        <v>772</v>
      </c>
      <c r="U161" s="161">
        <v>645</v>
      </c>
      <c r="V161" s="161">
        <v>676</v>
      </c>
      <c r="W161" s="161">
        <v>738</v>
      </c>
      <c r="X161" s="161">
        <v>610</v>
      </c>
      <c r="Y161" s="161">
        <v>359</v>
      </c>
      <c r="Z161" s="161">
        <v>85</v>
      </c>
      <c r="AA161" s="161">
        <v>13</v>
      </c>
      <c r="AB161" s="161">
        <v>9124</v>
      </c>
      <c r="AC161" s="161">
        <v>57</v>
      </c>
    </row>
    <row r="162" spans="1:29" x14ac:dyDescent="0.15">
      <c r="A162" s="288">
        <v>5309</v>
      </c>
      <c r="B162" s="288">
        <v>3</v>
      </c>
      <c r="C162" s="288">
        <v>28585</v>
      </c>
      <c r="D162" s="288">
        <v>3</v>
      </c>
      <c r="E162" s="288" t="s">
        <v>1166</v>
      </c>
      <c r="F162" s="161">
        <v>9411</v>
      </c>
      <c r="G162" s="161">
        <v>274</v>
      </c>
      <c r="H162" s="161">
        <v>329</v>
      </c>
      <c r="I162" s="161">
        <v>386</v>
      </c>
      <c r="J162" s="161">
        <v>352</v>
      </c>
      <c r="K162" s="161">
        <v>220</v>
      </c>
      <c r="L162" s="161">
        <v>278</v>
      </c>
      <c r="M162" s="161">
        <v>323</v>
      </c>
      <c r="N162" s="161">
        <v>395</v>
      </c>
      <c r="O162" s="161">
        <v>481</v>
      </c>
      <c r="P162" s="161">
        <v>490</v>
      </c>
      <c r="Q162" s="161">
        <v>596</v>
      </c>
      <c r="R162" s="161">
        <v>671</v>
      </c>
      <c r="S162" s="161">
        <v>707</v>
      </c>
      <c r="T162" s="161">
        <v>773</v>
      </c>
      <c r="U162" s="161">
        <v>755</v>
      </c>
      <c r="V162" s="161">
        <v>736</v>
      </c>
      <c r="W162" s="161">
        <v>719</v>
      </c>
      <c r="X162" s="161">
        <v>555</v>
      </c>
      <c r="Y162" s="161">
        <v>275</v>
      </c>
      <c r="Z162" s="161">
        <v>82</v>
      </c>
      <c r="AA162" s="161">
        <v>14</v>
      </c>
      <c r="AB162" s="161">
        <v>9328</v>
      </c>
      <c r="AC162" s="161">
        <v>83</v>
      </c>
    </row>
    <row r="163" spans="1:29" x14ac:dyDescent="0.15">
      <c r="A163" s="292">
        <v>5310</v>
      </c>
      <c r="B163" s="292">
        <v>3</v>
      </c>
      <c r="C163" s="292">
        <v>28586</v>
      </c>
      <c r="D163" s="292">
        <v>3</v>
      </c>
      <c r="E163" s="292" t="s">
        <v>534</v>
      </c>
      <c r="F163" s="160">
        <v>7812</v>
      </c>
      <c r="G163" s="160">
        <v>234</v>
      </c>
      <c r="H163" s="160">
        <v>289</v>
      </c>
      <c r="I163" s="160">
        <v>306</v>
      </c>
      <c r="J163" s="160">
        <v>279</v>
      </c>
      <c r="K163" s="160">
        <v>164</v>
      </c>
      <c r="L163" s="160">
        <v>221</v>
      </c>
      <c r="M163" s="160">
        <v>277</v>
      </c>
      <c r="N163" s="160">
        <v>374</v>
      </c>
      <c r="O163" s="160">
        <v>368</v>
      </c>
      <c r="P163" s="160">
        <v>375</v>
      </c>
      <c r="Q163" s="160">
        <v>470</v>
      </c>
      <c r="R163" s="160">
        <v>551</v>
      </c>
      <c r="S163" s="160">
        <v>660</v>
      </c>
      <c r="T163" s="160">
        <v>652</v>
      </c>
      <c r="U163" s="160">
        <v>555</v>
      </c>
      <c r="V163" s="160">
        <v>552</v>
      </c>
      <c r="W163" s="160">
        <v>612</v>
      </c>
      <c r="X163" s="160">
        <v>501</v>
      </c>
      <c r="Y163" s="160">
        <v>269</v>
      </c>
      <c r="Z163" s="160">
        <v>90</v>
      </c>
      <c r="AA163" s="160">
        <v>13</v>
      </c>
      <c r="AB163" s="160">
        <v>7762</v>
      </c>
      <c r="AC163" s="160">
        <v>50</v>
      </c>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42"/>
  <sheetViews>
    <sheetView workbookViewId="0">
      <pane xSplit="1" ySplit="3" topLeftCell="B4" activePane="bottomRight" state="frozen"/>
      <selection pane="topRight"/>
      <selection pane="bottomLeft"/>
      <selection pane="bottomRight" activeCell="W25" sqref="W25:X25"/>
    </sheetView>
  </sheetViews>
  <sheetFormatPr defaultColWidth="12.875" defaultRowHeight="13.5" x14ac:dyDescent="0.15"/>
  <cols>
    <col min="1" max="1" width="19.625" style="3" customWidth="1"/>
    <col min="2" max="4" width="6.625" style="3" customWidth="1"/>
    <col min="5" max="5" width="7.5" style="3" customWidth="1"/>
    <col min="6" max="8" width="6.625" style="3" customWidth="1"/>
    <col min="9" max="9" width="7.25" style="3" customWidth="1"/>
    <col min="10" max="24" width="6.625" style="3" customWidth="1"/>
    <col min="25" max="25" width="12.375" style="3" customWidth="1"/>
    <col min="26" max="27" width="8.5" style="3" customWidth="1"/>
    <col min="28" max="28" width="6.125" style="3" customWidth="1"/>
    <col min="29" max="16384" width="12.875" style="3"/>
  </cols>
  <sheetData>
    <row r="1" spans="1:28" ht="14.25" thickBot="1" x14ac:dyDescent="0.2">
      <c r="A1" s="19" t="s">
        <v>933</v>
      </c>
      <c r="B1" s="1"/>
      <c r="C1" s="1"/>
      <c r="D1" s="1"/>
      <c r="E1" s="293" t="s">
        <v>891</v>
      </c>
      <c r="F1" s="510">
        <v>43056</v>
      </c>
      <c r="G1" s="1"/>
      <c r="H1" s="1"/>
      <c r="I1" s="1"/>
      <c r="J1" s="1"/>
      <c r="K1" s="1"/>
      <c r="L1" s="1"/>
      <c r="M1" s="1"/>
      <c r="N1" s="1"/>
      <c r="O1" s="1"/>
      <c r="P1" s="1"/>
      <c r="Q1" s="1"/>
      <c r="R1" s="1"/>
      <c r="S1" s="1"/>
      <c r="T1" s="1"/>
      <c r="U1" s="1"/>
      <c r="V1" s="1"/>
      <c r="W1" s="29" t="s">
        <v>1134</v>
      </c>
      <c r="X1" s="2"/>
      <c r="Y1" s="191"/>
    </row>
    <row r="2" spans="1:28" ht="14.25" thickBot="1" x14ac:dyDescent="0.2">
      <c r="A2" s="190" t="s">
        <v>512</v>
      </c>
      <c r="B2" s="5"/>
      <c r="C2" s="18" t="s">
        <v>420</v>
      </c>
      <c r="D2" s="6"/>
      <c r="E2" s="4"/>
      <c r="F2" s="18" t="s">
        <v>421</v>
      </c>
      <c r="G2" s="6"/>
      <c r="H2" s="728" t="s">
        <v>425</v>
      </c>
      <c r="I2" s="726"/>
      <c r="J2" s="727"/>
      <c r="K2" s="728" t="s">
        <v>426</v>
      </c>
      <c r="L2" s="726"/>
      <c r="M2" s="726"/>
      <c r="N2" s="725" t="s">
        <v>427</v>
      </c>
      <c r="O2" s="726"/>
      <c r="P2" s="727"/>
      <c r="Q2" s="728" t="s">
        <v>462</v>
      </c>
      <c r="R2" s="726"/>
      <c r="S2" s="726"/>
      <c r="T2" s="725" t="s">
        <v>1133</v>
      </c>
      <c r="U2" s="726"/>
      <c r="V2" s="727"/>
      <c r="W2" s="723" t="s">
        <v>413</v>
      </c>
      <c r="X2" s="724"/>
      <c r="Y2" s="204" t="s">
        <v>914</v>
      </c>
    </row>
    <row r="3" spans="1:28" ht="14.25" thickBot="1" x14ac:dyDescent="0.2">
      <c r="A3" s="7" t="s">
        <v>416</v>
      </c>
      <c r="B3" s="39" t="s">
        <v>414</v>
      </c>
      <c r="C3" s="9" t="s">
        <v>415</v>
      </c>
      <c r="D3" s="11" t="s">
        <v>417</v>
      </c>
      <c r="E3" s="8" t="s">
        <v>414</v>
      </c>
      <c r="F3" s="9" t="s">
        <v>415</v>
      </c>
      <c r="G3" s="11" t="s">
        <v>417</v>
      </c>
      <c r="H3" s="39" t="s">
        <v>414</v>
      </c>
      <c r="I3" s="9" t="s">
        <v>415</v>
      </c>
      <c r="J3" s="11" t="s">
        <v>417</v>
      </c>
      <c r="K3" s="39" t="s">
        <v>414</v>
      </c>
      <c r="L3" s="9" t="s">
        <v>415</v>
      </c>
      <c r="M3" s="10" t="s">
        <v>417</v>
      </c>
      <c r="N3" s="8" t="s">
        <v>414</v>
      </c>
      <c r="O3" s="9" t="s">
        <v>415</v>
      </c>
      <c r="P3" s="11" t="s">
        <v>417</v>
      </c>
      <c r="Q3" s="39" t="s">
        <v>414</v>
      </c>
      <c r="R3" s="9" t="s">
        <v>415</v>
      </c>
      <c r="S3" s="10" t="s">
        <v>417</v>
      </c>
      <c r="T3" s="8" t="s">
        <v>414</v>
      </c>
      <c r="U3" s="9" t="s">
        <v>415</v>
      </c>
      <c r="V3" s="11" t="s">
        <v>417</v>
      </c>
      <c r="W3" s="8" t="s">
        <v>414</v>
      </c>
      <c r="X3" s="11" t="s">
        <v>415</v>
      </c>
      <c r="Y3" s="512" t="s">
        <v>1224</v>
      </c>
    </row>
    <row r="4" spans="1:28" ht="14.25" thickBot="1" x14ac:dyDescent="0.2">
      <c r="A4" s="12" t="s">
        <v>418</v>
      </c>
      <c r="B4" s="429">
        <f t="shared" ref="B4:V4" si="0">SUM(B5:B25)</f>
        <v>20555</v>
      </c>
      <c r="C4" s="430">
        <f t="shared" si="0"/>
        <v>22247</v>
      </c>
      <c r="D4" s="431">
        <f t="shared" si="0"/>
        <v>42802</v>
      </c>
      <c r="E4" s="109">
        <f t="shared" si="0"/>
        <v>19512</v>
      </c>
      <c r="F4" s="99">
        <f t="shared" si="0"/>
        <v>21354</v>
      </c>
      <c r="G4" s="102">
        <f t="shared" si="0"/>
        <v>40866</v>
      </c>
      <c r="H4" s="40">
        <f t="shared" si="0"/>
        <v>18302.060732384914</v>
      </c>
      <c r="I4" s="21">
        <f t="shared" si="0"/>
        <v>20248.892900899602</v>
      </c>
      <c r="J4" s="23">
        <f t="shared" si="0"/>
        <v>38550.953633284502</v>
      </c>
      <c r="K4" s="40">
        <f t="shared" si="0"/>
        <v>17014.69805910156</v>
      </c>
      <c r="L4" s="21">
        <f t="shared" si="0"/>
        <v>18993.448636152971</v>
      </c>
      <c r="M4" s="209">
        <f t="shared" si="0"/>
        <v>36008.146695254538</v>
      </c>
      <c r="N4" s="20">
        <f t="shared" si="0"/>
        <v>15691.434263862586</v>
      </c>
      <c r="O4" s="21">
        <f t="shared" si="0"/>
        <v>17654.861078718786</v>
      </c>
      <c r="P4" s="23">
        <f t="shared" si="0"/>
        <v>33346.295342581383</v>
      </c>
      <c r="Q4" s="40">
        <f t="shared" si="0"/>
        <v>14383.823333717037</v>
      </c>
      <c r="R4" s="21">
        <f t="shared" si="0"/>
        <v>16267.22331229898</v>
      </c>
      <c r="S4" s="209">
        <f t="shared" si="0"/>
        <v>30651.046646016021</v>
      </c>
      <c r="T4" s="20">
        <f t="shared" si="0"/>
        <v>13121.649545569546</v>
      </c>
      <c r="U4" s="21">
        <f t="shared" si="0"/>
        <v>14888.066316572316</v>
      </c>
      <c r="V4" s="23">
        <f t="shared" si="0"/>
        <v>28009.71586214186</v>
      </c>
      <c r="W4" s="46" t="s">
        <v>419</v>
      </c>
      <c r="X4" s="47" t="s">
        <v>419</v>
      </c>
      <c r="Y4" s="227">
        <f>(E5+F5)/(F8+F9+F10+F11+F12+F13+F14)</f>
        <v>0.21069604944907283</v>
      </c>
      <c r="Z4" s="721" t="s">
        <v>1170</v>
      </c>
      <c r="AA4" s="722"/>
      <c r="AB4" s="104" t="s">
        <v>812</v>
      </c>
    </row>
    <row r="5" spans="1:28" x14ac:dyDescent="0.15">
      <c r="A5" s="13" t="s">
        <v>431</v>
      </c>
      <c r="B5" s="432">
        <v>904</v>
      </c>
      <c r="C5" s="42">
        <v>827</v>
      </c>
      <c r="D5" s="74">
        <f>SUM(B5:C5)</f>
        <v>1731</v>
      </c>
      <c r="E5" s="200">
        <v>825</v>
      </c>
      <c r="F5" s="201">
        <v>743</v>
      </c>
      <c r="G5" s="74">
        <f>SUM(E5:F5)</f>
        <v>1568</v>
      </c>
      <c r="H5" s="513">
        <f>SUM(I8:I14)*$Y$4*Z6/Z8</f>
        <v>767.06384116695835</v>
      </c>
      <c r="I5" s="514">
        <f>SUM(I8:I14)*$Y$4*Z7/Z8</f>
        <v>655.84531711136049</v>
      </c>
      <c r="J5" s="34">
        <f>SUM(H5:I5)</f>
        <v>1422.909158278319</v>
      </c>
      <c r="K5" s="515">
        <f>SUM(L8:L14)*$Y$4*Z6/Z8</f>
        <v>664.44291188029615</v>
      </c>
      <c r="L5" s="516">
        <f>SUM(L8:L14)*$Y$4*Z7/Z8</f>
        <v>568.10365559869865</v>
      </c>
      <c r="M5" s="27">
        <f>SUM(K5:L5)</f>
        <v>1232.5465674789948</v>
      </c>
      <c r="N5" s="513">
        <f>SUM(O8:O14)*$Y$4*Z6/Z8</f>
        <v>593.46626496360045</v>
      </c>
      <c r="O5" s="514">
        <f>SUM(O8:O14)*$Y$4*Z7/Z8</f>
        <v>507.41809201671072</v>
      </c>
      <c r="P5" s="34">
        <f>SUM(N5:O5)</f>
        <v>1100.8843569803112</v>
      </c>
      <c r="Q5" s="515">
        <f>SUM(R8:R14)*$Y$4*Z6/Z8</f>
        <v>534.98980384323409</v>
      </c>
      <c r="R5" s="514">
        <f>SUM(R8:R14)*$Y$4*Z7/Z8</f>
        <v>457.42028071499237</v>
      </c>
      <c r="S5" s="27">
        <f>SUM(Q5:R5)</f>
        <v>992.41008455822646</v>
      </c>
      <c r="T5" s="513">
        <f>SUM(U8:U14)*$Y$4*Z6/Z8</f>
        <v>486.43914205079227</v>
      </c>
      <c r="U5" s="514">
        <f>SUM(U8:U14)*$Y$4*Z7/Z8</f>
        <v>415.90910202250103</v>
      </c>
      <c r="V5" s="34">
        <f>SUM(T5:U5)</f>
        <v>902.34824407329324</v>
      </c>
      <c r="W5" s="14">
        <f>E6/B5</f>
        <v>0.99446902654867253</v>
      </c>
      <c r="X5" s="15">
        <f>F6/C5</f>
        <v>0.99758162031438935</v>
      </c>
      <c r="Y5" s="205" t="s">
        <v>430</v>
      </c>
      <c r="Z5" s="194" t="s">
        <v>813</v>
      </c>
      <c r="AA5" s="38" t="s">
        <v>814</v>
      </c>
      <c r="AB5" s="105"/>
    </row>
    <row r="6" spans="1:28" x14ac:dyDescent="0.15">
      <c r="A6" s="13" t="s">
        <v>432</v>
      </c>
      <c r="B6" s="433">
        <v>981</v>
      </c>
      <c r="C6" s="24">
        <v>970</v>
      </c>
      <c r="D6" s="41">
        <f t="shared" ref="D6:D25" si="1">SUM(B6:C6)</f>
        <v>1951</v>
      </c>
      <c r="E6" s="298">
        <v>899</v>
      </c>
      <c r="F6" s="198">
        <v>825</v>
      </c>
      <c r="G6" s="41">
        <f t="shared" ref="G6:G25" si="2">SUM(E6:F6)</f>
        <v>1724</v>
      </c>
      <c r="H6" s="28">
        <f>E5*$W5</f>
        <v>820.43694690265488</v>
      </c>
      <c r="I6" s="28">
        <f>F5*$X5</f>
        <v>741.20314389359123</v>
      </c>
      <c r="J6" s="27">
        <f t="shared" ref="J6:J25" si="3">SUM(H6:I6)</f>
        <v>1561.6400907962461</v>
      </c>
      <c r="K6" s="25">
        <f>H5*$W5</f>
        <v>762.82123142599062</v>
      </c>
      <c r="L6" s="26">
        <f>I5*$X5</f>
        <v>654.25923411955546</v>
      </c>
      <c r="M6" s="34">
        <f t="shared" ref="M6:M25" si="4">SUM(K6:L6)</f>
        <v>1417.0804655455461</v>
      </c>
      <c r="N6" s="25">
        <f>K5*$W5</f>
        <v>660.76789577476347</v>
      </c>
      <c r="O6" s="26">
        <f>L5*$X5</f>
        <v>566.72976525867762</v>
      </c>
      <c r="P6" s="27">
        <f t="shared" ref="P6:P25" si="5">SUM(N6:O6)</f>
        <v>1227.4976610334411</v>
      </c>
      <c r="Q6" s="25">
        <f>N5*$W5</f>
        <v>590.18381880782829</v>
      </c>
      <c r="R6" s="26">
        <f>O5*$X5</f>
        <v>506.19096241086618</v>
      </c>
      <c r="S6" s="34">
        <f t="shared" ref="S6:S25" si="6">SUM(Q6:R6)</f>
        <v>1096.3747812186944</v>
      </c>
      <c r="T6" s="25">
        <f>Q5*$W5</f>
        <v>532.03078944144625</v>
      </c>
      <c r="U6" s="26">
        <f>R5*$X5</f>
        <v>456.3140648003249</v>
      </c>
      <c r="V6" s="27">
        <f t="shared" ref="V6:V25" si="7">SUM(T6:U6)</f>
        <v>988.34485424177115</v>
      </c>
      <c r="W6" s="14">
        <f t="shared" ref="W6:X21" si="8">E7/B6</f>
        <v>1.0081549439347604</v>
      </c>
      <c r="X6" s="15">
        <f t="shared" si="8"/>
        <v>0.99690721649484537</v>
      </c>
      <c r="Y6" s="206" t="s">
        <v>454</v>
      </c>
      <c r="Z6" s="25">
        <f>男女別出生数!E36</f>
        <v>669</v>
      </c>
      <c r="AA6" s="97">
        <f>Z6/Z7*100</f>
        <v>116.95804195804196</v>
      </c>
      <c r="AB6" s="106"/>
    </row>
    <row r="7" spans="1:28" x14ac:dyDescent="0.15">
      <c r="A7" s="13" t="s">
        <v>433</v>
      </c>
      <c r="B7" s="433">
        <v>1198</v>
      </c>
      <c r="C7" s="24">
        <v>1100</v>
      </c>
      <c r="D7" s="41">
        <f t="shared" si="1"/>
        <v>2298</v>
      </c>
      <c r="E7" s="298">
        <v>989</v>
      </c>
      <c r="F7" s="198">
        <v>967</v>
      </c>
      <c r="G7" s="41">
        <f t="shared" si="2"/>
        <v>1956</v>
      </c>
      <c r="H7" s="28">
        <f t="shared" ref="H7:H25" si="9">E6*$W6</f>
        <v>906.3312945973496</v>
      </c>
      <c r="I7" s="26">
        <f t="shared" ref="I7:I25" si="10">F6*$X6</f>
        <v>822.44845360824741</v>
      </c>
      <c r="J7" s="27">
        <f t="shared" si="3"/>
        <v>1728.7797482055971</v>
      </c>
      <c r="K7" s="25">
        <f t="shared" ref="K7:K25" si="11">H6*$W6</f>
        <v>827.12756420665198</v>
      </c>
      <c r="L7" s="26">
        <f t="shared" ref="L7:L25" si="12">I6*$X6</f>
        <v>738.91076303618843</v>
      </c>
      <c r="M7" s="34">
        <f t="shared" si="4"/>
        <v>1566.0383272428403</v>
      </c>
      <c r="N7" s="25">
        <f t="shared" ref="N7:N25" si="13">K6*$W6</f>
        <v>769.04199580051443</v>
      </c>
      <c r="O7" s="26">
        <f t="shared" ref="O7:O25" si="14">L6*$X6</f>
        <v>652.23575195217541</v>
      </c>
      <c r="P7" s="27">
        <f t="shared" si="5"/>
        <v>1421.2777477526897</v>
      </c>
      <c r="Q7" s="25">
        <f t="shared" ref="Q7:Q25" si="15">N6*$W6</f>
        <v>666.1564209186962</v>
      </c>
      <c r="R7" s="26">
        <f t="shared" ref="R7:R25" si="16">O6*$X6</f>
        <v>564.97699278880543</v>
      </c>
      <c r="S7" s="34">
        <f t="shared" si="6"/>
        <v>1231.1334137075016</v>
      </c>
      <c r="T7" s="25">
        <f t="shared" ref="T7:T25" si="17">Q6*$W6</f>
        <v>594.9967347614089</v>
      </c>
      <c r="U7" s="26">
        <f t="shared" ref="U7:U25" si="18">R6*$X6</f>
        <v>504.6254233518635</v>
      </c>
      <c r="V7" s="27">
        <f t="shared" si="7"/>
        <v>1099.6221581132725</v>
      </c>
      <c r="W7" s="14">
        <f t="shared" si="8"/>
        <v>0.86560934891485808</v>
      </c>
      <c r="X7" s="15">
        <f t="shared" si="8"/>
        <v>0.88363636363636366</v>
      </c>
      <c r="Y7" s="207" t="s">
        <v>455</v>
      </c>
      <c r="Z7" s="25">
        <f>男女別出生数!F36</f>
        <v>572</v>
      </c>
      <c r="AA7" s="97">
        <f>Z7/Z7*100</f>
        <v>100</v>
      </c>
      <c r="AB7" s="106"/>
    </row>
    <row r="8" spans="1:28" ht="14.25" thickBot="1" x14ac:dyDescent="0.2">
      <c r="A8" s="80" t="s">
        <v>434</v>
      </c>
      <c r="B8" s="434">
        <v>988</v>
      </c>
      <c r="C8" s="88">
        <v>995</v>
      </c>
      <c r="D8" s="81">
        <f t="shared" si="1"/>
        <v>1983</v>
      </c>
      <c r="E8" s="300">
        <v>1037</v>
      </c>
      <c r="F8" s="199">
        <v>972</v>
      </c>
      <c r="G8" s="81">
        <f t="shared" si="2"/>
        <v>2009</v>
      </c>
      <c r="H8" s="89">
        <f t="shared" si="9"/>
        <v>856.08764607679461</v>
      </c>
      <c r="I8" s="83">
        <f t="shared" si="10"/>
        <v>854.47636363636366</v>
      </c>
      <c r="J8" s="84">
        <f t="shared" si="3"/>
        <v>1710.5640097131582</v>
      </c>
      <c r="K8" s="82">
        <f t="shared" si="11"/>
        <v>784.52884181757224</v>
      </c>
      <c r="L8" s="83">
        <f t="shared" si="12"/>
        <v>726.74536082474231</v>
      </c>
      <c r="M8" s="117">
        <f t="shared" si="4"/>
        <v>1511.2742026423145</v>
      </c>
      <c r="N8" s="82">
        <f t="shared" si="13"/>
        <v>715.96935232245255</v>
      </c>
      <c r="O8" s="83">
        <f t="shared" si="14"/>
        <v>652.92841970106838</v>
      </c>
      <c r="P8" s="84">
        <f t="shared" si="5"/>
        <v>1368.8977720235209</v>
      </c>
      <c r="Q8" s="82">
        <f t="shared" si="15"/>
        <v>665.68994127306632</v>
      </c>
      <c r="R8" s="83">
        <f t="shared" si="16"/>
        <v>576.33922808864952</v>
      </c>
      <c r="S8" s="117">
        <f t="shared" si="6"/>
        <v>1242.029169361716</v>
      </c>
      <c r="T8" s="82">
        <f t="shared" si="17"/>
        <v>576.63122578688478</v>
      </c>
      <c r="U8" s="83">
        <f t="shared" si="18"/>
        <v>499.23421544610807</v>
      </c>
      <c r="V8" s="84">
        <f t="shared" si="7"/>
        <v>1075.8654412329929</v>
      </c>
      <c r="W8" s="85">
        <f t="shared" si="8"/>
        <v>0.72975708502024295</v>
      </c>
      <c r="X8" s="86">
        <f t="shared" si="8"/>
        <v>0.78090452261306531</v>
      </c>
      <c r="Y8" s="208" t="s">
        <v>932</v>
      </c>
      <c r="Z8" s="195">
        <f>Z6+Z7</f>
        <v>1241</v>
      </c>
      <c r="AA8" s="107">
        <f>AA6+AA7</f>
        <v>216.95804195804197</v>
      </c>
      <c r="AB8" s="108"/>
    </row>
    <row r="9" spans="1:28" x14ac:dyDescent="0.15">
      <c r="A9" s="13" t="s">
        <v>435</v>
      </c>
      <c r="B9" s="433">
        <v>812</v>
      </c>
      <c r="C9" s="24">
        <v>794</v>
      </c>
      <c r="D9" s="81">
        <f t="shared" si="1"/>
        <v>1606</v>
      </c>
      <c r="E9" s="300">
        <v>721</v>
      </c>
      <c r="F9" s="199">
        <v>777</v>
      </c>
      <c r="G9" s="81">
        <f t="shared" si="2"/>
        <v>1498</v>
      </c>
      <c r="H9" s="28">
        <f t="shared" si="9"/>
        <v>756.7580971659919</v>
      </c>
      <c r="I9" s="26">
        <f t="shared" si="10"/>
        <v>759.03919597989943</v>
      </c>
      <c r="J9" s="27">
        <f t="shared" si="3"/>
        <v>1515.7972931458912</v>
      </c>
      <c r="K9" s="25">
        <f t="shared" si="11"/>
        <v>624.7360251228431</v>
      </c>
      <c r="L9" s="26">
        <f t="shared" si="12"/>
        <v>667.26445682960252</v>
      </c>
      <c r="M9" s="34">
        <f t="shared" si="4"/>
        <v>1292.0004819524456</v>
      </c>
      <c r="N9" s="25">
        <f t="shared" si="13"/>
        <v>572.51548071909883</v>
      </c>
      <c r="O9" s="26">
        <f t="shared" si="14"/>
        <v>567.51873905610523</v>
      </c>
      <c r="P9" s="27">
        <f t="shared" si="5"/>
        <v>1140.0342197752041</v>
      </c>
      <c r="Q9" s="25">
        <f t="shared" si="15"/>
        <v>522.48370751466427</v>
      </c>
      <c r="R9" s="26">
        <f t="shared" si="16"/>
        <v>509.87475588716597</v>
      </c>
      <c r="S9" s="34">
        <f t="shared" si="6"/>
        <v>1032.3584634018302</v>
      </c>
      <c r="T9" s="25">
        <f t="shared" si="17"/>
        <v>485.79195107072957</v>
      </c>
      <c r="U9" s="26">
        <f t="shared" si="18"/>
        <v>450.06590977374941</v>
      </c>
      <c r="V9" s="27">
        <f t="shared" si="7"/>
        <v>935.85786084447898</v>
      </c>
      <c r="W9" s="14">
        <f t="shared" si="8"/>
        <v>1.1133004926108374</v>
      </c>
      <c r="X9" s="15">
        <f t="shared" si="8"/>
        <v>1.035264483627204</v>
      </c>
      <c r="Y9" s="1"/>
      <c r="Z9" s="98" t="s">
        <v>811</v>
      </c>
    </row>
    <row r="10" spans="1:28" x14ac:dyDescent="0.15">
      <c r="A10" s="73" t="s">
        <v>436</v>
      </c>
      <c r="B10" s="432">
        <v>1033</v>
      </c>
      <c r="C10" s="42">
        <v>977</v>
      </c>
      <c r="D10" s="41">
        <f t="shared" si="1"/>
        <v>2010</v>
      </c>
      <c r="E10" s="298">
        <v>904</v>
      </c>
      <c r="F10" s="198">
        <v>822</v>
      </c>
      <c r="G10" s="41">
        <f t="shared" si="2"/>
        <v>1726</v>
      </c>
      <c r="H10" s="87">
        <f t="shared" si="9"/>
        <v>802.68965517241372</v>
      </c>
      <c r="I10" s="76">
        <f t="shared" si="10"/>
        <v>804.40050377833757</v>
      </c>
      <c r="J10" s="77">
        <f t="shared" si="3"/>
        <v>1607.0901589507512</v>
      </c>
      <c r="K10" s="75">
        <f t="shared" si="11"/>
        <v>842.49916236213869</v>
      </c>
      <c r="L10" s="76">
        <f t="shared" si="12"/>
        <v>785.80632127893875</v>
      </c>
      <c r="M10" s="175">
        <f t="shared" si="4"/>
        <v>1628.3054836410774</v>
      </c>
      <c r="N10" s="75">
        <f t="shared" si="13"/>
        <v>695.51892452099776</v>
      </c>
      <c r="O10" s="76">
        <f t="shared" si="14"/>
        <v>690.79519334248528</v>
      </c>
      <c r="P10" s="77">
        <f t="shared" si="5"/>
        <v>1386.314117863483</v>
      </c>
      <c r="Q10" s="75">
        <f t="shared" si="15"/>
        <v>637.38176671190308</v>
      </c>
      <c r="R10" s="76">
        <f t="shared" si="16"/>
        <v>587.53199433768077</v>
      </c>
      <c r="S10" s="175">
        <f t="shared" si="6"/>
        <v>1224.9137610495839</v>
      </c>
      <c r="T10" s="75">
        <f t="shared" si="17"/>
        <v>581.68136895721238</v>
      </c>
      <c r="U10" s="76">
        <f t="shared" si="18"/>
        <v>527.8552258680736</v>
      </c>
      <c r="V10" s="77">
        <f t="shared" si="7"/>
        <v>1109.5365948252861</v>
      </c>
      <c r="W10" s="78">
        <f t="shared" si="8"/>
        <v>0.98354307841239108</v>
      </c>
      <c r="X10" s="79">
        <f t="shared" si="8"/>
        <v>0.97850562947799391</v>
      </c>
      <c r="Y10" s="1"/>
      <c r="Z10" s="31"/>
    </row>
    <row r="11" spans="1:28" x14ac:dyDescent="0.15">
      <c r="A11" s="13" t="s">
        <v>437</v>
      </c>
      <c r="B11" s="433">
        <v>1234</v>
      </c>
      <c r="C11" s="24">
        <v>1128</v>
      </c>
      <c r="D11" s="41">
        <f t="shared" si="1"/>
        <v>2362</v>
      </c>
      <c r="E11" s="298">
        <v>1016</v>
      </c>
      <c r="F11" s="198">
        <v>956</v>
      </c>
      <c r="G11" s="41">
        <f t="shared" si="2"/>
        <v>1972</v>
      </c>
      <c r="H11" s="28">
        <f t="shared" si="9"/>
        <v>889.12294288480155</v>
      </c>
      <c r="I11" s="26">
        <f t="shared" si="10"/>
        <v>804.331627430911</v>
      </c>
      <c r="J11" s="27">
        <f t="shared" si="3"/>
        <v>1693.4545703157125</v>
      </c>
      <c r="K11" s="25">
        <f t="shared" si="11"/>
        <v>789.47985445805648</v>
      </c>
      <c r="L11" s="26">
        <f t="shared" si="12"/>
        <v>787.11042130203759</v>
      </c>
      <c r="M11" s="34">
        <f t="shared" si="4"/>
        <v>1576.5902757600941</v>
      </c>
      <c r="N11" s="25">
        <f t="shared" si="13"/>
        <v>828.63421970951879</v>
      </c>
      <c r="O11" s="26">
        <f t="shared" si="14"/>
        <v>768.91590905083467</v>
      </c>
      <c r="P11" s="27">
        <f t="shared" si="5"/>
        <v>1597.5501287603533</v>
      </c>
      <c r="Q11" s="25">
        <f t="shared" si="15"/>
        <v>684.07282411745757</v>
      </c>
      <c r="R11" s="26">
        <f t="shared" si="16"/>
        <v>675.94698550196108</v>
      </c>
      <c r="S11" s="34">
        <f t="shared" si="6"/>
        <v>1360.0198096194185</v>
      </c>
      <c r="T11" s="25">
        <f t="shared" si="17"/>
        <v>626.89242495575365</v>
      </c>
      <c r="U11" s="26">
        <f t="shared" si="18"/>
        <v>574.90336395785346</v>
      </c>
      <c r="V11" s="27">
        <f t="shared" si="7"/>
        <v>1201.7957889136071</v>
      </c>
      <c r="W11" s="14">
        <f t="shared" si="8"/>
        <v>0.96272285251215561</v>
      </c>
      <c r="X11" s="15">
        <f t="shared" si="8"/>
        <v>1.0186170212765957</v>
      </c>
      <c r="Y11" s="1"/>
    </row>
    <row r="12" spans="1:28" x14ac:dyDescent="0.15">
      <c r="A12" s="80" t="s">
        <v>438</v>
      </c>
      <c r="B12" s="434">
        <v>1498</v>
      </c>
      <c r="C12" s="88">
        <v>1483</v>
      </c>
      <c r="D12" s="41">
        <f t="shared" si="1"/>
        <v>2981</v>
      </c>
      <c r="E12" s="300">
        <v>1188</v>
      </c>
      <c r="F12" s="198">
        <v>1149</v>
      </c>
      <c r="G12" s="41">
        <f t="shared" si="2"/>
        <v>2337</v>
      </c>
      <c r="H12" s="89">
        <f t="shared" si="9"/>
        <v>978.12641815235008</v>
      </c>
      <c r="I12" s="83">
        <f t="shared" si="10"/>
        <v>973.79787234042544</v>
      </c>
      <c r="J12" s="84">
        <f t="shared" si="3"/>
        <v>1951.9242904927755</v>
      </c>
      <c r="K12" s="82">
        <f t="shared" si="11"/>
        <v>855.97897580805852</v>
      </c>
      <c r="L12" s="89">
        <f t="shared" si="12"/>
        <v>819.30588645223111</v>
      </c>
      <c r="M12" s="117">
        <f t="shared" si="4"/>
        <v>1675.2848622602896</v>
      </c>
      <c r="N12" s="82">
        <f t="shared" si="13"/>
        <v>760.05029748474158</v>
      </c>
      <c r="O12" s="83">
        <f t="shared" si="14"/>
        <v>801.76407276244788</v>
      </c>
      <c r="P12" s="84">
        <f t="shared" si="5"/>
        <v>1561.8143702471893</v>
      </c>
      <c r="Q12" s="82">
        <f t="shared" si="15"/>
        <v>797.74509968793222</v>
      </c>
      <c r="R12" s="83">
        <f t="shared" si="16"/>
        <v>783.23083288954695</v>
      </c>
      <c r="S12" s="117">
        <f t="shared" si="6"/>
        <v>1580.9759325774792</v>
      </c>
      <c r="T12" s="82">
        <f t="shared" si="17"/>
        <v>658.57254056040483</v>
      </c>
      <c r="U12" s="83">
        <f t="shared" si="18"/>
        <v>688.53110491290181</v>
      </c>
      <c r="V12" s="84">
        <f t="shared" si="7"/>
        <v>1347.1036454733066</v>
      </c>
      <c r="W12" s="85">
        <f t="shared" si="8"/>
        <v>0.95060080106809075</v>
      </c>
      <c r="X12" s="86">
        <f t="shared" si="8"/>
        <v>0.98449089683074853</v>
      </c>
      <c r="Y12" s="1"/>
    </row>
    <row r="13" spans="1:28" x14ac:dyDescent="0.15">
      <c r="A13" s="13" t="s">
        <v>439</v>
      </c>
      <c r="B13" s="433">
        <v>1351</v>
      </c>
      <c r="C13" s="24">
        <v>1337</v>
      </c>
      <c r="D13" s="74">
        <f t="shared" si="1"/>
        <v>2688</v>
      </c>
      <c r="E13" s="200">
        <v>1424</v>
      </c>
      <c r="F13" s="197">
        <v>1460</v>
      </c>
      <c r="G13" s="74">
        <f t="shared" si="2"/>
        <v>2884</v>
      </c>
      <c r="H13" s="28">
        <f t="shared" si="9"/>
        <v>1129.3137516688919</v>
      </c>
      <c r="I13" s="26">
        <f t="shared" si="10"/>
        <v>1131.1800404585301</v>
      </c>
      <c r="J13" s="27">
        <f t="shared" si="3"/>
        <v>2260.4937921274222</v>
      </c>
      <c r="K13" s="25">
        <f t="shared" si="11"/>
        <v>929.80775664148632</v>
      </c>
      <c r="L13" s="28">
        <f t="shared" si="12"/>
        <v>958.69514067230023</v>
      </c>
      <c r="M13" s="34">
        <f t="shared" si="4"/>
        <v>1888.5028973137864</v>
      </c>
      <c r="N13" s="25">
        <f t="shared" si="13"/>
        <v>813.69430010058431</v>
      </c>
      <c r="O13" s="26">
        <f t="shared" si="14"/>
        <v>806.59918693206839</v>
      </c>
      <c r="P13" s="27">
        <f t="shared" si="5"/>
        <v>1620.2934870326526</v>
      </c>
      <c r="Q13" s="25">
        <f t="shared" si="15"/>
        <v>722.50442164103606</v>
      </c>
      <c r="R13" s="26">
        <f t="shared" si="16"/>
        <v>789.32943104057586</v>
      </c>
      <c r="S13" s="34">
        <f t="shared" si="6"/>
        <v>1511.8338526816119</v>
      </c>
      <c r="T13" s="25">
        <f t="shared" si="17"/>
        <v>758.33713081149233</v>
      </c>
      <c r="U13" s="26">
        <f t="shared" si="18"/>
        <v>771.08362509692415</v>
      </c>
      <c r="V13" s="27">
        <f t="shared" si="7"/>
        <v>1529.4207559084166</v>
      </c>
      <c r="W13" s="14">
        <f t="shared" si="8"/>
        <v>0.96743153219837152</v>
      </c>
      <c r="X13" s="15">
        <f t="shared" si="8"/>
        <v>0.97681376215407634</v>
      </c>
      <c r="Y13" s="1"/>
    </row>
    <row r="14" spans="1:28" x14ac:dyDescent="0.15">
      <c r="A14" s="13" t="s">
        <v>440</v>
      </c>
      <c r="B14" s="433">
        <v>1314</v>
      </c>
      <c r="C14" s="24">
        <v>1280</v>
      </c>
      <c r="D14" s="41">
        <f t="shared" si="1"/>
        <v>2594</v>
      </c>
      <c r="E14" s="298">
        <v>1307</v>
      </c>
      <c r="F14" s="198">
        <v>1306</v>
      </c>
      <c r="G14" s="41">
        <f t="shared" si="2"/>
        <v>2613</v>
      </c>
      <c r="H14" s="28">
        <f t="shared" si="9"/>
        <v>1377.6225018504811</v>
      </c>
      <c r="I14" s="26">
        <f t="shared" si="10"/>
        <v>1426.1480927449516</v>
      </c>
      <c r="J14" s="27">
        <f t="shared" si="3"/>
        <v>2803.7705945954326</v>
      </c>
      <c r="K14" s="28">
        <f t="shared" si="11"/>
        <v>1092.5337331097273</v>
      </c>
      <c r="L14" s="26">
        <f t="shared" si="12"/>
        <v>1104.952230993897</v>
      </c>
      <c r="M14" s="34">
        <f t="shared" si="4"/>
        <v>2197.4859641036246</v>
      </c>
      <c r="N14" s="25">
        <f t="shared" si="13"/>
        <v>899.52534265760369</v>
      </c>
      <c r="O14" s="26">
        <f t="shared" si="14"/>
        <v>936.46660711894106</v>
      </c>
      <c r="P14" s="27">
        <f t="shared" si="5"/>
        <v>1835.9919497765447</v>
      </c>
      <c r="Q14" s="25">
        <f t="shared" si="15"/>
        <v>787.19352348738983</v>
      </c>
      <c r="R14" s="26">
        <f t="shared" si="16"/>
        <v>787.89718633753284</v>
      </c>
      <c r="S14" s="34">
        <f t="shared" si="6"/>
        <v>1575.0907098249227</v>
      </c>
      <c r="T14" s="25">
        <f t="shared" si="17"/>
        <v>698.9735596482858</v>
      </c>
      <c r="U14" s="26">
        <f t="shared" si="18"/>
        <v>771.02785111368144</v>
      </c>
      <c r="V14" s="27">
        <f t="shared" si="7"/>
        <v>1470.0014107619672</v>
      </c>
      <c r="W14" s="14">
        <f t="shared" si="8"/>
        <v>0.98249619482496198</v>
      </c>
      <c r="X14" s="15">
        <f t="shared" si="8"/>
        <v>0.99921875000000004</v>
      </c>
      <c r="Y14" s="1"/>
    </row>
    <row r="15" spans="1:28" x14ac:dyDescent="0.15">
      <c r="A15" s="13" t="s">
        <v>441</v>
      </c>
      <c r="B15" s="433">
        <v>1240</v>
      </c>
      <c r="C15" s="24">
        <v>1296</v>
      </c>
      <c r="D15" s="41">
        <f t="shared" si="1"/>
        <v>2536</v>
      </c>
      <c r="E15" s="298">
        <v>1291</v>
      </c>
      <c r="F15" s="203">
        <v>1279</v>
      </c>
      <c r="G15" s="41">
        <f t="shared" si="2"/>
        <v>2570</v>
      </c>
      <c r="H15" s="28">
        <f t="shared" si="9"/>
        <v>1284.1225266362253</v>
      </c>
      <c r="I15" s="28">
        <f t="shared" si="10"/>
        <v>1304.9796875</v>
      </c>
      <c r="J15" s="27">
        <f t="shared" si="3"/>
        <v>2589.1022141362255</v>
      </c>
      <c r="K15" s="28">
        <f t="shared" si="11"/>
        <v>1353.5088659733417</v>
      </c>
      <c r="L15" s="26">
        <f t="shared" si="12"/>
        <v>1425.0339145474945</v>
      </c>
      <c r="M15" s="34">
        <f t="shared" si="4"/>
        <v>2778.5427805208365</v>
      </c>
      <c r="N15" s="25">
        <f t="shared" si="13"/>
        <v>1073.4102354982176</v>
      </c>
      <c r="O15" s="26">
        <f t="shared" si="14"/>
        <v>1104.088987063433</v>
      </c>
      <c r="P15" s="27">
        <f t="shared" si="5"/>
        <v>2177.4992225616506</v>
      </c>
      <c r="Q15" s="25">
        <f t="shared" si="15"/>
        <v>883.78022630971566</v>
      </c>
      <c r="R15" s="26">
        <f t="shared" si="16"/>
        <v>935.73499258212939</v>
      </c>
      <c r="S15" s="34">
        <f t="shared" si="6"/>
        <v>1819.5152188918451</v>
      </c>
      <c r="T15" s="25">
        <f t="shared" si="17"/>
        <v>773.41464141721485</v>
      </c>
      <c r="U15" s="26">
        <f t="shared" si="18"/>
        <v>787.28164166070667</v>
      </c>
      <c r="V15" s="27">
        <f t="shared" si="7"/>
        <v>1560.6962830779216</v>
      </c>
      <c r="W15" s="14">
        <f t="shared" si="8"/>
        <v>0.97338709677419355</v>
      </c>
      <c r="X15" s="15">
        <f t="shared" si="8"/>
        <v>0.99845679012345678</v>
      </c>
      <c r="Y15" s="1"/>
    </row>
    <row r="16" spans="1:28" x14ac:dyDescent="0.15">
      <c r="A16" s="13" t="s">
        <v>442</v>
      </c>
      <c r="B16" s="433">
        <v>1386</v>
      </c>
      <c r="C16" s="24">
        <v>1510</v>
      </c>
      <c r="D16" s="41">
        <f t="shared" si="1"/>
        <v>2896</v>
      </c>
      <c r="E16" s="298">
        <v>1207</v>
      </c>
      <c r="F16" s="203">
        <v>1294</v>
      </c>
      <c r="G16" s="41">
        <f t="shared" si="2"/>
        <v>2501</v>
      </c>
      <c r="H16" s="28">
        <f t="shared" si="9"/>
        <v>1256.6427419354839</v>
      </c>
      <c r="I16" s="26">
        <f t="shared" si="10"/>
        <v>1277.0262345679012</v>
      </c>
      <c r="J16" s="27">
        <f t="shared" si="3"/>
        <v>2533.6689765033852</v>
      </c>
      <c r="K16" s="28">
        <f t="shared" si="11"/>
        <v>1249.9482981047775</v>
      </c>
      <c r="L16" s="26">
        <f t="shared" si="12"/>
        <v>1302.9658299575617</v>
      </c>
      <c r="M16" s="34">
        <f t="shared" si="4"/>
        <v>2552.9141280623389</v>
      </c>
      <c r="N16" s="25">
        <f t="shared" si="13"/>
        <v>1317.4880655079221</v>
      </c>
      <c r="O16" s="26">
        <f t="shared" si="14"/>
        <v>1422.8347881361558</v>
      </c>
      <c r="P16" s="27">
        <f t="shared" si="5"/>
        <v>2740.3228536440779</v>
      </c>
      <c r="Q16" s="28">
        <f t="shared" si="15"/>
        <v>1044.8436727793135</v>
      </c>
      <c r="R16" s="26">
        <f t="shared" si="16"/>
        <v>1102.385146034014</v>
      </c>
      <c r="S16" s="34">
        <f t="shared" si="6"/>
        <v>2147.2288188133275</v>
      </c>
      <c r="T16" s="25">
        <f t="shared" si="17"/>
        <v>860.26026867405392</v>
      </c>
      <c r="U16" s="26">
        <f t="shared" si="18"/>
        <v>934.29095709974956</v>
      </c>
      <c r="V16" s="27">
        <f t="shared" si="7"/>
        <v>1794.5512257738035</v>
      </c>
      <c r="W16" s="14">
        <f t="shared" si="8"/>
        <v>0.97258297258297255</v>
      </c>
      <c r="X16" s="15">
        <f t="shared" si="8"/>
        <v>0.980794701986755</v>
      </c>
      <c r="Y16" s="1"/>
    </row>
    <row r="17" spans="1:25" x14ac:dyDescent="0.15">
      <c r="A17" s="13" t="s">
        <v>443</v>
      </c>
      <c r="B17" s="433">
        <v>1707</v>
      </c>
      <c r="C17" s="24">
        <v>1716</v>
      </c>
      <c r="D17" s="81">
        <f t="shared" si="1"/>
        <v>3423</v>
      </c>
      <c r="E17" s="300">
        <v>1348</v>
      </c>
      <c r="F17" s="202">
        <v>1481</v>
      </c>
      <c r="G17" s="81">
        <f t="shared" si="2"/>
        <v>2829</v>
      </c>
      <c r="H17" s="28">
        <f t="shared" si="9"/>
        <v>1173.907647907648</v>
      </c>
      <c r="I17" s="26">
        <f t="shared" si="10"/>
        <v>1269.148344370861</v>
      </c>
      <c r="J17" s="27">
        <f t="shared" si="3"/>
        <v>2443.0559922785087</v>
      </c>
      <c r="K17" s="28">
        <f t="shared" si="11"/>
        <v>1222.18933342643</v>
      </c>
      <c r="L17" s="26">
        <f t="shared" si="12"/>
        <v>1252.5005651622926</v>
      </c>
      <c r="M17" s="34">
        <f t="shared" si="4"/>
        <v>2474.6898985887228</v>
      </c>
      <c r="N17" s="25">
        <f t="shared" si="13"/>
        <v>1215.678431345772</v>
      </c>
      <c r="O17" s="26">
        <f t="shared" si="14"/>
        <v>1277.9419828921516</v>
      </c>
      <c r="P17" s="27">
        <f t="shared" si="5"/>
        <v>2493.6204142379238</v>
      </c>
      <c r="Q17" s="28">
        <f t="shared" si="15"/>
        <v>1281.3664590942849</v>
      </c>
      <c r="R17" s="26">
        <f t="shared" si="16"/>
        <v>1395.5088220063885</v>
      </c>
      <c r="S17" s="34">
        <f t="shared" si="6"/>
        <v>2676.8752811006734</v>
      </c>
      <c r="T17" s="25">
        <f t="shared" si="17"/>
        <v>1016.1971651562154</v>
      </c>
      <c r="U17" s="26">
        <f t="shared" si="18"/>
        <v>1081.2135107790562</v>
      </c>
      <c r="V17" s="27">
        <f t="shared" si="7"/>
        <v>2097.4106759352717</v>
      </c>
      <c r="W17" s="14">
        <f t="shared" si="8"/>
        <v>0.94551845342706498</v>
      </c>
      <c r="X17" s="15">
        <f t="shared" si="8"/>
        <v>0.98076923076923073</v>
      </c>
      <c r="Y17" s="1"/>
    </row>
    <row r="18" spans="1:25" x14ac:dyDescent="0.15">
      <c r="A18" s="73" t="s">
        <v>444</v>
      </c>
      <c r="B18" s="432">
        <v>1406</v>
      </c>
      <c r="C18" s="42">
        <v>1706</v>
      </c>
      <c r="D18" s="41">
        <f t="shared" si="1"/>
        <v>3112</v>
      </c>
      <c r="E18" s="298">
        <v>1614</v>
      </c>
      <c r="F18" s="203">
        <v>1683</v>
      </c>
      <c r="G18" s="41">
        <f t="shared" si="2"/>
        <v>3297</v>
      </c>
      <c r="H18" s="87">
        <f t="shared" si="9"/>
        <v>1274.5588752196836</v>
      </c>
      <c r="I18" s="76">
        <f t="shared" si="10"/>
        <v>1452.5192307692307</v>
      </c>
      <c r="J18" s="77">
        <f t="shared" si="3"/>
        <v>2727.0781059889141</v>
      </c>
      <c r="K18" s="87">
        <f t="shared" si="11"/>
        <v>1109.9513437158428</v>
      </c>
      <c r="L18" s="76">
        <f t="shared" si="12"/>
        <v>1244.7416454406521</v>
      </c>
      <c r="M18" s="175">
        <f t="shared" si="4"/>
        <v>2354.6929891564951</v>
      </c>
      <c r="N18" s="75">
        <f t="shared" si="13"/>
        <v>1155.6025683364135</v>
      </c>
      <c r="O18" s="76">
        <f t="shared" si="14"/>
        <v>1228.4140158322484</v>
      </c>
      <c r="P18" s="77">
        <f t="shared" si="5"/>
        <v>2384.0165841686621</v>
      </c>
      <c r="Q18" s="87">
        <f t="shared" si="15"/>
        <v>1149.4463902706948</v>
      </c>
      <c r="R18" s="76">
        <f t="shared" si="16"/>
        <v>1253.366175528841</v>
      </c>
      <c r="S18" s="175">
        <f t="shared" si="6"/>
        <v>2402.8125657995361</v>
      </c>
      <c r="T18" s="75">
        <f t="shared" si="17"/>
        <v>1211.5556326761427</v>
      </c>
      <c r="U18" s="76">
        <f t="shared" si="18"/>
        <v>1368.6721138908811</v>
      </c>
      <c r="V18" s="77">
        <f t="shared" si="7"/>
        <v>2580.227746567024</v>
      </c>
      <c r="W18" s="78">
        <f t="shared" si="8"/>
        <v>0.90042674253200572</v>
      </c>
      <c r="X18" s="79">
        <f t="shared" si="8"/>
        <v>0.95193434935521692</v>
      </c>
      <c r="Y18" s="1"/>
    </row>
    <row r="19" spans="1:25" x14ac:dyDescent="0.15">
      <c r="A19" s="80" t="s">
        <v>445</v>
      </c>
      <c r="B19" s="434">
        <v>1292</v>
      </c>
      <c r="C19" s="88">
        <v>1478</v>
      </c>
      <c r="D19" s="41">
        <f t="shared" si="1"/>
        <v>2770</v>
      </c>
      <c r="E19" s="298">
        <v>1266</v>
      </c>
      <c r="F19" s="203">
        <v>1624</v>
      </c>
      <c r="G19" s="41">
        <f t="shared" si="2"/>
        <v>2890</v>
      </c>
      <c r="H19" s="89">
        <f t="shared" si="9"/>
        <v>1453.2887624466573</v>
      </c>
      <c r="I19" s="83">
        <f t="shared" si="10"/>
        <v>1602.1055099648302</v>
      </c>
      <c r="J19" s="84">
        <f t="shared" si="3"/>
        <v>3055.3942724114877</v>
      </c>
      <c r="K19" s="89">
        <f t="shared" si="11"/>
        <v>1147.6468961793169</v>
      </c>
      <c r="L19" s="83">
        <f t="shared" si="12"/>
        <v>1382.7029488682479</v>
      </c>
      <c r="M19" s="117">
        <f t="shared" si="4"/>
        <v>2530.3498450475645</v>
      </c>
      <c r="N19" s="82">
        <f t="shared" si="13"/>
        <v>999.42987279107899</v>
      </c>
      <c r="O19" s="83">
        <f t="shared" si="14"/>
        <v>1184.9123283678891</v>
      </c>
      <c r="P19" s="84">
        <f t="shared" si="5"/>
        <v>2184.3422011589682</v>
      </c>
      <c r="Q19" s="89">
        <f t="shared" si="15"/>
        <v>1040.5354562687762</v>
      </c>
      <c r="R19" s="83">
        <f t="shared" si="16"/>
        <v>1169.3694969001006</v>
      </c>
      <c r="S19" s="117">
        <f t="shared" si="6"/>
        <v>2209.904953168877</v>
      </c>
      <c r="T19" s="82">
        <f t="shared" si="17"/>
        <v>1034.9922689066143</v>
      </c>
      <c r="U19" s="83">
        <f t="shared" si="18"/>
        <v>1193.1223148058839</v>
      </c>
      <c r="V19" s="84">
        <f t="shared" si="7"/>
        <v>2228.1145837124982</v>
      </c>
      <c r="W19" s="85">
        <f t="shared" si="8"/>
        <v>0.83591331269349844</v>
      </c>
      <c r="X19" s="86">
        <f t="shared" si="8"/>
        <v>0.93504736129905275</v>
      </c>
      <c r="Y19" s="1"/>
    </row>
    <row r="20" spans="1:25" x14ac:dyDescent="0.15">
      <c r="A20" s="183" t="s">
        <v>479</v>
      </c>
      <c r="B20" s="433">
        <v>1087</v>
      </c>
      <c r="C20" s="24">
        <v>1324</v>
      </c>
      <c r="D20" s="74">
        <f t="shared" si="1"/>
        <v>2411</v>
      </c>
      <c r="E20" s="200">
        <v>1080</v>
      </c>
      <c r="F20" s="201">
        <v>1382</v>
      </c>
      <c r="G20" s="74">
        <f t="shared" si="2"/>
        <v>2462</v>
      </c>
      <c r="H20" s="28">
        <f t="shared" si="9"/>
        <v>1058.266253869969</v>
      </c>
      <c r="I20" s="26">
        <f t="shared" si="10"/>
        <v>1518.5169147496617</v>
      </c>
      <c r="J20" s="27">
        <f t="shared" si="3"/>
        <v>2576.7831686196305</v>
      </c>
      <c r="K20" s="28">
        <f t="shared" si="11"/>
        <v>1214.82342371702</v>
      </c>
      <c r="L20" s="26">
        <f t="shared" si="12"/>
        <v>1498.0445296152877</v>
      </c>
      <c r="M20" s="34">
        <f t="shared" si="4"/>
        <v>2712.8679533323075</v>
      </c>
      <c r="N20" s="25">
        <f t="shared" si="13"/>
        <v>959.33331878766421</v>
      </c>
      <c r="O20" s="26">
        <f t="shared" si="14"/>
        <v>1292.8927437996742</v>
      </c>
      <c r="P20" s="27">
        <f t="shared" si="5"/>
        <v>2252.2260625873387</v>
      </c>
      <c r="Q20" s="28">
        <f t="shared" si="15"/>
        <v>835.43673576963261</v>
      </c>
      <c r="R20" s="26">
        <f t="shared" si="16"/>
        <v>1107.9491460111115</v>
      </c>
      <c r="S20" s="34">
        <f t="shared" si="6"/>
        <v>1943.3858817807441</v>
      </c>
      <c r="T20" s="25">
        <f t="shared" si="17"/>
        <v>869.79744022467366</v>
      </c>
      <c r="U20" s="26">
        <f t="shared" si="18"/>
        <v>1093.4158624600398</v>
      </c>
      <c r="V20" s="27">
        <f t="shared" si="7"/>
        <v>1963.2133026847134</v>
      </c>
      <c r="W20" s="14">
        <f t="shared" si="8"/>
        <v>0.74885004599816007</v>
      </c>
      <c r="X20" s="15">
        <f t="shared" si="8"/>
        <v>0.88746223564954685</v>
      </c>
      <c r="Y20" s="1"/>
    </row>
    <row r="21" spans="1:25" x14ac:dyDescent="0.15">
      <c r="A21" s="183" t="s">
        <v>480</v>
      </c>
      <c r="B21" s="433">
        <v>700</v>
      </c>
      <c r="C21" s="24">
        <v>1119</v>
      </c>
      <c r="D21" s="41">
        <f t="shared" si="1"/>
        <v>1819</v>
      </c>
      <c r="E21" s="298">
        <v>814</v>
      </c>
      <c r="F21" s="203">
        <v>1175</v>
      </c>
      <c r="G21" s="41">
        <f t="shared" si="2"/>
        <v>1989</v>
      </c>
      <c r="H21" s="28">
        <f t="shared" si="9"/>
        <v>808.75804967801287</v>
      </c>
      <c r="I21" s="26">
        <f t="shared" si="10"/>
        <v>1226.4728096676738</v>
      </c>
      <c r="J21" s="27">
        <f t="shared" si="3"/>
        <v>2035.2308593456867</v>
      </c>
      <c r="K21" s="28">
        <f t="shared" si="11"/>
        <v>792.48273288882683</v>
      </c>
      <c r="L21" s="26">
        <f t="shared" si="12"/>
        <v>1347.6264160353871</v>
      </c>
      <c r="M21" s="34">
        <f t="shared" si="4"/>
        <v>2140.109148924214</v>
      </c>
      <c r="N21" s="25">
        <f t="shared" si="13"/>
        <v>909.72057673013273</v>
      </c>
      <c r="O21" s="26">
        <f t="shared" si="14"/>
        <v>1329.457947354957</v>
      </c>
      <c r="P21" s="27">
        <f t="shared" si="5"/>
        <v>2239.1785240850895</v>
      </c>
      <c r="Q21" s="28">
        <f t="shared" si="15"/>
        <v>718.39679990170987</v>
      </c>
      <c r="R21" s="26">
        <f t="shared" si="16"/>
        <v>1147.3934848675358</v>
      </c>
      <c r="S21" s="34">
        <f t="shared" si="6"/>
        <v>1865.7902847692458</v>
      </c>
      <c r="T21" s="25">
        <f t="shared" si="17"/>
        <v>625.61683800964204</v>
      </c>
      <c r="U21" s="26">
        <f t="shared" si="18"/>
        <v>983.26302610502717</v>
      </c>
      <c r="V21" s="27">
        <f t="shared" si="7"/>
        <v>1608.8798641146691</v>
      </c>
      <c r="W21" s="14">
        <f t="shared" si="8"/>
        <v>0.61571428571428577</v>
      </c>
      <c r="X21" s="15">
        <f t="shared" si="8"/>
        <v>0.78016085790884715</v>
      </c>
      <c r="Y21" s="1"/>
    </row>
    <row r="22" spans="1:25" x14ac:dyDescent="0.15">
      <c r="A22" s="183" t="s">
        <v>481</v>
      </c>
      <c r="B22" s="433">
        <v>307</v>
      </c>
      <c r="C22" s="24">
        <v>723</v>
      </c>
      <c r="D22" s="41">
        <f t="shared" si="1"/>
        <v>1030</v>
      </c>
      <c r="E22" s="298">
        <v>431</v>
      </c>
      <c r="F22" s="203">
        <v>873</v>
      </c>
      <c r="G22" s="41">
        <f t="shared" si="2"/>
        <v>1304</v>
      </c>
      <c r="H22" s="28">
        <f t="shared" si="9"/>
        <v>501.19142857142862</v>
      </c>
      <c r="I22" s="26">
        <f t="shared" si="10"/>
        <v>916.68900804289535</v>
      </c>
      <c r="J22" s="27">
        <f t="shared" si="3"/>
        <v>1417.880436614324</v>
      </c>
      <c r="K22" s="28">
        <f t="shared" si="11"/>
        <v>497.96388487317654</v>
      </c>
      <c r="L22" s="26">
        <f t="shared" si="12"/>
        <v>956.84607939220655</v>
      </c>
      <c r="M22" s="34">
        <f t="shared" si="4"/>
        <v>1454.8099642653831</v>
      </c>
      <c r="N22" s="25">
        <f t="shared" si="13"/>
        <v>487.94293982154915</v>
      </c>
      <c r="O22" s="26">
        <f t="shared" si="14"/>
        <v>1051.3653808747927</v>
      </c>
      <c r="P22" s="27">
        <f t="shared" si="5"/>
        <v>1539.3083206963418</v>
      </c>
      <c r="Q22" s="28">
        <f t="shared" si="15"/>
        <v>560.12795510098181</v>
      </c>
      <c r="R22" s="26">
        <f t="shared" si="16"/>
        <v>1037.1910527621783</v>
      </c>
      <c r="S22" s="34">
        <f t="shared" si="6"/>
        <v>1597.3190078631601</v>
      </c>
      <c r="T22" s="25">
        <f t="shared" si="17"/>
        <v>442.32717251090997</v>
      </c>
      <c r="U22" s="26">
        <f t="shared" si="18"/>
        <v>895.15148551327854</v>
      </c>
      <c r="V22" s="27">
        <f t="shared" si="7"/>
        <v>1337.4786580241885</v>
      </c>
      <c r="W22" s="14">
        <f t="shared" ref="W22:X24" si="19">E23/B22</f>
        <v>0.3745928338762215</v>
      </c>
      <c r="X22" s="15">
        <f t="shared" si="19"/>
        <v>0.61272475795297376</v>
      </c>
      <c r="Y22" s="1"/>
    </row>
    <row r="23" spans="1:25" x14ac:dyDescent="0.15">
      <c r="A23" s="183" t="s">
        <v>482</v>
      </c>
      <c r="B23" s="433">
        <v>87</v>
      </c>
      <c r="C23" s="24">
        <v>361</v>
      </c>
      <c r="D23" s="41">
        <f t="shared" si="1"/>
        <v>448</v>
      </c>
      <c r="E23" s="298">
        <v>115</v>
      </c>
      <c r="F23" s="203">
        <v>443</v>
      </c>
      <c r="G23" s="41">
        <f t="shared" si="2"/>
        <v>558</v>
      </c>
      <c r="H23" s="28">
        <f t="shared" si="9"/>
        <v>161.44951140065146</v>
      </c>
      <c r="I23" s="26">
        <f t="shared" si="10"/>
        <v>534.90871369294609</v>
      </c>
      <c r="J23" s="27">
        <f t="shared" si="3"/>
        <v>696.35822509359753</v>
      </c>
      <c r="K23" s="28">
        <f t="shared" si="11"/>
        <v>187.74271754304328</v>
      </c>
      <c r="L23" s="26">
        <f t="shared" si="12"/>
        <v>561.67805057123462</v>
      </c>
      <c r="M23" s="34">
        <f t="shared" si="4"/>
        <v>749.42076811427796</v>
      </c>
      <c r="N23" s="25">
        <f t="shared" si="13"/>
        <v>186.53370280265571</v>
      </c>
      <c r="O23" s="26">
        <f t="shared" si="14"/>
        <v>586.28328239384166</v>
      </c>
      <c r="P23" s="27">
        <f t="shared" si="5"/>
        <v>772.8169851964974</v>
      </c>
      <c r="Q23" s="28">
        <f t="shared" si="15"/>
        <v>182.77992859764871</v>
      </c>
      <c r="R23" s="26">
        <f t="shared" si="16"/>
        <v>644.19759851664344</v>
      </c>
      <c r="S23" s="34">
        <f t="shared" si="6"/>
        <v>826.97752711429212</v>
      </c>
      <c r="T23" s="25">
        <f t="shared" si="17"/>
        <v>209.81991803456972</v>
      </c>
      <c r="U23" s="26">
        <f t="shared" si="18"/>
        <v>635.51263675469568</v>
      </c>
      <c r="V23" s="27">
        <f t="shared" si="7"/>
        <v>845.33255478926537</v>
      </c>
      <c r="W23" s="14">
        <f t="shared" si="19"/>
        <v>0.34482758620689657</v>
      </c>
      <c r="X23" s="15">
        <f t="shared" si="19"/>
        <v>0.33795013850415512</v>
      </c>
      <c r="Y23" s="1"/>
    </row>
    <row r="24" spans="1:25" x14ac:dyDescent="0.15">
      <c r="A24" s="183" t="s">
        <v>483</v>
      </c>
      <c r="B24" s="433">
        <v>27</v>
      </c>
      <c r="C24" s="24">
        <v>107</v>
      </c>
      <c r="D24" s="41">
        <f t="shared" si="1"/>
        <v>134</v>
      </c>
      <c r="E24" s="298">
        <v>30</v>
      </c>
      <c r="F24" s="203">
        <v>122</v>
      </c>
      <c r="G24" s="41">
        <f t="shared" si="2"/>
        <v>152</v>
      </c>
      <c r="H24" s="28">
        <f t="shared" si="9"/>
        <v>39.655172413793103</v>
      </c>
      <c r="I24" s="26">
        <f t="shared" si="10"/>
        <v>149.71191135734071</v>
      </c>
      <c r="J24" s="27">
        <f t="shared" si="3"/>
        <v>189.36708377113382</v>
      </c>
      <c r="K24" s="28">
        <f t="shared" si="11"/>
        <v>55.672245310569473</v>
      </c>
      <c r="L24" s="26">
        <f t="shared" si="12"/>
        <v>180.7724738796106</v>
      </c>
      <c r="M24" s="34">
        <f t="shared" si="4"/>
        <v>236.44471919018008</v>
      </c>
      <c r="N24" s="25">
        <f t="shared" si="13"/>
        <v>64.738868118290796</v>
      </c>
      <c r="O24" s="26">
        <f t="shared" si="14"/>
        <v>189.81917498529259</v>
      </c>
      <c r="P24" s="27">
        <f t="shared" si="5"/>
        <v>254.55804310358337</v>
      </c>
      <c r="Q24" s="28">
        <f t="shared" si="15"/>
        <v>64.321966483674387</v>
      </c>
      <c r="R24" s="26">
        <f t="shared" si="16"/>
        <v>198.13451648766949</v>
      </c>
      <c r="S24" s="34">
        <f t="shared" si="6"/>
        <v>262.45648297134386</v>
      </c>
      <c r="T24" s="25">
        <f t="shared" si="17"/>
        <v>63.027561585396107</v>
      </c>
      <c r="U24" s="26">
        <f t="shared" si="18"/>
        <v>217.70666764274375</v>
      </c>
      <c r="V24" s="27">
        <f t="shared" si="7"/>
        <v>280.73422922813984</v>
      </c>
      <c r="W24" s="14">
        <f t="shared" si="19"/>
        <v>0.22222222222222221</v>
      </c>
      <c r="X24" s="15">
        <f t="shared" si="19"/>
        <v>0.19626168224299065</v>
      </c>
      <c r="Y24" s="1"/>
    </row>
    <row r="25" spans="1:25" ht="14.25" thickBot="1" x14ac:dyDescent="0.2">
      <c r="A25" s="222" t="s">
        <v>484</v>
      </c>
      <c r="B25" s="435">
        <v>3</v>
      </c>
      <c r="C25" s="436">
        <v>16</v>
      </c>
      <c r="D25" s="223">
        <f t="shared" si="1"/>
        <v>19</v>
      </c>
      <c r="E25" s="424">
        <v>6</v>
      </c>
      <c r="F25" s="423">
        <v>21</v>
      </c>
      <c r="G25" s="223">
        <f t="shared" si="2"/>
        <v>27</v>
      </c>
      <c r="H25" s="268">
        <f t="shared" si="9"/>
        <v>6.6666666666666661</v>
      </c>
      <c r="I25" s="225">
        <f t="shared" si="10"/>
        <v>23.943925233644858</v>
      </c>
      <c r="J25" s="226">
        <f t="shared" si="3"/>
        <v>30.610591900311526</v>
      </c>
      <c r="K25" s="28">
        <f t="shared" si="11"/>
        <v>8.8122605363984672</v>
      </c>
      <c r="L25" s="26">
        <f t="shared" si="12"/>
        <v>29.382711574805185</v>
      </c>
      <c r="M25" s="34">
        <f t="shared" si="4"/>
        <v>38.194972111203654</v>
      </c>
      <c r="N25" s="224">
        <f t="shared" si="13"/>
        <v>12.371610069015437</v>
      </c>
      <c r="O25" s="225">
        <f t="shared" si="14"/>
        <v>35.478709826839463</v>
      </c>
      <c r="P25" s="226">
        <f t="shared" si="5"/>
        <v>47.850319895854902</v>
      </c>
      <c r="Q25" s="28">
        <f t="shared" si="15"/>
        <v>14.386415137397954</v>
      </c>
      <c r="R25" s="26">
        <f t="shared" si="16"/>
        <v>37.254230604590134</v>
      </c>
      <c r="S25" s="34">
        <f t="shared" si="6"/>
        <v>51.640645741988088</v>
      </c>
      <c r="T25" s="224">
        <f t="shared" si="17"/>
        <v>14.293770329705419</v>
      </c>
      <c r="U25" s="225">
        <f t="shared" si="18"/>
        <v>38.886213516271582</v>
      </c>
      <c r="V25" s="226">
        <f t="shared" si="7"/>
        <v>53.179983845976999</v>
      </c>
      <c r="W25" s="638">
        <f>(B23+B24+B25)/(E22+E234+E24)</f>
        <v>0.25379609544468545</v>
      </c>
      <c r="X25" s="631">
        <f>(C23+C24+C25)/(F22+F23+F24)</f>
        <v>0.33657858136300417</v>
      </c>
      <c r="Y25" s="511" t="s">
        <v>937</v>
      </c>
    </row>
    <row r="26" spans="1:25" x14ac:dyDescent="0.15">
      <c r="A26" s="187" t="s">
        <v>450</v>
      </c>
      <c r="B26" s="426">
        <f t="shared" ref="B26:V26" si="20">SUM(B18:B25)/B4</f>
        <v>0.23882267088299683</v>
      </c>
      <c r="C26" s="427">
        <f t="shared" si="20"/>
        <v>0.3071874859531622</v>
      </c>
      <c r="D26" s="428">
        <f t="shared" si="20"/>
        <v>0.27435633848885566</v>
      </c>
      <c r="E26" s="64">
        <f t="shared" si="20"/>
        <v>0.27449774497744978</v>
      </c>
      <c r="F26" s="67">
        <f t="shared" si="20"/>
        <v>0.34293340826074742</v>
      </c>
      <c r="G26" s="59">
        <f t="shared" si="20"/>
        <v>0.31025791611608672</v>
      </c>
      <c r="H26" s="103">
        <f t="shared" si="20"/>
        <v>0.28979440063172207</v>
      </c>
      <c r="I26" s="67">
        <f t="shared" si="20"/>
        <v>0.36668019628610699</v>
      </c>
      <c r="J26" s="59">
        <f t="shared" si="20"/>
        <v>0.33017867378396709</v>
      </c>
      <c r="K26" s="64">
        <f t="shared" si="20"/>
        <v>0.2947507788468513</v>
      </c>
      <c r="L26" s="67">
        <f t="shared" si="20"/>
        <v>0.37917257646772046</v>
      </c>
      <c r="M26" s="58">
        <f t="shared" si="20"/>
        <v>0.33928128719136974</v>
      </c>
      <c r="N26" s="64">
        <f t="shared" si="20"/>
        <v>0.30434907205743389</v>
      </c>
      <c r="O26" s="67">
        <f t="shared" si="20"/>
        <v>0.39074924196096644</v>
      </c>
      <c r="P26" s="59">
        <f t="shared" si="20"/>
        <v>0.3500927740535214</v>
      </c>
      <c r="Q26" s="64">
        <f t="shared" si="20"/>
        <v>0.31740042557591175</v>
      </c>
      <c r="R26" s="67">
        <f t="shared" si="20"/>
        <v>0.4054075840154337</v>
      </c>
      <c r="S26" s="58">
        <f t="shared" si="20"/>
        <v>0.36410787135909389</v>
      </c>
      <c r="T26" s="64">
        <f t="shared" si="20"/>
        <v>0.34076741546472783</v>
      </c>
      <c r="U26" s="67">
        <f t="shared" si="20"/>
        <v>0.431602747063006</v>
      </c>
      <c r="V26" s="59">
        <f t="shared" si="20"/>
        <v>0.38904932047865431</v>
      </c>
      <c r="W26" s="1"/>
      <c r="X26" s="1"/>
      <c r="Y26" s="1"/>
    </row>
    <row r="27" spans="1:25" x14ac:dyDescent="0.15">
      <c r="A27" s="188" t="s">
        <v>429</v>
      </c>
      <c r="B27" s="65">
        <f>SUM(B20:B25)/B4</f>
        <v>0.107565069326198</v>
      </c>
      <c r="C27" s="68">
        <f t="shared" ref="C27:V27" si="21">SUM(C20:C25)/C4</f>
        <v>0.16406706522227715</v>
      </c>
      <c r="D27" s="63">
        <f t="shared" si="21"/>
        <v>0.13693285360497173</v>
      </c>
      <c r="E27" s="65">
        <f t="shared" si="21"/>
        <v>0.12689626896268963</v>
      </c>
      <c r="F27" s="68">
        <f t="shared" si="21"/>
        <v>0.18806780930973119</v>
      </c>
      <c r="G27" s="63">
        <f t="shared" si="21"/>
        <v>0.15886066656878578</v>
      </c>
      <c r="H27" s="100">
        <f t="shared" si="21"/>
        <v>0.14074847200361401</v>
      </c>
      <c r="I27" s="68">
        <f t="shared" si="21"/>
        <v>0.2158262826581499</v>
      </c>
      <c r="J27" s="63">
        <f t="shared" si="21"/>
        <v>0.18018310082340944</v>
      </c>
      <c r="K27" s="65">
        <f t="shared" si="21"/>
        <v>0.16206560088757996</v>
      </c>
      <c r="L27" s="68">
        <f t="shared" si="21"/>
        <v>0.24083832002796543</v>
      </c>
      <c r="M27" s="62">
        <f t="shared" si="21"/>
        <v>0.20361635348769061</v>
      </c>
      <c r="N27" s="65">
        <f t="shared" si="21"/>
        <v>0.16701092916436905</v>
      </c>
      <c r="O27" s="68">
        <f t="shared" si="21"/>
        <v>0.25405451899261822</v>
      </c>
      <c r="P27" s="63">
        <f t="shared" si="21"/>
        <v>0.21309528337592615</v>
      </c>
      <c r="Q27" s="65">
        <f t="shared" si="21"/>
        <v>0.16514731486049103</v>
      </c>
      <c r="R27" s="68">
        <f t="shared" si="21"/>
        <v>0.2564740121379756</v>
      </c>
      <c r="S27" s="62">
        <f t="shared" si="21"/>
        <v>0.21361651710813007</v>
      </c>
      <c r="T27" s="65">
        <f t="shared" si="21"/>
        <v>0.16955815600532606</v>
      </c>
      <c r="U27" s="68">
        <f t="shared" si="21"/>
        <v>0.25953242078798394</v>
      </c>
      <c r="V27" s="63">
        <f t="shared" si="21"/>
        <v>0.21738237626739537</v>
      </c>
      <c r="W27" s="1"/>
      <c r="X27" s="1"/>
      <c r="Y27" s="1"/>
    </row>
    <row r="28" spans="1:25" ht="14.25" thickBot="1" x14ac:dyDescent="0.2">
      <c r="A28" s="189" t="s">
        <v>451</v>
      </c>
      <c r="B28" s="66">
        <f>SUM(B5:B7)/B4</f>
        <v>0.14998783750912187</v>
      </c>
      <c r="C28" s="69">
        <f t="shared" ref="C28:J28" si="22">SUM(C5:C7)/C4</f>
        <v>0.13021980491751697</v>
      </c>
      <c r="D28" s="61">
        <f t="shared" si="22"/>
        <v>0.13971309751880753</v>
      </c>
      <c r="E28" s="66">
        <f t="shared" si="22"/>
        <v>0.13904264042640427</v>
      </c>
      <c r="F28" s="69">
        <f t="shared" si="22"/>
        <v>0.1187131216633886</v>
      </c>
      <c r="G28" s="61">
        <f t="shared" si="22"/>
        <v>0.12841971320902462</v>
      </c>
      <c r="H28" s="101">
        <f t="shared" si="22"/>
        <v>0.13625963322557477</v>
      </c>
      <c r="I28" s="69">
        <f t="shared" si="22"/>
        <v>0.10961077849913428</v>
      </c>
      <c r="J28" s="61">
        <f t="shared" si="22"/>
        <v>0.12226231916635966</v>
      </c>
      <c r="K28" s="66">
        <f>SUM(K5:K7)/K4</f>
        <v>0.13249672134540241</v>
      </c>
      <c r="L28" s="69">
        <f>SUM(L5:L7)/L4</f>
        <v>0.10326053421500651</v>
      </c>
      <c r="M28" s="60">
        <f>SUM(M5:M7)/M4</f>
        <v>0.11707532175831081</v>
      </c>
      <c r="N28" s="66">
        <f t="shared" ref="N28:S28" si="23">SUM(N5:N7)/N4</f>
        <v>0.12894144171374369</v>
      </c>
      <c r="O28" s="69">
        <f t="shared" si="23"/>
        <v>9.7785170980957237E-2</v>
      </c>
      <c r="P28" s="61">
        <f t="shared" si="23"/>
        <v>0.11244606716411862</v>
      </c>
      <c r="Q28" s="66">
        <f t="shared" si="23"/>
        <v>0.12453782294243787</v>
      </c>
      <c r="R28" s="69">
        <f t="shared" si="23"/>
        <v>9.3967372708221267E-2</v>
      </c>
      <c r="S28" s="60">
        <f t="shared" si="23"/>
        <v>0.10831337402032701</v>
      </c>
      <c r="T28" s="66">
        <f>SUM(T5:T7)/T4</f>
        <v>0.12296218250992885</v>
      </c>
      <c r="U28" s="69">
        <f>SUM(U5:U7)/U4</f>
        <v>9.2480014590080206E-2</v>
      </c>
      <c r="V28" s="61">
        <f>SUM(V5:V7)/V4</f>
        <v>0.106759928274391</v>
      </c>
      <c r="W28" s="1"/>
      <c r="X28" s="1"/>
      <c r="Y28" s="1"/>
    </row>
    <row r="29" spans="1:25" x14ac:dyDescent="0.15">
      <c r="A29" s="54"/>
      <c r="B29" s="184" t="s">
        <v>906</v>
      </c>
      <c r="C29" s="184" t="s">
        <v>906</v>
      </c>
      <c r="D29" s="185" t="s">
        <v>907</v>
      </c>
      <c r="E29" s="184" t="s">
        <v>906</v>
      </c>
      <c r="F29" s="184" t="s">
        <v>906</v>
      </c>
      <c r="G29" s="182"/>
      <c r="H29" s="182"/>
      <c r="I29" s="182"/>
      <c r="J29" s="182"/>
      <c r="K29" s="182"/>
      <c r="L29" s="182"/>
      <c r="M29" s="182"/>
      <c r="N29" s="182"/>
      <c r="O29" s="182"/>
      <c r="P29" s="182"/>
      <c r="Q29" s="182"/>
      <c r="R29" s="182"/>
      <c r="S29" s="182"/>
      <c r="T29" s="182"/>
      <c r="U29" s="182"/>
      <c r="V29" s="182"/>
      <c r="W29" s="1"/>
      <c r="X29" s="1"/>
      <c r="Y29" s="1"/>
    </row>
    <row r="30" spans="1:25" x14ac:dyDescent="0.15">
      <c r="A30" s="54" t="s">
        <v>476</v>
      </c>
      <c r="G30" s="31"/>
    </row>
    <row r="31" spans="1:25" x14ac:dyDescent="0.15">
      <c r="A31" s="30"/>
      <c r="B31" s="48" t="s">
        <v>905</v>
      </c>
      <c r="C31" s="48" t="s">
        <v>905</v>
      </c>
      <c r="D31" s="114" t="s">
        <v>905</v>
      </c>
      <c r="E31" s="51" t="s">
        <v>905</v>
      </c>
      <c r="F31" s="51" t="s">
        <v>905</v>
      </c>
      <c r="G31" s="31"/>
    </row>
    <row r="32" spans="1:25" x14ac:dyDescent="0.15">
      <c r="A32" s="33" t="s">
        <v>447</v>
      </c>
      <c r="B32" s="3" t="str">
        <f>A2</f>
        <v>西脇市</v>
      </c>
      <c r="G32" s="32" t="s">
        <v>448</v>
      </c>
    </row>
    <row r="33" spans="1:32" x14ac:dyDescent="0.15">
      <c r="A33" s="35" t="s">
        <v>446</v>
      </c>
      <c r="B33" s="16" t="s">
        <v>420</v>
      </c>
      <c r="C33" s="38" t="s">
        <v>421</v>
      </c>
      <c r="D33" s="16" t="s">
        <v>422</v>
      </c>
      <c r="E33" s="17" t="s">
        <v>423</v>
      </c>
      <c r="F33" s="17" t="s">
        <v>424</v>
      </c>
      <c r="G33" s="17" t="s">
        <v>463</v>
      </c>
      <c r="H33" s="38" t="s">
        <v>1137</v>
      </c>
      <c r="I33" s="55" t="s">
        <v>1171</v>
      </c>
      <c r="J33" s="151" t="s">
        <v>1138</v>
      </c>
    </row>
    <row r="34" spans="1:32" x14ac:dyDescent="0.15">
      <c r="A34" s="210" t="s">
        <v>449</v>
      </c>
      <c r="B34" s="211">
        <f>+D4</f>
        <v>42802</v>
      </c>
      <c r="C34" s="212">
        <f>+G4</f>
        <v>40866</v>
      </c>
      <c r="D34" s="211">
        <f>+J4</f>
        <v>38550.953633284502</v>
      </c>
      <c r="E34" s="52">
        <f>+M4</f>
        <v>36008.146695254538</v>
      </c>
      <c r="F34" s="52">
        <f>+P4</f>
        <v>33346.295342581383</v>
      </c>
      <c r="G34" s="52">
        <f>+S4</f>
        <v>30651.046646016021</v>
      </c>
      <c r="H34" s="212">
        <f>+V4</f>
        <v>28009.71586214186</v>
      </c>
      <c r="I34" s="213">
        <f>H34-C34</f>
        <v>-12856.28413785814</v>
      </c>
      <c r="J34" s="152">
        <f>(H34-C34)/C34*100</f>
        <v>-31.459609792634808</v>
      </c>
    </row>
    <row r="35" spans="1:32" x14ac:dyDescent="0.15">
      <c r="A35" s="36" t="s">
        <v>428</v>
      </c>
      <c r="B35" s="216">
        <f>+D26</f>
        <v>0.27435633848885566</v>
      </c>
      <c r="C35" s="217">
        <f>+G26</f>
        <v>0.31025791611608672</v>
      </c>
      <c r="D35" s="216">
        <f>+J26</f>
        <v>0.33017867378396709</v>
      </c>
      <c r="E35" s="218">
        <f>+M26</f>
        <v>0.33928128719136974</v>
      </c>
      <c r="F35" s="218">
        <f>+P26</f>
        <v>0.3500927740535214</v>
      </c>
      <c r="G35" s="218">
        <f>+S26</f>
        <v>0.36410787135909389</v>
      </c>
      <c r="H35" s="217">
        <f>+V26</f>
        <v>0.38904932047865431</v>
      </c>
      <c r="I35" s="214">
        <f>H35-C35</f>
        <v>7.8791404362567596E-2</v>
      </c>
    </row>
    <row r="36" spans="1:32" x14ac:dyDescent="0.15">
      <c r="A36" s="36" t="s">
        <v>429</v>
      </c>
      <c r="B36" s="216">
        <f>+D27</f>
        <v>0.13693285360497173</v>
      </c>
      <c r="C36" s="217">
        <f>+G27</f>
        <v>0.15886066656878578</v>
      </c>
      <c r="D36" s="216">
        <f>+J27</f>
        <v>0.18018310082340944</v>
      </c>
      <c r="E36" s="218">
        <f>+M27</f>
        <v>0.20361635348769061</v>
      </c>
      <c r="F36" s="218">
        <f>+P27</f>
        <v>0.21309528337592615</v>
      </c>
      <c r="G36" s="218">
        <f>+S27</f>
        <v>0.21361651710813007</v>
      </c>
      <c r="H36" s="217">
        <f>+V27</f>
        <v>0.21738237626739537</v>
      </c>
      <c r="I36" s="214">
        <f>H36-C36</f>
        <v>5.8521709698609592E-2</v>
      </c>
    </row>
    <row r="37" spans="1:32" x14ac:dyDescent="0.15">
      <c r="A37" s="37" t="s">
        <v>452</v>
      </c>
      <c r="B37" s="219">
        <f>+D28</f>
        <v>0.13971309751880753</v>
      </c>
      <c r="C37" s="220">
        <f>+G28</f>
        <v>0.12841971320902462</v>
      </c>
      <c r="D37" s="219">
        <f>+J28</f>
        <v>0.12226231916635966</v>
      </c>
      <c r="E37" s="221">
        <f>+M28</f>
        <v>0.11707532175831081</v>
      </c>
      <c r="F37" s="221">
        <f>+P28</f>
        <v>0.11244606716411862</v>
      </c>
      <c r="G37" s="221">
        <f>+S28</f>
        <v>0.10831337402032701</v>
      </c>
      <c r="H37" s="220">
        <f>+V28</f>
        <v>0.106759928274391</v>
      </c>
      <c r="I37" s="215">
        <f>H37-C37</f>
        <v>-2.1659784934633622E-2</v>
      </c>
    </row>
    <row r="41" spans="1:32" ht="21" x14ac:dyDescent="0.15">
      <c r="AC41" s="3" ph="1"/>
    </row>
    <row r="42" spans="1:32" ht="21" x14ac:dyDescent="0.15">
      <c r="C42" s="3" ph="1"/>
      <c r="D42" s="3" ph="1"/>
      <c r="Z42" s="3" ph="1"/>
      <c r="AA42" s="3" ph="1"/>
      <c r="AB42" s="3" ph="1"/>
      <c r="AD42" s="3" ph="1"/>
      <c r="AE42" s="3" ph="1"/>
      <c r="AF42" s="3" ph="1"/>
    </row>
    <row r="53" spans="3:32" ht="21" x14ac:dyDescent="0.15">
      <c r="AC53" s="3" ph="1"/>
    </row>
    <row r="54" spans="3:32" ht="21" x14ac:dyDescent="0.15">
      <c r="C54" s="3" ph="1"/>
      <c r="D54" s="3" ph="1"/>
      <c r="Z54" s="3" ph="1"/>
      <c r="AA54" s="3" ph="1"/>
      <c r="AB54" s="3" ph="1"/>
      <c r="AD54" s="3" ph="1"/>
      <c r="AE54" s="3" ph="1"/>
      <c r="AF54" s="3" ph="1"/>
    </row>
    <row r="62" spans="3:32" ht="21" x14ac:dyDescent="0.15">
      <c r="AC62" s="3" ph="1"/>
    </row>
    <row r="63" spans="3:32" ht="21" x14ac:dyDescent="0.15">
      <c r="C63" s="3" ph="1"/>
      <c r="D63" s="3" ph="1"/>
      <c r="Z63" s="3" ph="1"/>
      <c r="AA63" s="3" ph="1"/>
      <c r="AB63" s="3" ph="1"/>
      <c r="AD63" s="3" ph="1"/>
      <c r="AE63" s="3" ph="1"/>
      <c r="AF63" s="3" ph="1"/>
    </row>
    <row r="64" spans="3:32" ht="21" x14ac:dyDescent="0.15">
      <c r="C64" s="3" ph="1"/>
      <c r="D64" s="3" ph="1"/>
      <c r="Z64" s="3" ph="1"/>
      <c r="AA64" s="3" ph="1"/>
      <c r="AB64" s="3" ph="1"/>
      <c r="AD64" s="3" ph="1"/>
      <c r="AE64" s="3" ph="1"/>
      <c r="AF64" s="3" ph="1"/>
    </row>
    <row r="65" spans="3:32" ht="21" x14ac:dyDescent="0.15">
      <c r="AC65" s="3" ph="1"/>
    </row>
    <row r="66" spans="3:32" ht="21" x14ac:dyDescent="0.15">
      <c r="C66" s="3" ph="1"/>
      <c r="D66" s="3" ph="1"/>
      <c r="Z66" s="3" ph="1"/>
      <c r="AA66" s="3" ph="1"/>
      <c r="AB66" s="3" ph="1"/>
      <c r="AD66" s="3" ph="1"/>
      <c r="AE66" s="3" ph="1"/>
      <c r="AF66" s="3" ph="1"/>
    </row>
    <row r="81" spans="3:32" ht="21" x14ac:dyDescent="0.15">
      <c r="AC81" s="3" ph="1"/>
    </row>
    <row r="82" spans="3:32" ht="21" x14ac:dyDescent="0.15">
      <c r="C82" s="3" ph="1"/>
      <c r="D82" s="3" ph="1"/>
      <c r="Z82" s="3" ph="1"/>
      <c r="AA82" s="3" ph="1"/>
      <c r="AB82" s="3" ph="1"/>
      <c r="AD82" s="3" ph="1"/>
      <c r="AE82" s="3" ph="1"/>
      <c r="AF82" s="3" ph="1"/>
    </row>
    <row r="84" spans="3:32" ht="21" x14ac:dyDescent="0.15">
      <c r="AC84" s="3" ph="1"/>
    </row>
    <row r="85" spans="3:32" ht="21" x14ac:dyDescent="0.15">
      <c r="C85" s="3" ph="1"/>
      <c r="D85" s="3" ph="1"/>
      <c r="Z85" s="3" ph="1"/>
      <c r="AA85" s="3" ph="1"/>
      <c r="AB85" s="3" ph="1"/>
      <c r="AD85" s="3" ph="1"/>
      <c r="AE85" s="3" ph="1"/>
      <c r="AF85" s="3" ph="1"/>
    </row>
    <row r="86" spans="3:32" ht="21" x14ac:dyDescent="0.15">
      <c r="AC86" s="3" ph="1"/>
    </row>
    <row r="87" spans="3:32" ht="21" x14ac:dyDescent="0.15">
      <c r="C87" s="3" ph="1"/>
      <c r="D87" s="3" ph="1"/>
      <c r="Z87" s="3" ph="1"/>
      <c r="AA87" s="3" ph="1"/>
      <c r="AB87" s="3" ph="1"/>
      <c r="AD87" s="3" ph="1"/>
      <c r="AE87" s="3" ph="1"/>
      <c r="AF87" s="3" ph="1"/>
    </row>
    <row r="102" spans="3:32" ht="21" x14ac:dyDescent="0.15">
      <c r="AC102" s="3" ph="1"/>
    </row>
    <row r="103" spans="3:32" ht="21" x14ac:dyDescent="0.15">
      <c r="C103" s="3" ph="1"/>
      <c r="D103" s="3" ph="1"/>
      <c r="Z103" s="3" ph="1"/>
      <c r="AA103" s="3" ph="1"/>
      <c r="AB103" s="3" ph="1"/>
      <c r="AD103" s="3" ph="1"/>
      <c r="AE103" s="3" ph="1"/>
      <c r="AF103" s="3" ph="1"/>
    </row>
    <row r="104" spans="3:32" ht="21" x14ac:dyDescent="0.15">
      <c r="C104" s="3" ph="1"/>
      <c r="D104" s="3" ph="1"/>
      <c r="Z104" s="3" ph="1"/>
      <c r="AA104" s="3" ph="1"/>
      <c r="AB104" s="3" ph="1"/>
      <c r="AD104" s="3" ph="1"/>
      <c r="AE104" s="3" ph="1"/>
      <c r="AF104" s="3" ph="1"/>
    </row>
    <row r="105" spans="3:32" ht="21" x14ac:dyDescent="0.15">
      <c r="AC105" s="3" ph="1"/>
    </row>
    <row r="106" spans="3:32" ht="21" x14ac:dyDescent="0.15">
      <c r="C106" s="3" ph="1"/>
      <c r="D106" s="3" ph="1"/>
      <c r="Z106" s="3" ph="1"/>
      <c r="AA106" s="3" ph="1"/>
      <c r="AB106" s="3" ph="1"/>
      <c r="AD106" s="3" ph="1"/>
      <c r="AE106" s="3" ph="1"/>
      <c r="AF106" s="3" ph="1"/>
    </row>
    <row r="121" spans="3:32" ht="21" x14ac:dyDescent="0.15">
      <c r="AC121" s="3" ph="1"/>
    </row>
    <row r="122" spans="3:32" ht="21" x14ac:dyDescent="0.15">
      <c r="C122" s="3" ph="1"/>
      <c r="D122" s="3" ph="1"/>
      <c r="Z122" s="3" ph="1"/>
      <c r="AA122" s="3" ph="1"/>
      <c r="AB122" s="3" ph="1"/>
      <c r="AD122" s="3" ph="1"/>
      <c r="AE122" s="3" ph="1"/>
      <c r="AF122" s="3" ph="1"/>
    </row>
    <row r="123" spans="3:32" ht="21" x14ac:dyDescent="0.15">
      <c r="C123" s="3" ph="1"/>
      <c r="D123" s="3" ph="1"/>
      <c r="Z123" s="3" ph="1"/>
      <c r="AA123" s="3" ph="1"/>
      <c r="AB123" s="3" ph="1"/>
      <c r="AD123" s="3" ph="1"/>
      <c r="AE123" s="3" ph="1"/>
      <c r="AF123" s="3" ph="1"/>
    </row>
    <row r="124" spans="3:32" ht="21" x14ac:dyDescent="0.15">
      <c r="C124" s="3" ph="1"/>
      <c r="D124" s="3" ph="1"/>
      <c r="Z124" s="3" ph="1"/>
      <c r="AA124" s="3" ph="1"/>
      <c r="AB124" s="3" ph="1"/>
      <c r="AD124" s="3" ph="1"/>
      <c r="AE124" s="3" ph="1"/>
      <c r="AF124" s="3" ph="1"/>
    </row>
    <row r="125" spans="3:32" ht="21" x14ac:dyDescent="0.15">
      <c r="AC125" s="3" ph="1"/>
    </row>
    <row r="126" spans="3:32" ht="21" x14ac:dyDescent="0.15">
      <c r="C126" s="3" ph="1"/>
      <c r="D126" s="3" ph="1"/>
      <c r="Z126" s="3" ph="1"/>
      <c r="AA126" s="3" ph="1"/>
      <c r="AB126" s="3" ph="1"/>
      <c r="AD126" s="3" ph="1"/>
      <c r="AE126" s="3" ph="1"/>
      <c r="AF126" s="3" ph="1"/>
    </row>
    <row r="141" spans="3:32" ht="21" x14ac:dyDescent="0.15">
      <c r="AC141" s="3" ph="1"/>
    </row>
    <row r="142" spans="3:32" ht="21" x14ac:dyDescent="0.15">
      <c r="C142" s="3" ph="1"/>
      <c r="D142" s="3" ph="1"/>
      <c r="Z142" s="3" ph="1"/>
      <c r="AA142" s="3" ph="1"/>
      <c r="AB142" s="3" ph="1"/>
      <c r="AD142" s="3" ph="1"/>
      <c r="AE142" s="3" ph="1"/>
      <c r="AF142" s="3" ph="1"/>
    </row>
  </sheetData>
  <mergeCells count="7">
    <mergeCell ref="Z4:AA4"/>
    <mergeCell ref="W2:X2"/>
    <mergeCell ref="T2:V2"/>
    <mergeCell ref="H2:J2"/>
    <mergeCell ref="K2:M2"/>
    <mergeCell ref="N2:P2"/>
    <mergeCell ref="Q2:S2"/>
  </mergeCells>
  <phoneticPr fontId="3"/>
  <pageMargins left="0.75" right="0.75" top="1"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42"/>
  <sheetViews>
    <sheetView workbookViewId="0">
      <pane xSplit="1" ySplit="3" topLeftCell="B4" activePane="bottomRight" state="frozen"/>
      <selection pane="topRight"/>
      <selection pane="bottomLeft"/>
      <selection pane="bottomRight" activeCell="W25" sqref="W25:X25"/>
    </sheetView>
  </sheetViews>
  <sheetFormatPr defaultColWidth="12.875" defaultRowHeight="13.5" x14ac:dyDescent="0.15"/>
  <cols>
    <col min="1" max="1" width="19.625" style="3" customWidth="1"/>
    <col min="2" max="8" width="6.625" style="3" customWidth="1"/>
    <col min="9" max="9" width="7.25" style="3" customWidth="1"/>
    <col min="10" max="24" width="6.625" style="3" customWidth="1"/>
    <col min="25" max="25" width="12.375" style="3" customWidth="1"/>
    <col min="26" max="27" width="8.5" style="3" customWidth="1"/>
    <col min="28" max="28" width="6.125" style="3" customWidth="1"/>
    <col min="29" max="16384" width="12.875" style="3"/>
  </cols>
  <sheetData>
    <row r="1" spans="1:28" ht="14.25" thickBot="1" x14ac:dyDescent="0.2">
      <c r="A1" s="19" t="s">
        <v>933</v>
      </c>
      <c r="B1" s="1"/>
      <c r="C1" s="1"/>
      <c r="D1" s="1"/>
      <c r="E1" s="293" t="s">
        <v>891</v>
      </c>
      <c r="F1" s="510">
        <v>43056</v>
      </c>
      <c r="G1" s="1"/>
      <c r="H1" s="1"/>
      <c r="I1" s="1"/>
      <c r="J1" s="1"/>
      <c r="K1" s="1"/>
      <c r="L1" s="1"/>
      <c r="M1" s="1"/>
      <c r="N1" s="1"/>
      <c r="O1" s="1"/>
      <c r="P1" s="1"/>
      <c r="Q1" s="1"/>
      <c r="R1" s="1"/>
      <c r="S1" s="1"/>
      <c r="T1" s="1"/>
      <c r="U1" s="1"/>
      <c r="V1" s="1"/>
      <c r="W1" s="29" t="s">
        <v>1134</v>
      </c>
      <c r="X1" s="2"/>
      <c r="Y1" s="2"/>
    </row>
    <row r="2" spans="1:28" ht="14.25" thickBot="1" x14ac:dyDescent="0.2">
      <c r="A2" s="190" t="s">
        <v>516</v>
      </c>
      <c r="B2" s="5"/>
      <c r="C2" s="18" t="s">
        <v>420</v>
      </c>
      <c r="D2" s="6"/>
      <c r="E2" s="4"/>
      <c r="F2" s="18" t="s">
        <v>421</v>
      </c>
      <c r="G2" s="6"/>
      <c r="H2" s="728" t="s">
        <v>425</v>
      </c>
      <c r="I2" s="726"/>
      <c r="J2" s="727"/>
      <c r="K2" s="728" t="s">
        <v>426</v>
      </c>
      <c r="L2" s="726"/>
      <c r="M2" s="726"/>
      <c r="N2" s="725" t="s">
        <v>427</v>
      </c>
      <c r="O2" s="726"/>
      <c r="P2" s="727"/>
      <c r="Q2" s="728" t="s">
        <v>462</v>
      </c>
      <c r="R2" s="726"/>
      <c r="S2" s="726"/>
      <c r="T2" s="725" t="s">
        <v>1133</v>
      </c>
      <c r="U2" s="726"/>
      <c r="V2" s="727"/>
      <c r="W2" s="723" t="s">
        <v>413</v>
      </c>
      <c r="X2" s="724"/>
      <c r="Y2" s="204" t="s">
        <v>914</v>
      </c>
    </row>
    <row r="3" spans="1:28" ht="14.25" thickBot="1" x14ac:dyDescent="0.2">
      <c r="A3" s="7" t="s">
        <v>416</v>
      </c>
      <c r="B3" s="39" t="s">
        <v>414</v>
      </c>
      <c r="C3" s="9" t="s">
        <v>415</v>
      </c>
      <c r="D3" s="10" t="s">
        <v>417</v>
      </c>
      <c r="E3" s="8" t="s">
        <v>414</v>
      </c>
      <c r="F3" s="9" t="s">
        <v>415</v>
      </c>
      <c r="G3" s="11" t="s">
        <v>417</v>
      </c>
      <c r="H3" s="39" t="s">
        <v>414</v>
      </c>
      <c r="I3" s="9" t="s">
        <v>415</v>
      </c>
      <c r="J3" s="10" t="s">
        <v>417</v>
      </c>
      <c r="K3" s="8" t="s">
        <v>414</v>
      </c>
      <c r="L3" s="9" t="s">
        <v>415</v>
      </c>
      <c r="M3" s="11" t="s">
        <v>417</v>
      </c>
      <c r="N3" s="39" t="s">
        <v>414</v>
      </c>
      <c r="O3" s="9" t="s">
        <v>415</v>
      </c>
      <c r="P3" s="10" t="s">
        <v>417</v>
      </c>
      <c r="Q3" s="8" t="s">
        <v>414</v>
      </c>
      <c r="R3" s="9" t="s">
        <v>415</v>
      </c>
      <c r="S3" s="11" t="s">
        <v>417</v>
      </c>
      <c r="T3" s="39" t="s">
        <v>414</v>
      </c>
      <c r="U3" s="9" t="s">
        <v>415</v>
      </c>
      <c r="V3" s="10" t="s">
        <v>417</v>
      </c>
      <c r="W3" s="8" t="s">
        <v>414</v>
      </c>
      <c r="X3" s="11" t="s">
        <v>415</v>
      </c>
      <c r="Y3" s="512" t="s">
        <v>1224</v>
      </c>
    </row>
    <row r="4" spans="1:28" ht="14.25" thickBot="1" x14ac:dyDescent="0.2">
      <c r="A4" s="12" t="s">
        <v>418</v>
      </c>
      <c r="B4" s="429">
        <f t="shared" ref="B4:V4" si="0">SUM(B5:B25)</f>
        <v>19738</v>
      </c>
      <c r="C4" s="430">
        <f t="shared" si="0"/>
        <v>20443</v>
      </c>
      <c r="D4" s="431">
        <f t="shared" si="0"/>
        <v>40181</v>
      </c>
      <c r="E4" s="109">
        <f t="shared" si="0"/>
        <v>19619</v>
      </c>
      <c r="F4" s="99">
        <f t="shared" si="0"/>
        <v>20691</v>
      </c>
      <c r="G4" s="102">
        <f t="shared" si="0"/>
        <v>40310</v>
      </c>
      <c r="H4" s="40">
        <f t="shared" si="0"/>
        <v>19404.193711300581</v>
      </c>
      <c r="I4" s="21">
        <f t="shared" si="0"/>
        <v>20740.580946371658</v>
      </c>
      <c r="J4" s="209">
        <f t="shared" si="0"/>
        <v>40144.774657672242</v>
      </c>
      <c r="K4" s="20">
        <f t="shared" si="0"/>
        <v>19037.905666887345</v>
      </c>
      <c r="L4" s="21">
        <f t="shared" si="0"/>
        <v>20588.062298059798</v>
      </c>
      <c r="M4" s="23">
        <f t="shared" si="0"/>
        <v>39625.967964947136</v>
      </c>
      <c r="N4" s="40">
        <f t="shared" si="0"/>
        <v>18551.477983616012</v>
      </c>
      <c r="O4" s="21">
        <f t="shared" si="0"/>
        <v>20301.368945837996</v>
      </c>
      <c r="P4" s="209">
        <f t="shared" si="0"/>
        <v>38852.846929453997</v>
      </c>
      <c r="Q4" s="20">
        <f t="shared" si="0"/>
        <v>17976.850951171284</v>
      </c>
      <c r="R4" s="21">
        <f t="shared" si="0"/>
        <v>19930.372424291156</v>
      </c>
      <c r="S4" s="23">
        <f t="shared" si="0"/>
        <v>37907.223375462447</v>
      </c>
      <c r="T4" s="40">
        <f t="shared" si="0"/>
        <v>17335.470905401038</v>
      </c>
      <c r="U4" s="21">
        <f t="shared" si="0"/>
        <v>19463.302926331067</v>
      </c>
      <c r="V4" s="209">
        <f t="shared" si="0"/>
        <v>36798.773831732098</v>
      </c>
      <c r="W4" s="46" t="s">
        <v>419</v>
      </c>
      <c r="X4" s="47" t="s">
        <v>419</v>
      </c>
      <c r="Y4" s="227">
        <f>(E5+F5)/(F8+F9+F10+F11+F12+F13+F14)</f>
        <v>0.20201783200375412</v>
      </c>
      <c r="Z4" s="721" t="s">
        <v>1170</v>
      </c>
      <c r="AA4" s="722"/>
      <c r="AB4" s="104" t="s">
        <v>812</v>
      </c>
    </row>
    <row r="5" spans="1:28" x14ac:dyDescent="0.15">
      <c r="A5" s="13" t="s">
        <v>431</v>
      </c>
      <c r="B5" s="432">
        <v>941</v>
      </c>
      <c r="C5" s="42">
        <v>925</v>
      </c>
      <c r="D5" s="74">
        <f>SUM(B5:C5)</f>
        <v>1866</v>
      </c>
      <c r="E5" s="200">
        <v>867</v>
      </c>
      <c r="F5" s="201">
        <v>855</v>
      </c>
      <c r="G5" s="74">
        <f>SUM(E5:F5)</f>
        <v>1722</v>
      </c>
      <c r="H5" s="513">
        <f>SUM(I8:I14)*$Y$4*Z6/Z8</f>
        <v>871.76106869055297</v>
      </c>
      <c r="I5" s="514">
        <f>SUM(I8:I14)*$Y$4*Z7/Z8</f>
        <v>815.61374562234789</v>
      </c>
      <c r="J5" s="34">
        <f>SUM(H5:I5)</f>
        <v>1687.374814312901</v>
      </c>
      <c r="K5" s="515">
        <f>SUM(L8:L14)*$Y$4*Z6/Z8</f>
        <v>828.86876891345025</v>
      </c>
      <c r="L5" s="516">
        <f>SUM(L8:L14)*$Y$4*Z7/Z8</f>
        <v>775.48400074614324</v>
      </c>
      <c r="M5" s="27">
        <f>SUM(K5:L5)</f>
        <v>1604.3527696595934</v>
      </c>
      <c r="N5" s="513">
        <f>SUM(O8:O14)*$Y$4*Z6/Z8</f>
        <v>797.06045689439748</v>
      </c>
      <c r="O5" s="514">
        <f>SUM(O8:O14)*$Y$4*Z7/Z8</f>
        <v>745.72435967069055</v>
      </c>
      <c r="P5" s="34">
        <f>SUM(N5:O5)</f>
        <v>1542.784816565088</v>
      </c>
      <c r="Q5" s="515">
        <f>SUM(R8:R14)*$Y$4*Z6/Z8</f>
        <v>772.93852319563962</v>
      </c>
      <c r="R5" s="514">
        <f>SUM(R8:R14)*$Y$4*Z7/Z8</f>
        <v>723.15604204066631</v>
      </c>
      <c r="S5" s="27">
        <f>SUM(Q5:R5)</f>
        <v>1496.0945652363059</v>
      </c>
      <c r="T5" s="513">
        <f>SUM(U8:U14)*$Y$4*Z6/Z8</f>
        <v>749.27414881841901</v>
      </c>
      <c r="U5" s="514">
        <f>SUM(U8:U14)*$Y$4*Z7/Z8</f>
        <v>701.01581380977507</v>
      </c>
      <c r="V5" s="34">
        <f>SUM(T5:U5)</f>
        <v>1450.2899626281942</v>
      </c>
      <c r="W5" s="14">
        <f>E6/B5</f>
        <v>0.95642933049946866</v>
      </c>
      <c r="X5" s="15">
        <f>F6/C5</f>
        <v>0.9740540540540541</v>
      </c>
      <c r="Y5" s="205" t="s">
        <v>430</v>
      </c>
      <c r="Z5" s="194" t="s">
        <v>813</v>
      </c>
      <c r="AA5" s="38" t="s">
        <v>814</v>
      </c>
      <c r="AB5" s="105"/>
    </row>
    <row r="6" spans="1:28" x14ac:dyDescent="0.15">
      <c r="A6" s="13" t="s">
        <v>432</v>
      </c>
      <c r="B6" s="433">
        <v>973</v>
      </c>
      <c r="C6" s="24">
        <v>959</v>
      </c>
      <c r="D6" s="41">
        <f t="shared" ref="D6:D25" si="1">SUM(B6:C6)</f>
        <v>1932</v>
      </c>
      <c r="E6" s="298">
        <v>900</v>
      </c>
      <c r="F6" s="203">
        <v>901</v>
      </c>
      <c r="G6" s="41">
        <f t="shared" ref="G6:G25" si="2">SUM(E6:F6)</f>
        <v>1801</v>
      </c>
      <c r="H6" s="25">
        <f>E5*$W5</f>
        <v>829.22422954303931</v>
      </c>
      <c r="I6" s="26">
        <f>F5*$X5</f>
        <v>832.81621621621628</v>
      </c>
      <c r="J6" s="34">
        <f t="shared" ref="J6:J25" si="3">SUM(H6:I6)</f>
        <v>1662.0404457592556</v>
      </c>
      <c r="K6" s="25">
        <f>H5*$W5</f>
        <v>833.77785528320692</v>
      </c>
      <c r="L6" s="28">
        <f>I5*$X5</f>
        <v>794.45187546566001</v>
      </c>
      <c r="M6" s="27">
        <f t="shared" ref="M6:M25" si="4">SUM(K6:L6)</f>
        <v>1628.229730748867</v>
      </c>
      <c r="N6" s="25">
        <f>K5*$W5</f>
        <v>792.75440172381002</v>
      </c>
      <c r="O6" s="26">
        <f>L5*$X5</f>
        <v>755.36333478083793</v>
      </c>
      <c r="P6" s="34">
        <f t="shared" ref="P6:P25" si="5">SUM(N6:O6)</f>
        <v>1548.1177365046478</v>
      </c>
      <c r="Q6" s="25">
        <f>N5*$W5</f>
        <v>762.3319991551092</v>
      </c>
      <c r="R6" s="28">
        <f>O5*$X5</f>
        <v>726.37583574409973</v>
      </c>
      <c r="S6" s="27">
        <f t="shared" ref="S6:S25" si="6">SUM(Q6:R6)</f>
        <v>1488.707834899209</v>
      </c>
      <c r="T6" s="25">
        <f>Q5*$W5</f>
        <v>739.26107425725365</v>
      </c>
      <c r="U6" s="28">
        <f>R5*$X5</f>
        <v>704.39307446339501</v>
      </c>
      <c r="V6" s="34">
        <f t="shared" ref="V6:V25" si="7">SUM(T6:U6)</f>
        <v>1443.6541487206487</v>
      </c>
      <c r="W6" s="14">
        <f t="shared" ref="W6:X21" si="8">E7/B6</f>
        <v>0.98663926002055502</v>
      </c>
      <c r="X6" s="15">
        <f t="shared" si="8"/>
        <v>0.98331595411887385</v>
      </c>
      <c r="Y6" s="206" t="s">
        <v>454</v>
      </c>
      <c r="Z6" s="25">
        <f>男女別出生数!E40</f>
        <v>885</v>
      </c>
      <c r="AA6" s="97">
        <f>Z6/Z7*100</f>
        <v>106.8840579710145</v>
      </c>
      <c r="AB6" s="106"/>
    </row>
    <row r="7" spans="1:28" x14ac:dyDescent="0.15">
      <c r="A7" s="13" t="s">
        <v>433</v>
      </c>
      <c r="B7" s="433">
        <v>1013</v>
      </c>
      <c r="C7" s="24">
        <v>994</v>
      </c>
      <c r="D7" s="41">
        <f t="shared" si="1"/>
        <v>2007</v>
      </c>
      <c r="E7" s="298">
        <v>960</v>
      </c>
      <c r="F7" s="203">
        <v>943</v>
      </c>
      <c r="G7" s="41">
        <f t="shared" si="2"/>
        <v>1903</v>
      </c>
      <c r="H7" s="25">
        <f t="shared" ref="H7:H25" si="9">E6*$W6</f>
        <v>887.97533401849955</v>
      </c>
      <c r="I7" s="26">
        <f t="shared" ref="I7:I25" si="10">F6*$X6</f>
        <v>885.96767466110532</v>
      </c>
      <c r="J7" s="34">
        <f t="shared" si="3"/>
        <v>1773.9430086796049</v>
      </c>
      <c r="K7" s="25">
        <f t="shared" ref="K7:K25" si="11">H6*$W6</f>
        <v>818.14518022745915</v>
      </c>
      <c r="L7" s="26">
        <f t="shared" ref="L7:L25" si="12">I6*$X6</f>
        <v>818.92147225431904</v>
      </c>
      <c r="M7" s="27">
        <f t="shared" si="4"/>
        <v>1637.0666524817782</v>
      </c>
      <c r="N7" s="25">
        <f t="shared" ref="N7:N25" si="13">K6*$W6</f>
        <v>822.63796615814863</v>
      </c>
      <c r="O7" s="26">
        <f t="shared" ref="O7:O25" si="14">L6*$X6</f>
        <v>781.19720392504416</v>
      </c>
      <c r="P7" s="34">
        <f t="shared" si="5"/>
        <v>1603.8351700831927</v>
      </c>
      <c r="Q7" s="25">
        <f t="shared" ref="Q7:Q25" si="15">N6*$W6</f>
        <v>782.16261629481778</v>
      </c>
      <c r="R7" s="28">
        <f t="shared" ref="R7:R25" si="16">O6*$X6</f>
        <v>742.76081824643393</v>
      </c>
      <c r="S7" s="27">
        <f t="shared" si="6"/>
        <v>1524.9234345412517</v>
      </c>
      <c r="T7" s="25">
        <f t="shared" ref="T7:T25" si="17">Q6*$W6</f>
        <v>752.1466795363873</v>
      </c>
      <c r="U7" s="26">
        <f t="shared" ref="U7:U25" si="18">R6*$X6</f>
        <v>714.25694797360381</v>
      </c>
      <c r="V7" s="34">
        <f t="shared" si="7"/>
        <v>1466.4036275099911</v>
      </c>
      <c r="W7" s="14">
        <f t="shared" si="8"/>
        <v>1.0315893385982231</v>
      </c>
      <c r="X7" s="15">
        <f t="shared" si="8"/>
        <v>1.0462776659959758</v>
      </c>
      <c r="Y7" s="207" t="s">
        <v>455</v>
      </c>
      <c r="Z7" s="25">
        <f>男女別出生数!F40</f>
        <v>828</v>
      </c>
      <c r="AA7" s="97">
        <f>Z7/Z7*100</f>
        <v>100</v>
      </c>
      <c r="AB7" s="106"/>
    </row>
    <row r="8" spans="1:28" ht="14.25" thickBot="1" x14ac:dyDescent="0.2">
      <c r="A8" s="80" t="s">
        <v>434</v>
      </c>
      <c r="B8" s="433">
        <v>1070</v>
      </c>
      <c r="C8" s="24">
        <v>1015</v>
      </c>
      <c r="D8" s="81">
        <f t="shared" si="1"/>
        <v>2085</v>
      </c>
      <c r="E8" s="300">
        <v>1045</v>
      </c>
      <c r="F8" s="202">
        <v>1040</v>
      </c>
      <c r="G8" s="81">
        <f t="shared" si="2"/>
        <v>2085</v>
      </c>
      <c r="H8" s="82">
        <f t="shared" si="9"/>
        <v>990.32576505429415</v>
      </c>
      <c r="I8" s="83">
        <f t="shared" si="10"/>
        <v>986.63983903420524</v>
      </c>
      <c r="J8" s="117">
        <f t="shared" si="3"/>
        <v>1976.9656040884993</v>
      </c>
      <c r="K8" s="82">
        <f t="shared" si="11"/>
        <v>916.02588751168014</v>
      </c>
      <c r="L8" s="83">
        <f t="shared" si="12"/>
        <v>926.96819079230329</v>
      </c>
      <c r="M8" s="84">
        <f t="shared" si="4"/>
        <v>1842.9940783039833</v>
      </c>
      <c r="N8" s="82">
        <f t="shared" si="13"/>
        <v>843.98984534816861</v>
      </c>
      <c r="O8" s="83">
        <f t="shared" si="14"/>
        <v>856.81924662423717</v>
      </c>
      <c r="P8" s="117">
        <f t="shared" si="5"/>
        <v>1700.8090919724059</v>
      </c>
      <c r="Q8" s="82">
        <f t="shared" si="15"/>
        <v>848.62455541487202</v>
      </c>
      <c r="R8" s="89">
        <f t="shared" si="16"/>
        <v>817.34918720527753</v>
      </c>
      <c r="S8" s="84">
        <f t="shared" si="6"/>
        <v>1665.9737426201496</v>
      </c>
      <c r="T8" s="82">
        <f t="shared" si="17"/>
        <v>806.8706160198268</v>
      </c>
      <c r="U8" s="83">
        <f t="shared" si="18"/>
        <v>777.13405530814009</v>
      </c>
      <c r="V8" s="117">
        <f t="shared" si="7"/>
        <v>1584.0046713279669</v>
      </c>
      <c r="W8" s="85">
        <f t="shared" si="8"/>
        <v>0.95607476635514022</v>
      </c>
      <c r="X8" s="86">
        <f t="shared" si="8"/>
        <v>1.2029556650246305</v>
      </c>
      <c r="Y8" s="208" t="s">
        <v>932</v>
      </c>
      <c r="Z8" s="195">
        <f>Z6+Z7</f>
        <v>1713</v>
      </c>
      <c r="AA8" s="107">
        <f>AA6+AA7</f>
        <v>206.8840579710145</v>
      </c>
      <c r="AB8" s="108"/>
    </row>
    <row r="9" spans="1:28" x14ac:dyDescent="0.15">
      <c r="A9" s="13" t="s">
        <v>435</v>
      </c>
      <c r="B9" s="432">
        <v>1095</v>
      </c>
      <c r="C9" s="42">
        <v>1181</v>
      </c>
      <c r="D9" s="41">
        <f t="shared" si="1"/>
        <v>2276</v>
      </c>
      <c r="E9" s="298">
        <v>1023</v>
      </c>
      <c r="F9" s="203">
        <v>1221</v>
      </c>
      <c r="G9" s="41">
        <f t="shared" si="2"/>
        <v>2244</v>
      </c>
      <c r="H9" s="25">
        <f t="shared" si="9"/>
        <v>999.09813084112147</v>
      </c>
      <c r="I9" s="26">
        <f t="shared" si="10"/>
        <v>1251.0738916256157</v>
      </c>
      <c r="J9" s="34">
        <f t="shared" si="3"/>
        <v>2250.172022466737</v>
      </c>
      <c r="K9" s="25">
        <f t="shared" si="11"/>
        <v>946.82547443975977</v>
      </c>
      <c r="L9" s="26">
        <f t="shared" si="12"/>
        <v>1186.8839837051867</v>
      </c>
      <c r="M9" s="27">
        <f t="shared" si="4"/>
        <v>2133.7094581449464</v>
      </c>
      <c r="N9" s="25">
        <f t="shared" si="13"/>
        <v>875.7892363779896</v>
      </c>
      <c r="O9" s="26">
        <f t="shared" si="14"/>
        <v>1115.1016364112338</v>
      </c>
      <c r="P9" s="34">
        <f t="shared" si="5"/>
        <v>1990.8908727892235</v>
      </c>
      <c r="Q9" s="25">
        <f t="shared" si="15"/>
        <v>806.9173941973612</v>
      </c>
      <c r="R9" s="28">
        <f t="shared" si="16"/>
        <v>1030.7155666287622</v>
      </c>
      <c r="S9" s="27">
        <f t="shared" si="6"/>
        <v>1837.6329608261235</v>
      </c>
      <c r="T9" s="25">
        <f t="shared" si="17"/>
        <v>811.34852354150848</v>
      </c>
      <c r="U9" s="26">
        <f t="shared" si="18"/>
        <v>983.23483505186584</v>
      </c>
      <c r="V9" s="34">
        <f t="shared" si="7"/>
        <v>1794.5833585933742</v>
      </c>
      <c r="W9" s="14">
        <f t="shared" si="8"/>
        <v>1.0246575342465754</v>
      </c>
      <c r="X9" s="15">
        <f t="shared" si="8"/>
        <v>0.94242167654530062</v>
      </c>
      <c r="Y9" s="1"/>
      <c r="Z9" s="98" t="s">
        <v>811</v>
      </c>
    </row>
    <row r="10" spans="1:28" x14ac:dyDescent="0.15">
      <c r="A10" s="13" t="s">
        <v>436</v>
      </c>
      <c r="B10" s="433">
        <v>1178</v>
      </c>
      <c r="C10" s="24">
        <v>1158</v>
      </c>
      <c r="D10" s="41">
        <f t="shared" si="1"/>
        <v>2336</v>
      </c>
      <c r="E10" s="298">
        <v>1122</v>
      </c>
      <c r="F10" s="203">
        <v>1113</v>
      </c>
      <c r="G10" s="41">
        <f t="shared" si="2"/>
        <v>2235</v>
      </c>
      <c r="H10" s="25">
        <f t="shared" si="9"/>
        <v>1048.2246575342465</v>
      </c>
      <c r="I10" s="26">
        <f t="shared" si="10"/>
        <v>1150.6968670618121</v>
      </c>
      <c r="J10" s="34">
        <f t="shared" si="3"/>
        <v>2198.9215245960586</v>
      </c>
      <c r="K10" s="25">
        <f t="shared" si="11"/>
        <v>1023.7334272180259</v>
      </c>
      <c r="L10" s="26">
        <f t="shared" si="12"/>
        <v>1179.0391544278666</v>
      </c>
      <c r="M10" s="27">
        <f t="shared" si="4"/>
        <v>2202.7725816458924</v>
      </c>
      <c r="N10" s="25">
        <f t="shared" si="13"/>
        <v>970.17185600128812</v>
      </c>
      <c r="O10" s="26">
        <f t="shared" si="14"/>
        <v>1118.5451937882074</v>
      </c>
      <c r="P10" s="34">
        <f t="shared" si="5"/>
        <v>2088.7170497894954</v>
      </c>
      <c r="Q10" s="25">
        <f t="shared" si="15"/>
        <v>897.38403946676192</v>
      </c>
      <c r="R10" s="28">
        <f t="shared" si="16"/>
        <v>1050.8959537050832</v>
      </c>
      <c r="S10" s="27">
        <f t="shared" si="6"/>
        <v>1948.279993171845</v>
      </c>
      <c r="T10" s="25">
        <f t="shared" si="17"/>
        <v>826.81398747894002</v>
      </c>
      <c r="U10" s="26">
        <f t="shared" si="18"/>
        <v>971.36869234361757</v>
      </c>
      <c r="V10" s="34">
        <f t="shared" si="7"/>
        <v>1798.1826798225575</v>
      </c>
      <c r="W10" s="14">
        <f t="shared" si="8"/>
        <v>1.0203735144312394</v>
      </c>
      <c r="X10" s="15">
        <f t="shared" si="8"/>
        <v>0.97841105354058722</v>
      </c>
      <c r="Y10" s="1"/>
      <c r="Z10" s="31"/>
    </row>
    <row r="11" spans="1:28" x14ac:dyDescent="0.15">
      <c r="A11" s="13" t="s">
        <v>437</v>
      </c>
      <c r="B11" s="433">
        <v>1369</v>
      </c>
      <c r="C11" s="24">
        <v>1252</v>
      </c>
      <c r="D11" s="41">
        <f t="shared" si="1"/>
        <v>2621</v>
      </c>
      <c r="E11" s="298">
        <v>1202</v>
      </c>
      <c r="F11" s="203">
        <v>1133</v>
      </c>
      <c r="G11" s="41">
        <f t="shared" si="2"/>
        <v>2335</v>
      </c>
      <c r="H11" s="25">
        <f t="shared" si="9"/>
        <v>1144.8590831918505</v>
      </c>
      <c r="I11" s="26">
        <f t="shared" si="10"/>
        <v>1088.9715025906735</v>
      </c>
      <c r="J11" s="34">
        <f t="shared" si="3"/>
        <v>2233.8305857825239</v>
      </c>
      <c r="K11" s="25">
        <f t="shared" si="11"/>
        <v>1069.5806777217015</v>
      </c>
      <c r="L11" s="26">
        <f t="shared" si="12"/>
        <v>1125.8545340078006</v>
      </c>
      <c r="M11" s="27">
        <f t="shared" si="4"/>
        <v>2195.435211729502</v>
      </c>
      <c r="N11" s="25">
        <f t="shared" si="13"/>
        <v>1044.5904749711945</v>
      </c>
      <c r="O11" s="26">
        <f t="shared" si="14"/>
        <v>1153.5849412493722</v>
      </c>
      <c r="P11" s="34">
        <f t="shared" si="5"/>
        <v>2198.1754162205666</v>
      </c>
      <c r="Q11" s="25">
        <f t="shared" si="15"/>
        <v>989.93766631031269</v>
      </c>
      <c r="R11" s="28">
        <f t="shared" si="16"/>
        <v>1094.3969814870802</v>
      </c>
      <c r="S11" s="27">
        <f t="shared" si="6"/>
        <v>2084.3346477973928</v>
      </c>
      <c r="T11" s="25">
        <f t="shared" si="17"/>
        <v>915.66690614520189</v>
      </c>
      <c r="U11" s="26">
        <f t="shared" si="18"/>
        <v>1028.2082172261307</v>
      </c>
      <c r="V11" s="34">
        <f t="shared" si="7"/>
        <v>1943.8751233713326</v>
      </c>
      <c r="W11" s="14">
        <f t="shared" si="8"/>
        <v>0.97224251278305329</v>
      </c>
      <c r="X11" s="15">
        <f t="shared" si="8"/>
        <v>1.0015974440894568</v>
      </c>
      <c r="Y11" s="1"/>
    </row>
    <row r="12" spans="1:28" x14ac:dyDescent="0.15">
      <c r="A12" s="80" t="s">
        <v>438</v>
      </c>
      <c r="B12" s="434">
        <v>1595</v>
      </c>
      <c r="C12" s="88">
        <v>1437</v>
      </c>
      <c r="D12" s="41">
        <f t="shared" si="1"/>
        <v>3032</v>
      </c>
      <c r="E12" s="298">
        <v>1331</v>
      </c>
      <c r="F12" s="203">
        <v>1254</v>
      </c>
      <c r="G12" s="81">
        <f t="shared" si="2"/>
        <v>2585</v>
      </c>
      <c r="H12" s="82">
        <f t="shared" si="9"/>
        <v>1168.63550036523</v>
      </c>
      <c r="I12" s="83">
        <f t="shared" si="10"/>
        <v>1134.8099041533546</v>
      </c>
      <c r="J12" s="117">
        <f t="shared" si="3"/>
        <v>2303.4454045185848</v>
      </c>
      <c r="K12" s="82">
        <f t="shared" si="11"/>
        <v>1113.0806718249473</v>
      </c>
      <c r="L12" s="83">
        <f t="shared" si="12"/>
        <v>1090.7110736810739</v>
      </c>
      <c r="M12" s="84">
        <f t="shared" si="4"/>
        <v>2203.7917455060215</v>
      </c>
      <c r="N12" s="82">
        <f t="shared" si="13"/>
        <v>1039.8918057323481</v>
      </c>
      <c r="O12" s="83">
        <f t="shared" si="14"/>
        <v>1127.6530236787396</v>
      </c>
      <c r="P12" s="117">
        <f t="shared" si="5"/>
        <v>2167.5448294110874</v>
      </c>
      <c r="Q12" s="82">
        <f t="shared" si="15"/>
        <v>1015.5952682152372</v>
      </c>
      <c r="R12" s="89">
        <f t="shared" si="16"/>
        <v>1155.4277286954573</v>
      </c>
      <c r="S12" s="84">
        <f t="shared" si="6"/>
        <v>2171.0229969106945</v>
      </c>
      <c r="T12" s="82">
        <f t="shared" si="17"/>
        <v>962.45948419213016</v>
      </c>
      <c r="U12" s="83">
        <f t="shared" si="18"/>
        <v>1096.1452194766762</v>
      </c>
      <c r="V12" s="117">
        <f t="shared" si="7"/>
        <v>2058.6047036688065</v>
      </c>
      <c r="W12" s="85">
        <f t="shared" si="8"/>
        <v>0.97492163009404387</v>
      </c>
      <c r="X12" s="86">
        <f t="shared" si="8"/>
        <v>1.0062630480167014</v>
      </c>
      <c r="Y12" s="1"/>
    </row>
    <row r="13" spans="1:28" x14ac:dyDescent="0.15">
      <c r="A13" s="13" t="s">
        <v>439</v>
      </c>
      <c r="B13" s="433">
        <v>1275</v>
      </c>
      <c r="C13" s="24">
        <v>1288</v>
      </c>
      <c r="D13" s="74">
        <f t="shared" si="1"/>
        <v>2563</v>
      </c>
      <c r="E13" s="200">
        <v>1555</v>
      </c>
      <c r="F13" s="201">
        <v>1446</v>
      </c>
      <c r="G13" s="41">
        <f t="shared" si="2"/>
        <v>3001</v>
      </c>
      <c r="H13" s="28">
        <f t="shared" si="9"/>
        <v>1297.6206896551723</v>
      </c>
      <c r="I13" s="26">
        <f t="shared" si="10"/>
        <v>1261.8538622129436</v>
      </c>
      <c r="J13" s="34">
        <f t="shared" si="3"/>
        <v>2559.4745518681157</v>
      </c>
      <c r="K13" s="25">
        <f t="shared" si="11"/>
        <v>1139.3280270018386</v>
      </c>
      <c r="L13" s="26">
        <f t="shared" si="12"/>
        <v>1141.9172730728953</v>
      </c>
      <c r="M13" s="27">
        <f t="shared" si="4"/>
        <v>2281.2453000747337</v>
      </c>
      <c r="N13" s="25">
        <f t="shared" si="13"/>
        <v>1085.1664230017511</v>
      </c>
      <c r="O13" s="26">
        <f t="shared" si="14"/>
        <v>1097.5422495078865</v>
      </c>
      <c r="P13" s="34">
        <f t="shared" si="5"/>
        <v>2182.7086725096378</v>
      </c>
      <c r="Q13" s="25">
        <f t="shared" si="15"/>
        <v>1013.8130143660196</v>
      </c>
      <c r="R13" s="28">
        <f t="shared" si="16"/>
        <v>1134.7155687122181</v>
      </c>
      <c r="S13" s="27">
        <f t="shared" si="6"/>
        <v>2148.5285830782377</v>
      </c>
      <c r="T13" s="25">
        <f t="shared" si="17"/>
        <v>990.12579440419677</v>
      </c>
      <c r="U13" s="26">
        <f t="shared" si="18"/>
        <v>1162.6642280401052</v>
      </c>
      <c r="V13" s="34">
        <f t="shared" si="7"/>
        <v>2152.7900224443019</v>
      </c>
      <c r="W13" s="14">
        <f t="shared" si="8"/>
        <v>1.012549019607843</v>
      </c>
      <c r="X13" s="15">
        <f t="shared" si="8"/>
        <v>1.0225155279503106</v>
      </c>
      <c r="Y13" s="1"/>
    </row>
    <row r="14" spans="1:28" x14ac:dyDescent="0.15">
      <c r="A14" s="13" t="s">
        <v>440</v>
      </c>
      <c r="B14" s="433">
        <v>1228</v>
      </c>
      <c r="C14" s="24">
        <v>1206</v>
      </c>
      <c r="D14" s="41">
        <f t="shared" si="1"/>
        <v>2434</v>
      </c>
      <c r="E14" s="298">
        <v>1291</v>
      </c>
      <c r="F14" s="203">
        <v>1317</v>
      </c>
      <c r="G14" s="41">
        <f t="shared" si="2"/>
        <v>2608</v>
      </c>
      <c r="H14" s="28">
        <f t="shared" si="9"/>
        <v>1574.5137254901958</v>
      </c>
      <c r="I14" s="26">
        <f t="shared" si="10"/>
        <v>1478.5574534161492</v>
      </c>
      <c r="J14" s="34">
        <f t="shared" si="3"/>
        <v>3053.0711789063453</v>
      </c>
      <c r="K14" s="25">
        <f t="shared" si="11"/>
        <v>1313.9045571331978</v>
      </c>
      <c r="L14" s="26">
        <f t="shared" si="12"/>
        <v>1290.2651681168065</v>
      </c>
      <c r="M14" s="27">
        <f t="shared" si="4"/>
        <v>2604.1697252500044</v>
      </c>
      <c r="N14" s="25">
        <f t="shared" si="13"/>
        <v>1153.6254767524497</v>
      </c>
      <c r="O14" s="26">
        <f t="shared" si="14"/>
        <v>1167.6281433517106</v>
      </c>
      <c r="P14" s="34">
        <f t="shared" si="5"/>
        <v>2321.2536201041603</v>
      </c>
      <c r="Q14" s="25">
        <f t="shared" si="15"/>
        <v>1098.7841977217729</v>
      </c>
      <c r="R14" s="28">
        <f t="shared" si="16"/>
        <v>1122.2539927033281</v>
      </c>
      <c r="S14" s="27">
        <f t="shared" si="6"/>
        <v>2221.0381904251008</v>
      </c>
      <c r="T14" s="25">
        <f t="shared" si="17"/>
        <v>1026.5353737619853</v>
      </c>
      <c r="U14" s="26">
        <f t="shared" si="18"/>
        <v>1160.2642888152106</v>
      </c>
      <c r="V14" s="34">
        <f t="shared" si="7"/>
        <v>2186.7996625771957</v>
      </c>
      <c r="W14" s="14">
        <f t="shared" si="8"/>
        <v>1.0130293159609121</v>
      </c>
      <c r="X14" s="15">
        <f t="shared" si="8"/>
        <v>0.97595356550580437</v>
      </c>
      <c r="Y14" s="1"/>
    </row>
    <row r="15" spans="1:28" x14ac:dyDescent="0.15">
      <c r="A15" s="13" t="s">
        <v>441</v>
      </c>
      <c r="B15" s="433">
        <v>1248</v>
      </c>
      <c r="C15" s="24">
        <v>1214</v>
      </c>
      <c r="D15" s="41">
        <f t="shared" si="1"/>
        <v>2462</v>
      </c>
      <c r="E15" s="298">
        <v>1244</v>
      </c>
      <c r="F15" s="203">
        <v>1177</v>
      </c>
      <c r="G15" s="41">
        <f t="shared" si="2"/>
        <v>2421</v>
      </c>
      <c r="H15" s="28">
        <f t="shared" si="9"/>
        <v>1307.8208469055376</v>
      </c>
      <c r="I15" s="26">
        <f t="shared" si="10"/>
        <v>1285.3308457711444</v>
      </c>
      <c r="J15" s="34">
        <f t="shared" si="3"/>
        <v>2593.1516926766817</v>
      </c>
      <c r="K15" s="25">
        <f t="shared" si="11"/>
        <v>1595.0285623044003</v>
      </c>
      <c r="L15" s="26">
        <f t="shared" si="12"/>
        <v>1443.0034184666731</v>
      </c>
      <c r="M15" s="27">
        <f t="shared" si="4"/>
        <v>3038.0319807710734</v>
      </c>
      <c r="N15" s="25">
        <f t="shared" si="13"/>
        <v>1331.0238347505685</v>
      </c>
      <c r="O15" s="26">
        <f t="shared" si="14"/>
        <v>1259.2388912715435</v>
      </c>
      <c r="P15" s="34">
        <f t="shared" si="5"/>
        <v>2590.262726022112</v>
      </c>
      <c r="Q15" s="25">
        <f t="shared" si="15"/>
        <v>1168.6564275896151</v>
      </c>
      <c r="R15" s="26">
        <f t="shared" si="16"/>
        <v>1139.5508496890245</v>
      </c>
      <c r="S15" s="27">
        <f t="shared" si="6"/>
        <v>2308.2072772786396</v>
      </c>
      <c r="T15" s="28">
        <f t="shared" si="17"/>
        <v>1113.1006042067472</v>
      </c>
      <c r="U15" s="26">
        <f t="shared" si="18"/>
        <v>1095.2677855819379</v>
      </c>
      <c r="V15" s="34">
        <f t="shared" si="7"/>
        <v>2208.3683897886849</v>
      </c>
      <c r="W15" s="14">
        <f t="shared" si="8"/>
        <v>0.99759615384615385</v>
      </c>
      <c r="X15" s="15">
        <f t="shared" si="8"/>
        <v>0.98764415156507412</v>
      </c>
      <c r="Y15" s="1"/>
    </row>
    <row r="16" spans="1:28" x14ac:dyDescent="0.15">
      <c r="A16" s="13" t="s">
        <v>442</v>
      </c>
      <c r="B16" s="433">
        <v>1390</v>
      </c>
      <c r="C16" s="24">
        <v>1342</v>
      </c>
      <c r="D16" s="41">
        <f t="shared" si="1"/>
        <v>2732</v>
      </c>
      <c r="E16" s="298">
        <v>1245</v>
      </c>
      <c r="F16" s="203">
        <v>1199</v>
      </c>
      <c r="G16" s="41">
        <f t="shared" si="2"/>
        <v>2444</v>
      </c>
      <c r="H16" s="28">
        <f t="shared" si="9"/>
        <v>1241.0096153846155</v>
      </c>
      <c r="I16" s="26">
        <f t="shared" si="10"/>
        <v>1162.4571663920922</v>
      </c>
      <c r="J16" s="34">
        <f t="shared" si="3"/>
        <v>2403.4667817767076</v>
      </c>
      <c r="K16" s="25">
        <f t="shared" si="11"/>
        <v>1304.6770467927838</v>
      </c>
      <c r="L16" s="26">
        <f t="shared" si="12"/>
        <v>1269.4494926520611</v>
      </c>
      <c r="M16" s="27">
        <f t="shared" si="4"/>
        <v>2574.1265394448446</v>
      </c>
      <c r="N16" s="28">
        <f t="shared" si="13"/>
        <v>1591.19435902963</v>
      </c>
      <c r="O16" s="26">
        <f t="shared" si="14"/>
        <v>1425.173886937019</v>
      </c>
      <c r="P16" s="34">
        <f t="shared" si="5"/>
        <v>3016.3682459666488</v>
      </c>
      <c r="Q16" s="25">
        <f t="shared" si="15"/>
        <v>1327.8242582247258</v>
      </c>
      <c r="R16" s="26">
        <f t="shared" si="16"/>
        <v>1243.6799263876283</v>
      </c>
      <c r="S16" s="27">
        <f t="shared" si="6"/>
        <v>2571.504184612354</v>
      </c>
      <c r="T16" s="28">
        <f t="shared" si="17"/>
        <v>1165.8471573309862</v>
      </c>
      <c r="U16" s="26">
        <f t="shared" si="18"/>
        <v>1125.4707321063759</v>
      </c>
      <c r="V16" s="34">
        <f t="shared" si="7"/>
        <v>2291.3178894373623</v>
      </c>
      <c r="W16" s="14">
        <f t="shared" si="8"/>
        <v>0.97553956834532374</v>
      </c>
      <c r="X16" s="15">
        <f t="shared" si="8"/>
        <v>1.0111773472429211</v>
      </c>
      <c r="Y16" s="1"/>
    </row>
    <row r="17" spans="1:25" x14ac:dyDescent="0.15">
      <c r="A17" s="13" t="s">
        <v>443</v>
      </c>
      <c r="B17" s="433">
        <v>1534</v>
      </c>
      <c r="C17" s="24">
        <v>1440</v>
      </c>
      <c r="D17" s="81">
        <f t="shared" si="1"/>
        <v>2974</v>
      </c>
      <c r="E17" s="300">
        <v>1356</v>
      </c>
      <c r="F17" s="202">
        <v>1357</v>
      </c>
      <c r="G17" s="41">
        <f t="shared" si="2"/>
        <v>2713</v>
      </c>
      <c r="H17" s="28">
        <f t="shared" si="9"/>
        <v>1214.546762589928</v>
      </c>
      <c r="I17" s="26">
        <f t="shared" si="10"/>
        <v>1212.4016393442623</v>
      </c>
      <c r="J17" s="34">
        <f t="shared" si="3"/>
        <v>2426.9484019341903</v>
      </c>
      <c r="K17" s="25">
        <f t="shared" si="11"/>
        <v>1210.6539845047041</v>
      </c>
      <c r="L17" s="26">
        <f t="shared" si="12"/>
        <v>1175.4503537958788</v>
      </c>
      <c r="M17" s="27">
        <f t="shared" si="4"/>
        <v>2386.1043383005826</v>
      </c>
      <c r="N17" s="28">
        <f t="shared" si="13"/>
        <v>1272.7640830582841</v>
      </c>
      <c r="O17" s="83">
        <f t="shared" si="14"/>
        <v>1283.6385704387831</v>
      </c>
      <c r="P17" s="34">
        <f t="shared" si="5"/>
        <v>2556.4026534970671</v>
      </c>
      <c r="Q17" s="25">
        <f t="shared" si="15"/>
        <v>1552.2730581612793</v>
      </c>
      <c r="R17" s="26">
        <f t="shared" si="16"/>
        <v>1441.1035503528576</v>
      </c>
      <c r="S17" s="27">
        <f t="shared" si="6"/>
        <v>2993.3766085141369</v>
      </c>
      <c r="T17" s="28">
        <f t="shared" si="17"/>
        <v>1295.3451037069988</v>
      </c>
      <c r="U17" s="26">
        <f t="shared" si="18"/>
        <v>1257.5809687839132</v>
      </c>
      <c r="V17" s="34">
        <f t="shared" si="7"/>
        <v>2552.9260724909118</v>
      </c>
      <c r="W17" s="14">
        <f t="shared" si="8"/>
        <v>0.9582790091264668</v>
      </c>
      <c r="X17" s="15">
        <f t="shared" si="8"/>
        <v>0.99861111111111112</v>
      </c>
      <c r="Y17" s="1"/>
    </row>
    <row r="18" spans="1:25" x14ac:dyDescent="0.15">
      <c r="A18" s="73" t="s">
        <v>444</v>
      </c>
      <c r="B18" s="432">
        <v>1105</v>
      </c>
      <c r="C18" s="42">
        <v>1137</v>
      </c>
      <c r="D18" s="41">
        <f t="shared" si="1"/>
        <v>2242</v>
      </c>
      <c r="E18" s="298">
        <v>1470</v>
      </c>
      <c r="F18" s="203">
        <v>1438</v>
      </c>
      <c r="G18" s="74">
        <f t="shared" si="2"/>
        <v>2908</v>
      </c>
      <c r="H18" s="87">
        <f t="shared" si="9"/>
        <v>1299.426336375489</v>
      </c>
      <c r="I18" s="76">
        <f t="shared" si="10"/>
        <v>1355.1152777777777</v>
      </c>
      <c r="J18" s="175">
        <f t="shared" si="3"/>
        <v>2654.5416141532669</v>
      </c>
      <c r="K18" s="75">
        <f t="shared" si="11"/>
        <v>1163.8746681924342</v>
      </c>
      <c r="L18" s="76">
        <f t="shared" si="12"/>
        <v>1210.7177481785063</v>
      </c>
      <c r="M18" s="77">
        <f t="shared" si="4"/>
        <v>2374.5924163709406</v>
      </c>
      <c r="N18" s="87">
        <f t="shared" si="13"/>
        <v>1160.1443006661768</v>
      </c>
      <c r="O18" s="76">
        <f t="shared" si="14"/>
        <v>1173.8177838600511</v>
      </c>
      <c r="P18" s="175">
        <f t="shared" si="5"/>
        <v>2333.962084526228</v>
      </c>
      <c r="Q18" s="75">
        <f t="shared" si="15"/>
        <v>1219.6631043648486</v>
      </c>
      <c r="R18" s="76">
        <f t="shared" si="16"/>
        <v>1281.8557390909514</v>
      </c>
      <c r="S18" s="77">
        <f t="shared" si="6"/>
        <v>2501.5188434557999</v>
      </c>
      <c r="T18" s="87">
        <f t="shared" si="17"/>
        <v>1487.5106880685012</v>
      </c>
      <c r="U18" s="76">
        <f t="shared" si="18"/>
        <v>1439.1020176440343</v>
      </c>
      <c r="V18" s="175">
        <f t="shared" si="7"/>
        <v>2926.6127057125354</v>
      </c>
      <c r="W18" s="78">
        <f t="shared" si="8"/>
        <v>0.94027149321266967</v>
      </c>
      <c r="X18" s="79">
        <f t="shared" si="8"/>
        <v>0.98065083553210197</v>
      </c>
      <c r="Y18" s="1"/>
    </row>
    <row r="19" spans="1:25" x14ac:dyDescent="0.15">
      <c r="A19" s="80" t="s">
        <v>445</v>
      </c>
      <c r="B19" s="434">
        <v>924</v>
      </c>
      <c r="C19" s="88">
        <v>1115</v>
      </c>
      <c r="D19" s="41">
        <f t="shared" si="1"/>
        <v>2039</v>
      </c>
      <c r="E19" s="298">
        <v>1039</v>
      </c>
      <c r="F19" s="203">
        <v>1115</v>
      </c>
      <c r="G19" s="81">
        <f t="shared" si="2"/>
        <v>2154</v>
      </c>
      <c r="H19" s="89">
        <f t="shared" si="9"/>
        <v>1382.1990950226245</v>
      </c>
      <c r="I19" s="83">
        <f t="shared" si="10"/>
        <v>1410.1759014951626</v>
      </c>
      <c r="J19" s="117">
        <f t="shared" si="3"/>
        <v>2792.3749965177872</v>
      </c>
      <c r="K19" s="82">
        <f t="shared" si="11"/>
        <v>1221.8135416236498</v>
      </c>
      <c r="L19" s="83">
        <f t="shared" si="12"/>
        <v>1328.8949293950941</v>
      </c>
      <c r="M19" s="84">
        <f t="shared" si="4"/>
        <v>2550.7084710187437</v>
      </c>
      <c r="N19" s="89">
        <f t="shared" si="13"/>
        <v>1094.3581721737005</v>
      </c>
      <c r="O19" s="83">
        <f t="shared" si="14"/>
        <v>1187.2913713447972</v>
      </c>
      <c r="P19" s="117">
        <f t="shared" si="5"/>
        <v>2281.6495435184979</v>
      </c>
      <c r="Q19" s="82">
        <f t="shared" si="15"/>
        <v>1090.8506139295546</v>
      </c>
      <c r="R19" s="83">
        <f t="shared" si="16"/>
        <v>1151.1053905047995</v>
      </c>
      <c r="S19" s="84">
        <f t="shared" si="6"/>
        <v>2241.9560044343543</v>
      </c>
      <c r="T19" s="89">
        <f t="shared" si="17"/>
        <v>1146.8144483575363</v>
      </c>
      <c r="U19" s="83">
        <f t="shared" si="18"/>
        <v>1257.0529015711616</v>
      </c>
      <c r="V19" s="117">
        <f t="shared" si="7"/>
        <v>2403.8673499286979</v>
      </c>
      <c r="W19" s="85">
        <f t="shared" si="8"/>
        <v>0.86904761904761907</v>
      </c>
      <c r="X19" s="86">
        <f t="shared" si="8"/>
        <v>0.95784753363228703</v>
      </c>
      <c r="Y19" s="1"/>
    </row>
    <row r="20" spans="1:25" x14ac:dyDescent="0.15">
      <c r="A20" s="183" t="s">
        <v>479</v>
      </c>
      <c r="B20" s="433">
        <v>843</v>
      </c>
      <c r="C20" s="24">
        <v>1023</v>
      </c>
      <c r="D20" s="74">
        <f t="shared" si="1"/>
        <v>1866</v>
      </c>
      <c r="E20" s="200">
        <v>803</v>
      </c>
      <c r="F20" s="201">
        <v>1068</v>
      </c>
      <c r="G20" s="41">
        <f t="shared" si="2"/>
        <v>1871</v>
      </c>
      <c r="H20" s="28">
        <f t="shared" si="9"/>
        <v>902.94047619047626</v>
      </c>
      <c r="I20" s="26">
        <f t="shared" si="10"/>
        <v>1068</v>
      </c>
      <c r="J20" s="34">
        <f t="shared" si="3"/>
        <v>1970.9404761904761</v>
      </c>
      <c r="K20" s="25">
        <f t="shared" si="11"/>
        <v>1201.1968325791856</v>
      </c>
      <c r="L20" s="26">
        <f t="shared" si="12"/>
        <v>1350.7335092348285</v>
      </c>
      <c r="M20" s="27">
        <f t="shared" si="4"/>
        <v>2551.9303418140144</v>
      </c>
      <c r="N20" s="28">
        <f t="shared" si="13"/>
        <v>1061.8141492681718</v>
      </c>
      <c r="O20" s="26">
        <f t="shared" si="14"/>
        <v>1272.8787305775431</v>
      </c>
      <c r="P20" s="34">
        <f t="shared" si="5"/>
        <v>2334.6928798457147</v>
      </c>
      <c r="Q20" s="25">
        <f t="shared" si="15"/>
        <v>951.04936391285878</v>
      </c>
      <c r="R20" s="26">
        <f t="shared" si="16"/>
        <v>1137.2441117455098</v>
      </c>
      <c r="S20" s="27">
        <f t="shared" si="6"/>
        <v>2088.2934756583686</v>
      </c>
      <c r="T20" s="28">
        <f t="shared" si="17"/>
        <v>948.00112877211291</v>
      </c>
      <c r="U20" s="26">
        <f t="shared" si="18"/>
        <v>1102.5834592458527</v>
      </c>
      <c r="V20" s="34">
        <f t="shared" si="7"/>
        <v>2050.5845880179659</v>
      </c>
      <c r="W20" s="14">
        <f t="shared" si="8"/>
        <v>0.75444839857651247</v>
      </c>
      <c r="X20" s="15">
        <f t="shared" si="8"/>
        <v>0.91495601173020524</v>
      </c>
      <c r="Y20" s="1"/>
    </row>
    <row r="21" spans="1:25" x14ac:dyDescent="0.15">
      <c r="A21" s="183" t="s">
        <v>480</v>
      </c>
      <c r="B21" s="433">
        <v>553</v>
      </c>
      <c r="C21" s="24">
        <v>870</v>
      </c>
      <c r="D21" s="41">
        <f t="shared" si="1"/>
        <v>1423</v>
      </c>
      <c r="E21" s="298">
        <v>636</v>
      </c>
      <c r="F21" s="203">
        <v>936</v>
      </c>
      <c r="G21" s="41">
        <f t="shared" si="2"/>
        <v>1572</v>
      </c>
      <c r="H21" s="28">
        <f t="shared" si="9"/>
        <v>605.82206405693955</v>
      </c>
      <c r="I21" s="26">
        <f t="shared" si="10"/>
        <v>977.17302052785919</v>
      </c>
      <c r="J21" s="34">
        <f t="shared" si="3"/>
        <v>1582.9950845847989</v>
      </c>
      <c r="K21" s="25">
        <f t="shared" si="11"/>
        <v>681.2219962718184</v>
      </c>
      <c r="L21" s="26">
        <f t="shared" si="12"/>
        <v>977.17302052785919</v>
      </c>
      <c r="M21" s="27">
        <f t="shared" si="4"/>
        <v>1658.3950167996777</v>
      </c>
      <c r="N21" s="28">
        <f t="shared" si="13"/>
        <v>906.2410267145458</v>
      </c>
      <c r="O21" s="26">
        <f t="shared" si="14"/>
        <v>1235.8617445198431</v>
      </c>
      <c r="P21" s="34">
        <f t="shared" si="5"/>
        <v>2142.1027712343889</v>
      </c>
      <c r="Q21" s="25">
        <f t="shared" si="15"/>
        <v>801.08398450125424</v>
      </c>
      <c r="R21" s="26">
        <f t="shared" si="16"/>
        <v>1164.6280467454353</v>
      </c>
      <c r="S21" s="27">
        <f t="shared" si="6"/>
        <v>1965.7120312466895</v>
      </c>
      <c r="T21" s="28">
        <f t="shared" si="17"/>
        <v>717.51766957126711</v>
      </c>
      <c r="U21" s="26">
        <f t="shared" si="18"/>
        <v>1040.5283368463315</v>
      </c>
      <c r="V21" s="34">
        <f t="shared" si="7"/>
        <v>1758.0460064175986</v>
      </c>
      <c r="W21" s="14">
        <f t="shared" si="8"/>
        <v>0.66365280289330919</v>
      </c>
      <c r="X21" s="15">
        <f t="shared" si="8"/>
        <v>0.84367816091954018</v>
      </c>
      <c r="Y21" s="1"/>
    </row>
    <row r="22" spans="1:25" x14ac:dyDescent="0.15">
      <c r="A22" s="183" t="s">
        <v>481</v>
      </c>
      <c r="B22" s="433">
        <v>302</v>
      </c>
      <c r="C22" s="24">
        <v>545</v>
      </c>
      <c r="D22" s="41">
        <f t="shared" si="1"/>
        <v>847</v>
      </c>
      <c r="E22" s="298">
        <v>367</v>
      </c>
      <c r="F22" s="203">
        <v>734</v>
      </c>
      <c r="G22" s="41">
        <f t="shared" si="2"/>
        <v>1101</v>
      </c>
      <c r="H22" s="28">
        <f t="shared" si="9"/>
        <v>422.08318264014463</v>
      </c>
      <c r="I22" s="26">
        <f t="shared" si="10"/>
        <v>789.68275862068958</v>
      </c>
      <c r="J22" s="34">
        <f t="shared" si="3"/>
        <v>1211.7659412608341</v>
      </c>
      <c r="K22" s="25">
        <f t="shared" si="11"/>
        <v>402.05551086599786</v>
      </c>
      <c r="L22" s="26">
        <f t="shared" si="12"/>
        <v>824.41953685913631</v>
      </c>
      <c r="M22" s="27">
        <f t="shared" si="4"/>
        <v>1226.4750477251341</v>
      </c>
      <c r="N22" s="28">
        <f t="shared" si="13"/>
        <v>452.09488721836772</v>
      </c>
      <c r="O22" s="26">
        <f t="shared" si="14"/>
        <v>824.41953685913631</v>
      </c>
      <c r="P22" s="34">
        <f t="shared" si="5"/>
        <v>1276.5144240775039</v>
      </c>
      <c r="Q22" s="25">
        <f t="shared" si="15"/>
        <v>601.42939747601861</v>
      </c>
      <c r="R22" s="26">
        <f t="shared" si="16"/>
        <v>1042.6695637673158</v>
      </c>
      <c r="S22" s="27">
        <f t="shared" si="6"/>
        <v>1644.0989612433345</v>
      </c>
      <c r="T22" s="28">
        <f t="shared" si="17"/>
        <v>531.64163166719766</v>
      </c>
      <c r="U22" s="26">
        <f t="shared" si="18"/>
        <v>982.57124863350509</v>
      </c>
      <c r="V22" s="34">
        <f t="shared" si="7"/>
        <v>1514.2128803007026</v>
      </c>
      <c r="W22" s="14">
        <f t="shared" ref="W22:X24" si="19">E23/B22</f>
        <v>0.4370860927152318</v>
      </c>
      <c r="X22" s="15">
        <f t="shared" si="19"/>
        <v>0.60733944954128438</v>
      </c>
      <c r="Y22" s="1"/>
    </row>
    <row r="23" spans="1:25" x14ac:dyDescent="0.15">
      <c r="A23" s="183" t="s">
        <v>482</v>
      </c>
      <c r="B23" s="433">
        <v>70</v>
      </c>
      <c r="C23" s="24">
        <v>251</v>
      </c>
      <c r="D23" s="41">
        <f t="shared" si="1"/>
        <v>321</v>
      </c>
      <c r="E23" s="298">
        <v>132</v>
      </c>
      <c r="F23" s="203">
        <v>331</v>
      </c>
      <c r="G23" s="41">
        <f t="shared" si="2"/>
        <v>463</v>
      </c>
      <c r="H23" s="28">
        <f t="shared" si="9"/>
        <v>160.41059602649008</v>
      </c>
      <c r="I23" s="26">
        <f t="shared" si="10"/>
        <v>445.78715596330272</v>
      </c>
      <c r="J23" s="34">
        <f t="shared" si="3"/>
        <v>606.19775198979278</v>
      </c>
      <c r="K23" s="25">
        <f t="shared" si="11"/>
        <v>184.48668910099036</v>
      </c>
      <c r="L23" s="26">
        <f t="shared" si="12"/>
        <v>479.60549193293258</v>
      </c>
      <c r="M23" s="27">
        <f t="shared" si="4"/>
        <v>664.092181033923</v>
      </c>
      <c r="N23" s="28">
        <f t="shared" si="13"/>
        <v>175.73287229904543</v>
      </c>
      <c r="O23" s="26">
        <f t="shared" si="14"/>
        <v>500.70250770710845</v>
      </c>
      <c r="P23" s="34">
        <f t="shared" si="5"/>
        <v>676.43538000615388</v>
      </c>
      <c r="Q23" s="25">
        <f t="shared" si="15"/>
        <v>197.60438779080974</v>
      </c>
      <c r="R23" s="26">
        <f t="shared" si="16"/>
        <v>500.70250770710845</v>
      </c>
      <c r="S23" s="27">
        <f t="shared" si="6"/>
        <v>698.30689549791816</v>
      </c>
      <c r="T23" s="28">
        <f t="shared" si="17"/>
        <v>262.87642538686907</v>
      </c>
      <c r="U23" s="26">
        <f t="shared" si="18"/>
        <v>633.25435891189272</v>
      </c>
      <c r="V23" s="34">
        <f t="shared" si="7"/>
        <v>896.1307842987618</v>
      </c>
      <c r="W23" s="14">
        <f t="shared" si="19"/>
        <v>0.4</v>
      </c>
      <c r="X23" s="15">
        <f t="shared" si="19"/>
        <v>0.39442231075697209</v>
      </c>
      <c r="Y23" s="1"/>
    </row>
    <row r="24" spans="1:25" x14ac:dyDescent="0.15">
      <c r="A24" s="183" t="s">
        <v>483</v>
      </c>
      <c r="B24" s="433">
        <v>29</v>
      </c>
      <c r="C24" s="24">
        <v>82</v>
      </c>
      <c r="D24" s="41">
        <f t="shared" si="1"/>
        <v>111</v>
      </c>
      <c r="E24" s="298">
        <v>28</v>
      </c>
      <c r="F24" s="203">
        <v>99</v>
      </c>
      <c r="G24" s="41">
        <f t="shared" si="2"/>
        <v>127</v>
      </c>
      <c r="H24" s="28">
        <f t="shared" si="9"/>
        <v>52.800000000000004</v>
      </c>
      <c r="I24" s="26">
        <f t="shared" si="10"/>
        <v>130.55378486055776</v>
      </c>
      <c r="J24" s="34">
        <f t="shared" si="3"/>
        <v>183.35378486055777</v>
      </c>
      <c r="K24" s="25">
        <f t="shared" si="11"/>
        <v>64.164238410596042</v>
      </c>
      <c r="L24" s="26">
        <f t="shared" si="12"/>
        <v>175.82840016082457</v>
      </c>
      <c r="M24" s="27">
        <f t="shared" si="4"/>
        <v>239.99263857142063</v>
      </c>
      <c r="N24" s="28">
        <f t="shared" si="13"/>
        <v>73.79467564039615</v>
      </c>
      <c r="O24" s="26">
        <f t="shared" si="14"/>
        <v>189.16710637992162</v>
      </c>
      <c r="P24" s="34">
        <f t="shared" si="5"/>
        <v>262.96178202031774</v>
      </c>
      <c r="Q24" s="25">
        <f t="shared" si="15"/>
        <v>70.293148919618176</v>
      </c>
      <c r="R24" s="26">
        <f t="shared" si="16"/>
        <v>197.48824009164835</v>
      </c>
      <c r="S24" s="27">
        <f t="shared" si="6"/>
        <v>267.78138901126653</v>
      </c>
      <c r="T24" s="28">
        <f t="shared" si="17"/>
        <v>79.041755116323898</v>
      </c>
      <c r="U24" s="26">
        <f t="shared" si="18"/>
        <v>197.48824009164835</v>
      </c>
      <c r="V24" s="34">
        <f t="shared" si="7"/>
        <v>276.52999520797226</v>
      </c>
      <c r="W24" s="14">
        <f t="shared" si="19"/>
        <v>0.10344827586206896</v>
      </c>
      <c r="X24" s="15">
        <f t="shared" si="19"/>
        <v>0.17073170731707318</v>
      </c>
      <c r="Y24" s="1"/>
    </row>
    <row r="25" spans="1:25" ht="14.25" thickBot="1" x14ac:dyDescent="0.2">
      <c r="A25" s="222" t="s">
        <v>484</v>
      </c>
      <c r="B25" s="435">
        <v>3</v>
      </c>
      <c r="C25" s="436">
        <v>9</v>
      </c>
      <c r="D25" s="223">
        <f t="shared" si="1"/>
        <v>12</v>
      </c>
      <c r="E25" s="424">
        <v>3</v>
      </c>
      <c r="F25" s="423">
        <v>14</v>
      </c>
      <c r="G25" s="223">
        <f t="shared" si="2"/>
        <v>17</v>
      </c>
      <c r="H25" s="28">
        <f t="shared" si="9"/>
        <v>2.896551724137931</v>
      </c>
      <c r="I25" s="26">
        <f t="shared" si="10"/>
        <v>16.902439024390244</v>
      </c>
      <c r="J25" s="34">
        <f t="shared" si="3"/>
        <v>19.798990748528176</v>
      </c>
      <c r="K25" s="224">
        <f t="shared" si="11"/>
        <v>5.4620689655172416</v>
      </c>
      <c r="L25" s="225">
        <f t="shared" si="12"/>
        <v>22.289670585948887</v>
      </c>
      <c r="M25" s="226">
        <f t="shared" si="4"/>
        <v>27.75173955146613</v>
      </c>
      <c r="N25" s="28">
        <f t="shared" si="13"/>
        <v>6.6376798355789006</v>
      </c>
      <c r="O25" s="26">
        <f t="shared" si="14"/>
        <v>30.019482954287124</v>
      </c>
      <c r="P25" s="34">
        <f t="shared" si="5"/>
        <v>36.657162789866021</v>
      </c>
      <c r="Q25" s="224">
        <f t="shared" si="15"/>
        <v>7.6339319627996014</v>
      </c>
      <c r="R25" s="225">
        <f t="shared" si="16"/>
        <v>32.296823040474422</v>
      </c>
      <c r="S25" s="226">
        <f t="shared" si="6"/>
        <v>39.930755003274022</v>
      </c>
      <c r="T25" s="28">
        <f t="shared" si="17"/>
        <v>7.2717050606501559</v>
      </c>
      <c r="U25" s="26">
        <f t="shared" si="18"/>
        <v>33.717504405891184</v>
      </c>
      <c r="V25" s="34">
        <f t="shared" si="7"/>
        <v>40.98920946654134</v>
      </c>
      <c r="W25" s="638">
        <f>(B23+B24+B25)/(E22+E234+E24)</f>
        <v>0.25822784810126581</v>
      </c>
      <c r="X25" s="631">
        <f>(C23+C24+C25)/(F22+F23+F24)</f>
        <v>0.29381443298969073</v>
      </c>
      <c r="Y25" s="511" t="s">
        <v>937</v>
      </c>
    </row>
    <row r="26" spans="1:25" x14ac:dyDescent="0.15">
      <c r="A26" s="187" t="s">
        <v>450</v>
      </c>
      <c r="B26" s="426">
        <f t="shared" ref="B26:V26" si="20">SUM(B18:B25)/B4</f>
        <v>0.19399128584456379</v>
      </c>
      <c r="C26" s="427">
        <f t="shared" si="20"/>
        <v>0.24614782566159565</v>
      </c>
      <c r="D26" s="428">
        <f t="shared" si="20"/>
        <v>0.22052711480550508</v>
      </c>
      <c r="E26" s="103">
        <f t="shared" si="20"/>
        <v>0.22824812681584178</v>
      </c>
      <c r="F26" s="67">
        <f t="shared" si="20"/>
        <v>0.27717365037939201</v>
      </c>
      <c r="G26" s="59">
        <f t="shared" si="20"/>
        <v>0.25336144877201688</v>
      </c>
      <c r="H26" s="103">
        <f t="shared" si="20"/>
        <v>0.24884199641978644</v>
      </c>
      <c r="I26" s="67">
        <f t="shared" si="20"/>
        <v>0.29861219192865507</v>
      </c>
      <c r="J26" s="59">
        <f t="shared" si="20"/>
        <v>0.27455549904798349</v>
      </c>
      <c r="K26" s="64">
        <f t="shared" si="20"/>
        <v>0.25865636862435926</v>
      </c>
      <c r="L26" s="67">
        <f t="shared" si="20"/>
        <v>0.30938619743128526</v>
      </c>
      <c r="M26" s="58">
        <f t="shared" si="20"/>
        <v>0.28501355128727357</v>
      </c>
      <c r="N26" s="64">
        <f t="shared" si="20"/>
        <v>0.26579110128964933</v>
      </c>
      <c r="O26" s="67">
        <f t="shared" si="20"/>
        <v>0.31594708126900284</v>
      </c>
      <c r="P26" s="59">
        <f t="shared" si="20"/>
        <v>0.29199857731450168</v>
      </c>
      <c r="Q26" s="64">
        <f t="shared" si="20"/>
        <v>0.27477604093590824</v>
      </c>
      <c r="R26" s="67">
        <f t="shared" si="20"/>
        <v>0.32653631774393233</v>
      </c>
      <c r="S26" s="58">
        <f t="shared" si="20"/>
        <v>0.3019898936454708</v>
      </c>
      <c r="T26" s="64">
        <f t="shared" si="20"/>
        <v>0.298848267824462</v>
      </c>
      <c r="U26" s="67">
        <f t="shared" si="20"/>
        <v>0.3435335766317808</v>
      </c>
      <c r="V26" s="59">
        <f t="shared" si="20"/>
        <v>0.32248285156495404</v>
      </c>
      <c r="W26" s="1"/>
      <c r="X26" s="1"/>
      <c r="Y26" s="1"/>
    </row>
    <row r="27" spans="1:25" x14ac:dyDescent="0.15">
      <c r="A27" s="188" t="s">
        <v>429</v>
      </c>
      <c r="B27" s="65">
        <f>SUM(B20:B25)/B4</f>
        <v>9.1194649913871717E-2</v>
      </c>
      <c r="C27" s="68">
        <f t="shared" ref="C27:V27" si="21">SUM(C20:C25)/C4</f>
        <v>0.13598786870811524</v>
      </c>
      <c r="D27" s="63">
        <f t="shared" si="21"/>
        <v>0.11398422139817327</v>
      </c>
      <c r="E27" s="100">
        <f t="shared" si="21"/>
        <v>0.10036189408226719</v>
      </c>
      <c r="F27" s="68">
        <f t="shared" si="21"/>
        <v>0.15378667053308201</v>
      </c>
      <c r="G27" s="63">
        <f t="shared" si="21"/>
        <v>0.1277846688166708</v>
      </c>
      <c r="H27" s="100">
        <f t="shared" si="21"/>
        <v>0.11064375580768657</v>
      </c>
      <c r="I27" s="68">
        <f t="shared" si="21"/>
        <v>0.165284625722912</v>
      </c>
      <c r="J27" s="63">
        <f t="shared" si="21"/>
        <v>0.13887366605430712</v>
      </c>
      <c r="K27" s="65">
        <f t="shared" si="21"/>
        <v>0.13334383417024034</v>
      </c>
      <c r="L27" s="68">
        <f t="shared" si="21"/>
        <v>0.18603254516392592</v>
      </c>
      <c r="M27" s="62">
        <f t="shared" si="21"/>
        <v>0.16071877338439505</v>
      </c>
      <c r="N27" s="65">
        <f t="shared" si="21"/>
        <v>0.14426426257464392</v>
      </c>
      <c r="O27" s="68">
        <f t="shared" si="21"/>
        <v>0.19964412842360366</v>
      </c>
      <c r="P27" s="63">
        <f t="shared" si="21"/>
        <v>0.17320132067008126</v>
      </c>
      <c r="Q27" s="65">
        <f t="shared" si="21"/>
        <v>0.14624887427194583</v>
      </c>
      <c r="R27" s="68">
        <f t="shared" si="21"/>
        <v>0.20446327877600737</v>
      </c>
      <c r="S27" s="62">
        <f t="shared" si="21"/>
        <v>0.17685609524227161</v>
      </c>
      <c r="T27" s="65">
        <f t="shared" si="21"/>
        <v>0.14688671161399372</v>
      </c>
      <c r="U27" s="68">
        <f t="shared" si="21"/>
        <v>0.20500853134937486</v>
      </c>
      <c r="V27" s="63">
        <f t="shared" si="21"/>
        <v>0.17762802352052917</v>
      </c>
      <c r="W27" s="1"/>
      <c r="X27" s="1"/>
      <c r="Y27" s="1"/>
    </row>
    <row r="28" spans="1:25" ht="14.25" thickBot="1" x14ac:dyDescent="0.2">
      <c r="A28" s="189" t="s">
        <v>451</v>
      </c>
      <c r="B28" s="66">
        <f>SUM(B5:B7)/B4</f>
        <v>0.14829263349883473</v>
      </c>
      <c r="C28" s="69">
        <f t="shared" ref="C28:J28" si="22">SUM(C5:C7)/C4</f>
        <v>0.14078168566257399</v>
      </c>
      <c r="D28" s="61">
        <f t="shared" si="22"/>
        <v>0.1444712675144969</v>
      </c>
      <c r="E28" s="101">
        <f t="shared" si="22"/>
        <v>0.1389979101891024</v>
      </c>
      <c r="F28" s="69">
        <f t="shared" si="22"/>
        <v>0.1304431878594558</v>
      </c>
      <c r="G28" s="61">
        <f t="shared" si="22"/>
        <v>0.13460679732076408</v>
      </c>
      <c r="H28" s="101">
        <f t="shared" si="22"/>
        <v>0.13342273689755724</v>
      </c>
      <c r="I28" s="69">
        <f t="shared" si="22"/>
        <v>0.12219511319633675</v>
      </c>
      <c r="J28" s="61">
        <f t="shared" si="22"/>
        <v>0.12762204576910269</v>
      </c>
      <c r="K28" s="66">
        <f>SUM(K5:K7)/K4</f>
        <v>0.13030802063164756</v>
      </c>
      <c r="L28" s="69">
        <f>SUM(L5:L7)/L4</f>
        <v>0.11603118903964293</v>
      </c>
      <c r="M28" s="60">
        <f>SUM(M5:M7)/M4</f>
        <v>0.12289035203374458</v>
      </c>
      <c r="N28" s="66">
        <f t="shared" ref="N28:S28" si="23">SUM(N5:N7)/N4</f>
        <v>0.13004100411336209</v>
      </c>
      <c r="O28" s="69">
        <f t="shared" si="23"/>
        <v>0.11242024636198072</v>
      </c>
      <c r="P28" s="61">
        <f t="shared" si="23"/>
        <v>0.12083381513013115</v>
      </c>
      <c r="Q28" s="66">
        <f t="shared" si="23"/>
        <v>0.1289120739188514</v>
      </c>
      <c r="R28" s="69">
        <f t="shared" si="23"/>
        <v>0.10999757803618519</v>
      </c>
      <c r="S28" s="60">
        <f t="shared" si="23"/>
        <v>0.11896745351166862</v>
      </c>
      <c r="T28" s="66">
        <f>SUM(T5:T7)/T4</f>
        <v>0.12925416995242703</v>
      </c>
      <c r="U28" s="69">
        <f>SUM(U5:U7)/U4</f>
        <v>0.10890576200091757</v>
      </c>
      <c r="V28" s="61">
        <f>SUM(V5:V7)/V4</f>
        <v>0.11849165841223887</v>
      </c>
      <c r="W28" s="1"/>
      <c r="X28" s="1"/>
      <c r="Y28" s="1"/>
    </row>
    <row r="29" spans="1:25" x14ac:dyDescent="0.15">
      <c r="A29" s="54"/>
      <c r="B29" s="184" t="s">
        <v>906</v>
      </c>
      <c r="C29" s="184" t="s">
        <v>906</v>
      </c>
      <c r="D29" s="185" t="s">
        <v>907</v>
      </c>
      <c r="E29" s="184" t="s">
        <v>906</v>
      </c>
      <c r="F29" s="184" t="s">
        <v>906</v>
      </c>
      <c r="G29" s="182"/>
      <c r="H29" s="182"/>
      <c r="I29" s="182"/>
      <c r="J29" s="182"/>
      <c r="K29" s="182"/>
      <c r="L29" s="182"/>
      <c r="M29" s="182"/>
      <c r="N29" s="182"/>
      <c r="O29" s="182"/>
      <c r="P29" s="182"/>
      <c r="Q29" s="182"/>
      <c r="R29" s="182"/>
      <c r="S29" s="182"/>
      <c r="T29" s="182"/>
      <c r="U29" s="182"/>
      <c r="V29" s="182"/>
      <c r="W29" s="1"/>
      <c r="X29" s="1"/>
      <c r="Y29" s="1"/>
    </row>
    <row r="30" spans="1:25" x14ac:dyDescent="0.15">
      <c r="A30" s="54" t="s">
        <v>476</v>
      </c>
      <c r="G30" s="31"/>
    </row>
    <row r="31" spans="1:25" x14ac:dyDescent="0.15">
      <c r="A31" s="30"/>
      <c r="B31" s="48" t="s">
        <v>905</v>
      </c>
      <c r="C31" s="48" t="s">
        <v>905</v>
      </c>
      <c r="D31" s="114" t="s">
        <v>905</v>
      </c>
      <c r="E31" s="51" t="s">
        <v>905</v>
      </c>
      <c r="F31" s="51" t="s">
        <v>905</v>
      </c>
      <c r="G31" s="31"/>
    </row>
    <row r="32" spans="1:25" x14ac:dyDescent="0.15">
      <c r="A32" s="33" t="s">
        <v>447</v>
      </c>
      <c r="B32" s="3" t="str">
        <f>A2</f>
        <v>加東市</v>
      </c>
      <c r="G32" s="32" t="s">
        <v>448</v>
      </c>
    </row>
    <row r="33" spans="1:32" x14ac:dyDescent="0.15">
      <c r="A33" s="35" t="s">
        <v>446</v>
      </c>
      <c r="B33" s="16" t="s">
        <v>420</v>
      </c>
      <c r="C33" s="38" t="s">
        <v>421</v>
      </c>
      <c r="D33" s="16" t="s">
        <v>422</v>
      </c>
      <c r="E33" s="17" t="s">
        <v>423</v>
      </c>
      <c r="F33" s="17" t="s">
        <v>424</v>
      </c>
      <c r="G33" s="17" t="s">
        <v>463</v>
      </c>
      <c r="H33" s="38" t="s">
        <v>1137</v>
      </c>
      <c r="I33" s="55" t="s">
        <v>1171</v>
      </c>
      <c r="J33" s="151" t="s">
        <v>1138</v>
      </c>
    </row>
    <row r="34" spans="1:32" x14ac:dyDescent="0.15">
      <c r="A34" s="210" t="s">
        <v>449</v>
      </c>
      <c r="B34" s="211">
        <f>+D4</f>
        <v>40181</v>
      </c>
      <c r="C34" s="212">
        <f>+G4</f>
        <v>40310</v>
      </c>
      <c r="D34" s="211">
        <f>+J4</f>
        <v>40144.774657672242</v>
      </c>
      <c r="E34" s="52">
        <f>+M4</f>
        <v>39625.967964947136</v>
      </c>
      <c r="F34" s="52">
        <f>+P4</f>
        <v>38852.846929453997</v>
      </c>
      <c r="G34" s="52">
        <f>+S4</f>
        <v>37907.223375462447</v>
      </c>
      <c r="H34" s="212">
        <f>+V4</f>
        <v>36798.773831732098</v>
      </c>
      <c r="I34" s="213">
        <f>H34-C34</f>
        <v>-3511.2261682679018</v>
      </c>
      <c r="J34" s="152">
        <f>(H34-C34)/C34*100</f>
        <v>-8.7105585915849719</v>
      </c>
    </row>
    <row r="35" spans="1:32" x14ac:dyDescent="0.15">
      <c r="A35" s="36" t="s">
        <v>428</v>
      </c>
      <c r="B35" s="216">
        <f>+D26</f>
        <v>0.22052711480550508</v>
      </c>
      <c r="C35" s="217">
        <f>+G26</f>
        <v>0.25336144877201688</v>
      </c>
      <c r="D35" s="216">
        <f>+J26</f>
        <v>0.27455549904798349</v>
      </c>
      <c r="E35" s="218">
        <f>+M26</f>
        <v>0.28501355128727357</v>
      </c>
      <c r="F35" s="218">
        <f>+P26</f>
        <v>0.29199857731450168</v>
      </c>
      <c r="G35" s="218">
        <f>+S26</f>
        <v>0.3019898936454708</v>
      </c>
      <c r="H35" s="217">
        <f>+V26</f>
        <v>0.32248285156495404</v>
      </c>
      <c r="I35" s="214">
        <f>H35-C35</f>
        <v>6.9121402792937159E-2</v>
      </c>
    </row>
    <row r="36" spans="1:32" x14ac:dyDescent="0.15">
      <c r="A36" s="36" t="s">
        <v>429</v>
      </c>
      <c r="B36" s="216">
        <f>+D27</f>
        <v>0.11398422139817327</v>
      </c>
      <c r="C36" s="217">
        <f>+G27</f>
        <v>0.1277846688166708</v>
      </c>
      <c r="D36" s="216">
        <f>+J27</f>
        <v>0.13887366605430712</v>
      </c>
      <c r="E36" s="218">
        <f>+M27</f>
        <v>0.16071877338439505</v>
      </c>
      <c r="F36" s="218">
        <f>+P27</f>
        <v>0.17320132067008126</v>
      </c>
      <c r="G36" s="218">
        <f>+S27</f>
        <v>0.17685609524227161</v>
      </c>
      <c r="H36" s="217">
        <f>+V27</f>
        <v>0.17762802352052917</v>
      </c>
      <c r="I36" s="214">
        <f>H36-C36</f>
        <v>4.9843354703858367E-2</v>
      </c>
    </row>
    <row r="37" spans="1:32" x14ac:dyDescent="0.15">
      <c r="A37" s="37" t="s">
        <v>452</v>
      </c>
      <c r="B37" s="219">
        <f>+D28</f>
        <v>0.1444712675144969</v>
      </c>
      <c r="C37" s="220">
        <f>+G28</f>
        <v>0.13460679732076408</v>
      </c>
      <c r="D37" s="219">
        <f>+J28</f>
        <v>0.12762204576910269</v>
      </c>
      <c r="E37" s="221">
        <f>+M28</f>
        <v>0.12289035203374458</v>
      </c>
      <c r="F37" s="221">
        <f>+P28</f>
        <v>0.12083381513013115</v>
      </c>
      <c r="G37" s="221">
        <f>+S28</f>
        <v>0.11896745351166862</v>
      </c>
      <c r="H37" s="220">
        <f>+V28</f>
        <v>0.11849165841223887</v>
      </c>
      <c r="I37" s="215">
        <f>H37-C37</f>
        <v>-1.6115138908525214E-2</v>
      </c>
    </row>
    <row r="41" spans="1:32" ht="21" x14ac:dyDescent="0.15">
      <c r="AC41" s="3" ph="1"/>
    </row>
    <row r="42" spans="1:32" ht="21" x14ac:dyDescent="0.15">
      <c r="C42" s="3" ph="1"/>
      <c r="D42" s="3" ph="1"/>
      <c r="Z42" s="3" ph="1"/>
      <c r="AA42" s="3" ph="1"/>
      <c r="AB42" s="3" ph="1"/>
      <c r="AD42" s="3" ph="1"/>
      <c r="AE42" s="3" ph="1"/>
      <c r="AF42" s="3" ph="1"/>
    </row>
    <row r="53" spans="3:32" ht="21" x14ac:dyDescent="0.15">
      <c r="AC53" s="3" ph="1"/>
    </row>
    <row r="54" spans="3:32" ht="21" x14ac:dyDescent="0.15">
      <c r="C54" s="3" ph="1"/>
      <c r="D54" s="3" ph="1"/>
      <c r="Z54" s="3" ph="1"/>
      <c r="AA54" s="3" ph="1"/>
      <c r="AB54" s="3" ph="1"/>
      <c r="AD54" s="3" ph="1"/>
      <c r="AE54" s="3" ph="1"/>
      <c r="AF54" s="3" ph="1"/>
    </row>
    <row r="62" spans="3:32" ht="21" x14ac:dyDescent="0.15">
      <c r="AC62" s="3" ph="1"/>
    </row>
    <row r="63" spans="3:32" ht="21" x14ac:dyDescent="0.15">
      <c r="C63" s="3" ph="1"/>
      <c r="D63" s="3" ph="1"/>
      <c r="Z63" s="3" ph="1"/>
      <c r="AA63" s="3" ph="1"/>
      <c r="AB63" s="3" ph="1"/>
      <c r="AD63" s="3" ph="1"/>
      <c r="AE63" s="3" ph="1"/>
      <c r="AF63" s="3" ph="1"/>
    </row>
    <row r="64" spans="3:32" ht="21" x14ac:dyDescent="0.15">
      <c r="C64" s="3" ph="1"/>
      <c r="D64" s="3" ph="1"/>
      <c r="Z64" s="3" ph="1"/>
      <c r="AA64" s="3" ph="1"/>
      <c r="AB64" s="3" ph="1"/>
      <c r="AD64" s="3" ph="1"/>
      <c r="AE64" s="3" ph="1"/>
      <c r="AF64" s="3" ph="1"/>
    </row>
    <row r="65" spans="3:32" ht="21" x14ac:dyDescent="0.15">
      <c r="AC65" s="3" ph="1"/>
    </row>
    <row r="66" spans="3:32" ht="21" x14ac:dyDescent="0.15">
      <c r="C66" s="3" ph="1"/>
      <c r="D66" s="3" ph="1"/>
      <c r="Z66" s="3" ph="1"/>
      <c r="AA66" s="3" ph="1"/>
      <c r="AB66" s="3" ph="1"/>
      <c r="AD66" s="3" ph="1"/>
      <c r="AE66" s="3" ph="1"/>
      <c r="AF66" s="3" ph="1"/>
    </row>
    <row r="81" spans="3:32" ht="21" x14ac:dyDescent="0.15">
      <c r="AC81" s="3" ph="1"/>
    </row>
    <row r="82" spans="3:32" ht="21" x14ac:dyDescent="0.15">
      <c r="C82" s="3" ph="1"/>
      <c r="D82" s="3" ph="1"/>
      <c r="Z82" s="3" ph="1"/>
      <c r="AA82" s="3" ph="1"/>
      <c r="AB82" s="3" ph="1"/>
      <c r="AD82" s="3" ph="1"/>
      <c r="AE82" s="3" ph="1"/>
      <c r="AF82" s="3" ph="1"/>
    </row>
    <row r="84" spans="3:32" ht="21" x14ac:dyDescent="0.15">
      <c r="AC84" s="3" ph="1"/>
    </row>
    <row r="85" spans="3:32" ht="21" x14ac:dyDescent="0.15">
      <c r="C85" s="3" ph="1"/>
      <c r="D85" s="3" ph="1"/>
      <c r="Z85" s="3" ph="1"/>
      <c r="AA85" s="3" ph="1"/>
      <c r="AB85" s="3" ph="1"/>
      <c r="AD85" s="3" ph="1"/>
      <c r="AE85" s="3" ph="1"/>
      <c r="AF85" s="3" ph="1"/>
    </row>
    <row r="86" spans="3:32" ht="21" x14ac:dyDescent="0.15">
      <c r="AC86" s="3" ph="1"/>
    </row>
    <row r="87" spans="3:32" ht="21" x14ac:dyDescent="0.15">
      <c r="C87" s="3" ph="1"/>
      <c r="D87" s="3" ph="1"/>
      <c r="Z87" s="3" ph="1"/>
      <c r="AA87" s="3" ph="1"/>
      <c r="AB87" s="3" ph="1"/>
      <c r="AD87" s="3" ph="1"/>
      <c r="AE87" s="3" ph="1"/>
      <c r="AF87" s="3" ph="1"/>
    </row>
    <row r="102" spans="3:32" ht="21" x14ac:dyDescent="0.15">
      <c r="AC102" s="3" ph="1"/>
    </row>
    <row r="103" spans="3:32" ht="21" x14ac:dyDescent="0.15">
      <c r="C103" s="3" ph="1"/>
      <c r="D103" s="3" ph="1"/>
      <c r="Z103" s="3" ph="1"/>
      <c r="AA103" s="3" ph="1"/>
      <c r="AB103" s="3" ph="1"/>
      <c r="AD103" s="3" ph="1"/>
      <c r="AE103" s="3" ph="1"/>
      <c r="AF103" s="3" ph="1"/>
    </row>
    <row r="104" spans="3:32" ht="21" x14ac:dyDescent="0.15">
      <c r="C104" s="3" ph="1"/>
      <c r="D104" s="3" ph="1"/>
      <c r="Z104" s="3" ph="1"/>
      <c r="AA104" s="3" ph="1"/>
      <c r="AB104" s="3" ph="1"/>
      <c r="AD104" s="3" ph="1"/>
      <c r="AE104" s="3" ph="1"/>
      <c r="AF104" s="3" ph="1"/>
    </row>
    <row r="105" spans="3:32" ht="21" x14ac:dyDescent="0.15">
      <c r="AC105" s="3" ph="1"/>
    </row>
    <row r="106" spans="3:32" ht="21" x14ac:dyDescent="0.15">
      <c r="C106" s="3" ph="1"/>
      <c r="D106" s="3" ph="1"/>
      <c r="Z106" s="3" ph="1"/>
      <c r="AA106" s="3" ph="1"/>
      <c r="AB106" s="3" ph="1"/>
      <c r="AD106" s="3" ph="1"/>
      <c r="AE106" s="3" ph="1"/>
      <c r="AF106" s="3" ph="1"/>
    </row>
    <row r="121" spans="3:32" ht="21" x14ac:dyDescent="0.15">
      <c r="AC121" s="3" ph="1"/>
    </row>
    <row r="122" spans="3:32" ht="21" x14ac:dyDescent="0.15">
      <c r="C122" s="3" ph="1"/>
      <c r="D122" s="3" ph="1"/>
      <c r="Z122" s="3" ph="1"/>
      <c r="AA122" s="3" ph="1"/>
      <c r="AB122" s="3" ph="1"/>
      <c r="AD122" s="3" ph="1"/>
      <c r="AE122" s="3" ph="1"/>
      <c r="AF122" s="3" ph="1"/>
    </row>
    <row r="123" spans="3:32" ht="21" x14ac:dyDescent="0.15">
      <c r="C123" s="3" ph="1"/>
      <c r="D123" s="3" ph="1"/>
      <c r="Z123" s="3" ph="1"/>
      <c r="AA123" s="3" ph="1"/>
      <c r="AB123" s="3" ph="1"/>
      <c r="AD123" s="3" ph="1"/>
      <c r="AE123" s="3" ph="1"/>
      <c r="AF123" s="3" ph="1"/>
    </row>
    <row r="124" spans="3:32" ht="21" x14ac:dyDescent="0.15">
      <c r="C124" s="3" ph="1"/>
      <c r="D124" s="3" ph="1"/>
      <c r="Z124" s="3" ph="1"/>
      <c r="AA124" s="3" ph="1"/>
      <c r="AB124" s="3" ph="1"/>
      <c r="AD124" s="3" ph="1"/>
      <c r="AE124" s="3" ph="1"/>
      <c r="AF124" s="3" ph="1"/>
    </row>
    <row r="125" spans="3:32" ht="21" x14ac:dyDescent="0.15">
      <c r="AC125" s="3" ph="1"/>
    </row>
    <row r="126" spans="3:32" ht="21" x14ac:dyDescent="0.15">
      <c r="C126" s="3" ph="1"/>
      <c r="D126" s="3" ph="1"/>
      <c r="Z126" s="3" ph="1"/>
      <c r="AA126" s="3" ph="1"/>
      <c r="AB126" s="3" ph="1"/>
      <c r="AD126" s="3" ph="1"/>
      <c r="AE126" s="3" ph="1"/>
      <c r="AF126" s="3" ph="1"/>
    </row>
    <row r="141" spans="3:32" ht="21" x14ac:dyDescent="0.15">
      <c r="AC141" s="3" ph="1"/>
    </row>
    <row r="142" spans="3:32" ht="21" x14ac:dyDescent="0.15">
      <c r="C142" s="3" ph="1"/>
      <c r="D142" s="3" ph="1"/>
      <c r="Z142" s="3" ph="1"/>
      <c r="AA142" s="3" ph="1"/>
      <c r="AB142" s="3" ph="1"/>
      <c r="AD142" s="3" ph="1"/>
      <c r="AE142" s="3" ph="1"/>
      <c r="AF142" s="3" ph="1"/>
    </row>
  </sheetData>
  <mergeCells count="7">
    <mergeCell ref="Z4:AA4"/>
    <mergeCell ref="W2:X2"/>
    <mergeCell ref="T2:V2"/>
    <mergeCell ref="H2:J2"/>
    <mergeCell ref="K2:M2"/>
    <mergeCell ref="N2:P2"/>
    <mergeCell ref="Q2:S2"/>
  </mergeCells>
  <phoneticPr fontId="3"/>
  <pageMargins left="0.75" right="0.75" top="1" bottom="1"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142"/>
  <sheetViews>
    <sheetView workbookViewId="0">
      <pane xSplit="1" ySplit="3" topLeftCell="B4" activePane="bottomRight" state="frozen"/>
      <selection pane="topRight"/>
      <selection pane="bottomLeft"/>
      <selection pane="bottomRight" activeCell="W25" sqref="W25:X25"/>
    </sheetView>
  </sheetViews>
  <sheetFormatPr defaultColWidth="12.875" defaultRowHeight="13.5" x14ac:dyDescent="0.15"/>
  <cols>
    <col min="1" max="1" width="18.875" style="3" customWidth="1"/>
    <col min="2" max="8" width="6.625" style="3" customWidth="1"/>
    <col min="9" max="9" width="7.25" style="3" customWidth="1"/>
    <col min="10" max="24" width="6.625" style="3" customWidth="1"/>
    <col min="25" max="25" width="12.375" style="3" customWidth="1"/>
    <col min="26" max="27" width="8.5" style="3" customWidth="1"/>
    <col min="28" max="28" width="6.125" style="3" customWidth="1"/>
    <col min="29" max="16384" width="12.875" style="3"/>
  </cols>
  <sheetData>
    <row r="1" spans="1:28" ht="14.25" thickBot="1" x14ac:dyDescent="0.2">
      <c r="A1" s="19" t="s">
        <v>933</v>
      </c>
      <c r="B1" s="1"/>
      <c r="C1" s="1"/>
      <c r="D1" s="1"/>
      <c r="E1" s="293" t="s">
        <v>891</v>
      </c>
      <c r="F1" s="510">
        <v>43056</v>
      </c>
      <c r="G1" s="1"/>
      <c r="H1" s="1"/>
      <c r="I1" s="1"/>
      <c r="J1" s="1"/>
      <c r="K1" s="1"/>
      <c r="L1" s="1"/>
      <c r="M1" s="1"/>
      <c r="N1" s="1"/>
      <c r="O1" s="1"/>
      <c r="P1" s="1"/>
      <c r="Q1" s="1"/>
      <c r="R1" s="1"/>
      <c r="S1" s="1"/>
      <c r="T1" s="1"/>
      <c r="U1" s="1"/>
      <c r="V1" s="1"/>
      <c r="W1" s="29" t="s">
        <v>1134</v>
      </c>
      <c r="X1" s="2"/>
      <c r="Y1" s="2"/>
    </row>
    <row r="2" spans="1:28" ht="14.25" thickBot="1" x14ac:dyDescent="0.2">
      <c r="A2" s="190" t="s">
        <v>514</v>
      </c>
      <c r="B2" s="4"/>
      <c r="C2" s="18" t="s">
        <v>420</v>
      </c>
      <c r="D2" s="6"/>
      <c r="E2" s="4"/>
      <c r="F2" s="18" t="s">
        <v>421</v>
      </c>
      <c r="G2" s="6"/>
      <c r="H2" s="728" t="s">
        <v>425</v>
      </c>
      <c r="I2" s="726"/>
      <c r="J2" s="727"/>
      <c r="K2" s="728" t="s">
        <v>426</v>
      </c>
      <c r="L2" s="726"/>
      <c r="M2" s="726"/>
      <c r="N2" s="725" t="s">
        <v>427</v>
      </c>
      <c r="O2" s="726"/>
      <c r="P2" s="727"/>
      <c r="Q2" s="728" t="s">
        <v>462</v>
      </c>
      <c r="R2" s="726"/>
      <c r="S2" s="726"/>
      <c r="T2" s="725" t="s">
        <v>1133</v>
      </c>
      <c r="U2" s="726"/>
      <c r="V2" s="727"/>
      <c r="W2" s="723" t="s">
        <v>413</v>
      </c>
      <c r="X2" s="724"/>
      <c r="Y2" s="204" t="s">
        <v>914</v>
      </c>
    </row>
    <row r="3" spans="1:28" ht="14.25" thickBot="1" x14ac:dyDescent="0.2">
      <c r="A3" s="7" t="s">
        <v>416</v>
      </c>
      <c r="B3" s="39" t="s">
        <v>414</v>
      </c>
      <c r="C3" s="9" t="s">
        <v>415</v>
      </c>
      <c r="D3" s="10" t="s">
        <v>417</v>
      </c>
      <c r="E3" s="8" t="s">
        <v>414</v>
      </c>
      <c r="F3" s="9" t="s">
        <v>415</v>
      </c>
      <c r="G3" s="11" t="s">
        <v>417</v>
      </c>
      <c r="H3" s="39" t="s">
        <v>414</v>
      </c>
      <c r="I3" s="9" t="s">
        <v>415</v>
      </c>
      <c r="J3" s="10" t="s">
        <v>417</v>
      </c>
      <c r="K3" s="8" t="s">
        <v>414</v>
      </c>
      <c r="L3" s="9" t="s">
        <v>415</v>
      </c>
      <c r="M3" s="11" t="s">
        <v>417</v>
      </c>
      <c r="N3" s="39" t="s">
        <v>414</v>
      </c>
      <c r="O3" s="9" t="s">
        <v>415</v>
      </c>
      <c r="P3" s="10" t="s">
        <v>417</v>
      </c>
      <c r="Q3" s="8" t="s">
        <v>414</v>
      </c>
      <c r="R3" s="9" t="s">
        <v>415</v>
      </c>
      <c r="S3" s="11" t="s">
        <v>417</v>
      </c>
      <c r="T3" s="39" t="s">
        <v>414</v>
      </c>
      <c r="U3" s="9" t="s">
        <v>415</v>
      </c>
      <c r="V3" s="10" t="s">
        <v>417</v>
      </c>
      <c r="W3" s="8" t="s">
        <v>414</v>
      </c>
      <c r="X3" s="11" t="s">
        <v>415</v>
      </c>
      <c r="Y3" s="512" t="s">
        <v>1224</v>
      </c>
    </row>
    <row r="4" spans="1:28" ht="14.25" thickBot="1" x14ac:dyDescent="0.2">
      <c r="A4" s="12" t="s">
        <v>418</v>
      </c>
      <c r="B4" s="429">
        <f t="shared" ref="B4:V4" si="0">SUM(B5:B25)</f>
        <v>24148</v>
      </c>
      <c r="C4" s="430">
        <f t="shared" si="0"/>
        <v>25532</v>
      </c>
      <c r="D4" s="431">
        <f t="shared" si="0"/>
        <v>49680</v>
      </c>
      <c r="E4" s="109">
        <f t="shared" si="0"/>
        <v>23730</v>
      </c>
      <c r="F4" s="99">
        <f t="shared" si="0"/>
        <v>24850</v>
      </c>
      <c r="G4" s="102">
        <f t="shared" si="0"/>
        <v>48580</v>
      </c>
      <c r="H4" s="22">
        <f t="shared" si="0"/>
        <v>23102.006550290807</v>
      </c>
      <c r="I4" s="154">
        <f t="shared" si="0"/>
        <v>23952.147430338857</v>
      </c>
      <c r="J4" s="228">
        <f t="shared" si="0"/>
        <v>47054.153980629671</v>
      </c>
      <c r="K4" s="156">
        <f t="shared" si="0"/>
        <v>22227.748949167762</v>
      </c>
      <c r="L4" s="154">
        <f t="shared" si="0"/>
        <v>22859.134186261566</v>
      </c>
      <c r="M4" s="155">
        <f t="shared" si="0"/>
        <v>45086.883135429314</v>
      </c>
      <c r="N4" s="22">
        <f t="shared" si="0"/>
        <v>21179.173455092685</v>
      </c>
      <c r="O4" s="154">
        <f t="shared" si="0"/>
        <v>21653.534426489539</v>
      </c>
      <c r="P4" s="228">
        <f t="shared" si="0"/>
        <v>42832.707881582239</v>
      </c>
      <c r="Q4" s="156">
        <f t="shared" si="0"/>
        <v>20015.743140368115</v>
      </c>
      <c r="R4" s="154">
        <f t="shared" si="0"/>
        <v>20358.735350173927</v>
      </c>
      <c r="S4" s="155">
        <f t="shared" si="0"/>
        <v>40374.478490542053</v>
      </c>
      <c r="T4" s="22">
        <f t="shared" si="0"/>
        <v>18822.218915118585</v>
      </c>
      <c r="U4" s="154">
        <f t="shared" si="0"/>
        <v>18982.674147489874</v>
      </c>
      <c r="V4" s="228">
        <f t="shared" si="0"/>
        <v>37804.893062608448</v>
      </c>
      <c r="W4" s="157" t="s">
        <v>419</v>
      </c>
      <c r="X4" s="158" t="s">
        <v>419</v>
      </c>
      <c r="Y4" s="227">
        <f>(E5+F5)/(F8+F9+F10+F11+F12+F13+F14)</f>
        <v>0.2076844262295082</v>
      </c>
      <c r="Z4" s="721" t="s">
        <v>935</v>
      </c>
      <c r="AA4" s="722"/>
      <c r="AB4" s="104" t="s">
        <v>812</v>
      </c>
    </row>
    <row r="5" spans="1:28" x14ac:dyDescent="0.15">
      <c r="A5" s="13" t="s">
        <v>431</v>
      </c>
      <c r="B5" s="432">
        <v>1193</v>
      </c>
      <c r="C5" s="42">
        <v>1128</v>
      </c>
      <c r="D5" s="74">
        <f>SUM(B5:C5)</f>
        <v>2321</v>
      </c>
      <c r="E5" s="196">
        <v>1067</v>
      </c>
      <c r="F5" s="197">
        <v>960</v>
      </c>
      <c r="G5" s="74">
        <f>SUM(E5:F5)</f>
        <v>2027</v>
      </c>
      <c r="H5" s="513">
        <f>SUM(I8:I14)*$Y$4*Z6/Z8</f>
        <v>1021.8073587685257</v>
      </c>
      <c r="I5" s="514">
        <f>SUM(I8:I14)*$Y$4*Z7/Z8</f>
        <v>854.64277461462814</v>
      </c>
      <c r="J5" s="34">
        <f>SUM(H5:I5)</f>
        <v>1876.4501333831538</v>
      </c>
      <c r="K5" s="515">
        <f>SUM(L8:L14)*$Y$4*Z6/Z8</f>
        <v>892.22453880849241</v>
      </c>
      <c r="L5" s="516">
        <f>SUM(L8:L14)*$Y$4*Z7/Z8</f>
        <v>746.25931089941071</v>
      </c>
      <c r="M5" s="27">
        <f>SUM(K5:L5)</f>
        <v>1638.4838497079031</v>
      </c>
      <c r="N5" s="513">
        <f>SUM(O8:O14)*$Y$4*Z6/Z8</f>
        <v>799.40954465670029</v>
      </c>
      <c r="O5" s="514">
        <f>SUM(O8:O14)*$Y$4*Z7/Z8</f>
        <v>668.6285682285727</v>
      </c>
      <c r="P5" s="34">
        <f>SUM(N5:O5)</f>
        <v>1468.038112885273</v>
      </c>
      <c r="Q5" s="515">
        <f>SUM(R8:R14)*$Y$4*Z6/Z8</f>
        <v>726.09879397421003</v>
      </c>
      <c r="R5" s="514">
        <f>SUM(R8:R14)*$Y$4*Z7/Z8</f>
        <v>607.3112339632612</v>
      </c>
      <c r="S5" s="27">
        <f>SUM(Q5:R5)</f>
        <v>1333.4100279374711</v>
      </c>
      <c r="T5" s="513">
        <f>SUM(U8:U14)*$Y$4*Z6/Z8</f>
        <v>667.49818349739382</v>
      </c>
      <c r="U5" s="514">
        <f>SUM(U8:U14)*$Y$4*Z7/Z8</f>
        <v>558.29750559045294</v>
      </c>
      <c r="V5" s="34">
        <f>SUM(T5:U5)</f>
        <v>1225.7956890878468</v>
      </c>
      <c r="W5" s="78">
        <f>E6/B5</f>
        <v>1.049455155071249</v>
      </c>
      <c r="X5" s="15">
        <f>F6/C5</f>
        <v>1.0239361702127661</v>
      </c>
      <c r="Y5" s="205" t="s">
        <v>430</v>
      </c>
      <c r="Z5" s="194" t="s">
        <v>813</v>
      </c>
      <c r="AA5" s="38" t="s">
        <v>814</v>
      </c>
      <c r="AB5" s="105"/>
    </row>
    <row r="6" spans="1:28" x14ac:dyDescent="0.15">
      <c r="A6" s="13" t="s">
        <v>432</v>
      </c>
      <c r="B6" s="433">
        <v>1342</v>
      </c>
      <c r="C6" s="24">
        <v>1285</v>
      </c>
      <c r="D6" s="41">
        <f t="shared" ref="D6:D25" si="1">SUM(B6:C6)</f>
        <v>2627</v>
      </c>
      <c r="E6" s="298">
        <v>1252</v>
      </c>
      <c r="F6" s="203">
        <v>1155</v>
      </c>
      <c r="G6" s="41">
        <f t="shared" ref="G6:G25" si="2">SUM(E6:F6)</f>
        <v>2407</v>
      </c>
      <c r="H6" s="25">
        <f>E5*$W5</f>
        <v>1119.7686504610226</v>
      </c>
      <c r="I6" s="28">
        <f>F5*$X5</f>
        <v>982.97872340425545</v>
      </c>
      <c r="J6" s="34">
        <f t="shared" ref="J6:J25" si="3">SUM(H6:I6)</f>
        <v>2102.747373865278</v>
      </c>
      <c r="K6" s="25">
        <f>H5*$W5</f>
        <v>1072.3410001493664</v>
      </c>
      <c r="L6" s="28">
        <f>I5*$X5</f>
        <v>875.09964953891449</v>
      </c>
      <c r="M6" s="27">
        <f t="shared" ref="M6:M25" si="4">SUM(K6:L6)</f>
        <v>1947.4406496882809</v>
      </c>
      <c r="N6" s="25">
        <f>K5*$W5</f>
        <v>936.34964173364006</v>
      </c>
      <c r="O6" s="28">
        <f>L5*$X5</f>
        <v>764.1219007879605</v>
      </c>
      <c r="P6" s="34">
        <f t="shared" ref="P6:P25" si="5">SUM(N6:O6)</f>
        <v>1700.4715425216004</v>
      </c>
      <c r="Q6" s="25">
        <f>N5*$W5</f>
        <v>838.94446765313398</v>
      </c>
      <c r="R6" s="28">
        <f>O5*$X5</f>
        <v>684.63297544680984</v>
      </c>
      <c r="S6" s="27">
        <f t="shared" ref="S6:S25" si="6">SUM(Q6:R6)</f>
        <v>1523.5774430999438</v>
      </c>
      <c r="T6" s="25">
        <f>Q5*$W5</f>
        <v>762.00812242725146</v>
      </c>
      <c r="U6" s="28">
        <f>R5*$X5</f>
        <v>621.84793903153081</v>
      </c>
      <c r="V6" s="34">
        <f t="shared" ref="V6:V25" si="7">SUM(T6:U6)</f>
        <v>1383.8560614587823</v>
      </c>
      <c r="W6" s="14">
        <f t="shared" ref="W6:X21" si="8">E7/B6</f>
        <v>1.0007451564828613</v>
      </c>
      <c r="X6" s="15">
        <f t="shared" si="8"/>
        <v>0.99766536964980546</v>
      </c>
      <c r="Y6" s="206" t="s">
        <v>454</v>
      </c>
      <c r="Z6" s="25">
        <f>男女別出生数!E38</f>
        <v>923</v>
      </c>
      <c r="AA6" s="97">
        <f>Z6/Z7*100</f>
        <v>119.55958549222798</v>
      </c>
      <c r="AB6" s="106"/>
    </row>
    <row r="7" spans="1:28" x14ac:dyDescent="0.15">
      <c r="A7" s="13" t="s">
        <v>433</v>
      </c>
      <c r="B7" s="433">
        <v>1378</v>
      </c>
      <c r="C7" s="24">
        <v>1315</v>
      </c>
      <c r="D7" s="41">
        <f t="shared" si="1"/>
        <v>2693</v>
      </c>
      <c r="E7" s="298">
        <v>1343</v>
      </c>
      <c r="F7" s="203">
        <v>1282</v>
      </c>
      <c r="G7" s="41">
        <f t="shared" si="2"/>
        <v>2625</v>
      </c>
      <c r="H7" s="25">
        <f t="shared" ref="H7:H25" si="9">E6*$W6</f>
        <v>1252.9329359165424</v>
      </c>
      <c r="I7" s="28">
        <f t="shared" ref="I7:I25" si="10">F6*$X6</f>
        <v>1152.3035019455253</v>
      </c>
      <c r="J7" s="34">
        <f t="shared" si="3"/>
        <v>2405.2364378620678</v>
      </c>
      <c r="K7" s="25">
        <f t="shared" ref="K7:K25" si="11">H6*$W6</f>
        <v>1120.6030533302185</v>
      </c>
      <c r="L7" s="28">
        <f t="shared" ref="L7:L25" si="12">I6*$X6</f>
        <v>980.68383144300037</v>
      </c>
      <c r="M7" s="27">
        <f t="shared" si="4"/>
        <v>2101.2868847732188</v>
      </c>
      <c r="N7" s="25">
        <f t="shared" ref="N7:N25" si="13">K6*$W6</f>
        <v>1073.1400619974656</v>
      </c>
      <c r="O7" s="26">
        <f t="shared" ref="O7:O25" si="14">L6*$X6</f>
        <v>873.05661533765635</v>
      </c>
      <c r="P7" s="34">
        <f t="shared" si="5"/>
        <v>1946.1966773351219</v>
      </c>
      <c r="Q7" s="25">
        <f t="shared" ref="Q7:Q25" si="15">N6*$W6</f>
        <v>937.04736873940271</v>
      </c>
      <c r="R7" s="28">
        <f t="shared" ref="R7:R25" si="16">O6*$X6</f>
        <v>762.33795860713258</v>
      </c>
      <c r="S7" s="27">
        <f t="shared" si="6"/>
        <v>1699.3853273465352</v>
      </c>
      <c r="T7" s="25">
        <f t="shared" ref="T7:T25" si="17">Q6*$W6</f>
        <v>839.56961256196632</v>
      </c>
      <c r="U7" s="28">
        <f t="shared" ref="U7:U25" si="18">R6*$X6</f>
        <v>683.03461052358773</v>
      </c>
      <c r="V7" s="34">
        <f t="shared" si="7"/>
        <v>1522.6042230855542</v>
      </c>
      <c r="W7" s="14">
        <f t="shared" si="8"/>
        <v>0.94194484760522501</v>
      </c>
      <c r="X7" s="15">
        <f t="shared" si="8"/>
        <v>0.94448669201520907</v>
      </c>
      <c r="Y7" s="207" t="s">
        <v>455</v>
      </c>
      <c r="Z7" s="25">
        <f>男女別出生数!F38</f>
        <v>772</v>
      </c>
      <c r="AA7" s="97">
        <f>Z7/Z7*100</f>
        <v>100</v>
      </c>
      <c r="AB7" s="106"/>
    </row>
    <row r="8" spans="1:28" ht="14.25" thickBot="1" x14ac:dyDescent="0.2">
      <c r="A8" s="80" t="s">
        <v>434</v>
      </c>
      <c r="B8" s="433">
        <v>1245</v>
      </c>
      <c r="C8" s="24">
        <v>1207</v>
      </c>
      <c r="D8" s="81">
        <f t="shared" si="1"/>
        <v>2452</v>
      </c>
      <c r="E8" s="300">
        <v>1298</v>
      </c>
      <c r="F8" s="202">
        <v>1242</v>
      </c>
      <c r="G8" s="81">
        <f t="shared" si="2"/>
        <v>2540</v>
      </c>
      <c r="H8" s="82">
        <f t="shared" si="9"/>
        <v>1265.0319303338172</v>
      </c>
      <c r="I8" s="89">
        <f t="shared" si="10"/>
        <v>1210.831939163498</v>
      </c>
      <c r="J8" s="117">
        <f t="shared" si="3"/>
        <v>2475.8638694973151</v>
      </c>
      <c r="K8" s="82">
        <f t="shared" si="11"/>
        <v>1180.1937233814747</v>
      </c>
      <c r="L8" s="89">
        <f t="shared" si="12"/>
        <v>1088.3353227500702</v>
      </c>
      <c r="M8" s="84">
        <f t="shared" si="4"/>
        <v>2268.5290461315449</v>
      </c>
      <c r="N8" s="82">
        <f t="shared" si="13"/>
        <v>1055.5462722950824</v>
      </c>
      <c r="O8" s="83">
        <f t="shared" si="14"/>
        <v>926.24282787240031</v>
      </c>
      <c r="P8" s="117">
        <f t="shared" si="5"/>
        <v>1981.7891001674827</v>
      </c>
      <c r="Q8" s="82">
        <f t="shared" si="15"/>
        <v>1010.8387521572645</v>
      </c>
      <c r="R8" s="89">
        <f t="shared" si="16"/>
        <v>824.59035456225786</v>
      </c>
      <c r="S8" s="84">
        <f t="shared" si="6"/>
        <v>1835.4291067195222</v>
      </c>
      <c r="T8" s="82">
        <f t="shared" si="17"/>
        <v>882.64694094611377</v>
      </c>
      <c r="U8" s="89">
        <f t="shared" si="18"/>
        <v>720.01805672247804</v>
      </c>
      <c r="V8" s="117">
        <f t="shared" si="7"/>
        <v>1602.6649976685917</v>
      </c>
      <c r="W8" s="85">
        <f t="shared" si="8"/>
        <v>0.89156626506024095</v>
      </c>
      <c r="X8" s="86">
        <f t="shared" si="8"/>
        <v>0.87241093620546806</v>
      </c>
      <c r="Y8" s="208" t="s">
        <v>932</v>
      </c>
      <c r="Z8" s="195">
        <f>Z6+Z7</f>
        <v>1695</v>
      </c>
      <c r="AA8" s="107">
        <f>AA6+AA7</f>
        <v>219.559585492228</v>
      </c>
      <c r="AB8" s="108"/>
    </row>
    <row r="9" spans="1:28" x14ac:dyDescent="0.15">
      <c r="A9" s="13" t="s">
        <v>435</v>
      </c>
      <c r="B9" s="432">
        <v>1123</v>
      </c>
      <c r="C9" s="42">
        <v>1162</v>
      </c>
      <c r="D9" s="41">
        <f t="shared" si="1"/>
        <v>2285</v>
      </c>
      <c r="E9" s="298">
        <v>1110</v>
      </c>
      <c r="F9" s="203">
        <v>1053</v>
      </c>
      <c r="G9" s="41">
        <f t="shared" si="2"/>
        <v>2163</v>
      </c>
      <c r="H9" s="25">
        <f t="shared" si="9"/>
        <v>1157.2530120481927</v>
      </c>
      <c r="I9" s="28">
        <f t="shared" si="10"/>
        <v>1083.5343827671913</v>
      </c>
      <c r="J9" s="34">
        <f t="shared" si="3"/>
        <v>2240.7873948153838</v>
      </c>
      <c r="K9" s="25">
        <f t="shared" si="11"/>
        <v>1127.8597933096682</v>
      </c>
      <c r="L9" s="28">
        <f t="shared" si="12"/>
        <v>1056.3430256331096</v>
      </c>
      <c r="M9" s="27">
        <f t="shared" si="4"/>
        <v>2184.2028189427779</v>
      </c>
      <c r="N9" s="25">
        <f t="shared" si="13"/>
        <v>1052.2209100027605</v>
      </c>
      <c r="O9" s="26">
        <f t="shared" si="14"/>
        <v>949.47563782586894</v>
      </c>
      <c r="P9" s="34">
        <f t="shared" si="5"/>
        <v>2001.6965478286295</v>
      </c>
      <c r="Q9" s="25">
        <f t="shared" si="15"/>
        <v>941.08944758838675</v>
      </c>
      <c r="R9" s="28">
        <f t="shared" si="16"/>
        <v>808.06437261776091</v>
      </c>
      <c r="S9" s="27">
        <f t="shared" si="6"/>
        <v>1749.1538202061477</v>
      </c>
      <c r="T9" s="25">
        <f t="shared" si="17"/>
        <v>901.22973083900683</v>
      </c>
      <c r="U9" s="28">
        <f t="shared" si="18"/>
        <v>719.38164320965825</v>
      </c>
      <c r="V9" s="34">
        <f t="shared" si="7"/>
        <v>1620.6113740486651</v>
      </c>
      <c r="W9" s="14">
        <f t="shared" si="8"/>
        <v>1.0801424755120215</v>
      </c>
      <c r="X9" s="15">
        <f t="shared" si="8"/>
        <v>0.94320137693631667</v>
      </c>
      <c r="Y9" s="1"/>
      <c r="Z9" s="98" t="s">
        <v>811</v>
      </c>
    </row>
    <row r="10" spans="1:28" x14ac:dyDescent="0.15">
      <c r="A10" s="13" t="s">
        <v>436</v>
      </c>
      <c r="B10" s="433">
        <v>1384</v>
      </c>
      <c r="C10" s="24">
        <v>1324</v>
      </c>
      <c r="D10" s="41">
        <f t="shared" si="1"/>
        <v>2708</v>
      </c>
      <c r="E10" s="298">
        <v>1213</v>
      </c>
      <c r="F10" s="203">
        <v>1096</v>
      </c>
      <c r="G10" s="41">
        <f t="shared" si="2"/>
        <v>2309</v>
      </c>
      <c r="H10" s="25">
        <f t="shared" si="9"/>
        <v>1198.9581478183438</v>
      </c>
      <c r="I10" s="28">
        <f t="shared" si="10"/>
        <v>993.19104991394147</v>
      </c>
      <c r="J10" s="34">
        <f t="shared" si="3"/>
        <v>2192.1491977322853</v>
      </c>
      <c r="K10" s="25">
        <f t="shared" si="11"/>
        <v>1249.9981332274781</v>
      </c>
      <c r="L10" s="28">
        <f t="shared" si="12"/>
        <v>1021.9911217838569</v>
      </c>
      <c r="M10" s="27">
        <f t="shared" si="4"/>
        <v>2271.989255011335</v>
      </c>
      <c r="N10" s="25">
        <f t="shared" si="13"/>
        <v>1218.2492691759819</v>
      </c>
      <c r="O10" s="26">
        <f t="shared" si="14"/>
        <v>996.34419629422382</v>
      </c>
      <c r="P10" s="34">
        <f t="shared" si="5"/>
        <v>2214.593465470206</v>
      </c>
      <c r="Q10" s="25">
        <f t="shared" si="15"/>
        <v>1136.5484985158937</v>
      </c>
      <c r="R10" s="28">
        <f t="shared" si="16"/>
        <v>895.54672896484715</v>
      </c>
      <c r="S10" s="27">
        <f t="shared" si="6"/>
        <v>2032.095227480741</v>
      </c>
      <c r="T10" s="25">
        <f t="shared" si="17"/>
        <v>1016.5106855963609</v>
      </c>
      <c r="U10" s="28">
        <f t="shared" si="18"/>
        <v>762.16742890625301</v>
      </c>
      <c r="V10" s="34">
        <f t="shared" si="7"/>
        <v>1778.6781145026139</v>
      </c>
      <c r="W10" s="14">
        <f t="shared" si="8"/>
        <v>0.94436416184971095</v>
      </c>
      <c r="X10" s="15">
        <f t="shared" si="8"/>
        <v>0.9773413897280967</v>
      </c>
      <c r="Y10" s="1"/>
      <c r="Z10" s="31"/>
    </row>
    <row r="11" spans="1:28" x14ac:dyDescent="0.15">
      <c r="A11" s="13" t="s">
        <v>437</v>
      </c>
      <c r="B11" s="433">
        <v>1576</v>
      </c>
      <c r="C11" s="24">
        <v>1551</v>
      </c>
      <c r="D11" s="41">
        <f t="shared" si="1"/>
        <v>3127</v>
      </c>
      <c r="E11" s="298">
        <v>1307</v>
      </c>
      <c r="F11" s="203">
        <v>1294</v>
      </c>
      <c r="G11" s="41">
        <f t="shared" si="2"/>
        <v>2601</v>
      </c>
      <c r="H11" s="25">
        <f t="shared" si="9"/>
        <v>1145.5137283236993</v>
      </c>
      <c r="I11" s="28">
        <f t="shared" si="10"/>
        <v>1071.166163141994</v>
      </c>
      <c r="J11" s="34">
        <f t="shared" si="3"/>
        <v>2216.6798914656933</v>
      </c>
      <c r="K11" s="25">
        <f t="shared" si="11"/>
        <v>1132.2531063573522</v>
      </c>
      <c r="L11" s="28">
        <f t="shared" si="12"/>
        <v>970.68672098839897</v>
      </c>
      <c r="M11" s="27">
        <f t="shared" si="4"/>
        <v>2102.9398273457509</v>
      </c>
      <c r="N11" s="25">
        <f t="shared" si="13"/>
        <v>1180.4534393990707</v>
      </c>
      <c r="O11" s="26">
        <f t="shared" si="14"/>
        <v>998.83422325401125</v>
      </c>
      <c r="P11" s="34">
        <f t="shared" si="5"/>
        <v>2179.287662653082</v>
      </c>
      <c r="Q11" s="25">
        <f t="shared" si="15"/>
        <v>1150.4709500093991</v>
      </c>
      <c r="R11" s="28">
        <f t="shared" si="16"/>
        <v>973.76842145372029</v>
      </c>
      <c r="S11" s="27">
        <f t="shared" si="6"/>
        <v>2124.2393714631194</v>
      </c>
      <c r="T11" s="25">
        <f t="shared" si="17"/>
        <v>1073.3156702025094</v>
      </c>
      <c r="U11" s="28">
        <f t="shared" si="18"/>
        <v>875.25488465295484</v>
      </c>
      <c r="V11" s="34">
        <f t="shared" si="7"/>
        <v>1948.5705548554643</v>
      </c>
      <c r="W11" s="14">
        <f t="shared" si="8"/>
        <v>0.99492385786802029</v>
      </c>
      <c r="X11" s="15">
        <f t="shared" si="8"/>
        <v>0.98001289490651189</v>
      </c>
      <c r="Y11" s="1"/>
    </row>
    <row r="12" spans="1:28" x14ac:dyDescent="0.15">
      <c r="A12" s="80" t="s">
        <v>438</v>
      </c>
      <c r="B12" s="434">
        <v>1917</v>
      </c>
      <c r="C12" s="88">
        <v>1997</v>
      </c>
      <c r="D12" s="41">
        <f t="shared" si="1"/>
        <v>3914</v>
      </c>
      <c r="E12" s="298">
        <v>1568</v>
      </c>
      <c r="F12" s="203">
        <v>1520</v>
      </c>
      <c r="G12" s="41">
        <f t="shared" si="2"/>
        <v>3088</v>
      </c>
      <c r="H12" s="82">
        <f t="shared" si="9"/>
        <v>1300.3654822335025</v>
      </c>
      <c r="I12" s="89">
        <f t="shared" si="10"/>
        <v>1268.1366860090263</v>
      </c>
      <c r="J12" s="117">
        <f t="shared" si="3"/>
        <v>2568.5021682425286</v>
      </c>
      <c r="K12" s="82">
        <f t="shared" si="11"/>
        <v>1139.6989378245942</v>
      </c>
      <c r="L12" s="89">
        <f t="shared" si="12"/>
        <v>1049.7566524666865</v>
      </c>
      <c r="M12" s="84">
        <f t="shared" si="4"/>
        <v>2189.4555902912807</v>
      </c>
      <c r="N12" s="82">
        <f t="shared" si="13"/>
        <v>1126.5056286601068</v>
      </c>
      <c r="O12" s="83">
        <f t="shared" si="14"/>
        <v>951.28550348315048</v>
      </c>
      <c r="P12" s="117">
        <f t="shared" si="5"/>
        <v>2077.7911321432575</v>
      </c>
      <c r="Q12" s="82">
        <f t="shared" si="15"/>
        <v>1174.4612899604967</v>
      </c>
      <c r="R12" s="89">
        <f t="shared" si="16"/>
        <v>978.87041866286074</v>
      </c>
      <c r="S12" s="84">
        <f t="shared" si="6"/>
        <v>2153.3317086233574</v>
      </c>
      <c r="T12" s="82">
        <f t="shared" si="17"/>
        <v>1144.6309959484377</v>
      </c>
      <c r="U12" s="89">
        <f t="shared" si="18"/>
        <v>954.30560967740473</v>
      </c>
      <c r="V12" s="117">
        <f t="shared" si="7"/>
        <v>2098.9366056258423</v>
      </c>
      <c r="W12" s="85">
        <f t="shared" si="8"/>
        <v>0.98122065727699526</v>
      </c>
      <c r="X12" s="86">
        <f t="shared" si="8"/>
        <v>0.97145718577866802</v>
      </c>
      <c r="Y12" s="1"/>
    </row>
    <row r="13" spans="1:28" x14ac:dyDescent="0.15">
      <c r="A13" s="13" t="s">
        <v>439</v>
      </c>
      <c r="B13" s="433">
        <v>1609</v>
      </c>
      <c r="C13" s="24">
        <v>1622</v>
      </c>
      <c r="D13" s="74">
        <f t="shared" si="1"/>
        <v>3231</v>
      </c>
      <c r="E13" s="200">
        <v>1881</v>
      </c>
      <c r="F13" s="201">
        <v>1940</v>
      </c>
      <c r="G13" s="74">
        <f t="shared" si="2"/>
        <v>3821</v>
      </c>
      <c r="H13" s="25">
        <f t="shared" si="9"/>
        <v>1538.5539906103286</v>
      </c>
      <c r="I13" s="28">
        <f t="shared" si="10"/>
        <v>1476.6149223835755</v>
      </c>
      <c r="J13" s="34">
        <f t="shared" si="3"/>
        <v>3015.1689129939041</v>
      </c>
      <c r="K13" s="25">
        <f t="shared" si="11"/>
        <v>1275.9454731774742</v>
      </c>
      <c r="L13" s="28">
        <f t="shared" si="12"/>
        <v>1231.9404961730152</v>
      </c>
      <c r="M13" s="27">
        <f t="shared" si="4"/>
        <v>2507.8859693504892</v>
      </c>
      <c r="N13" s="25">
        <f t="shared" si="13"/>
        <v>1118.2961408701417</v>
      </c>
      <c r="O13" s="26">
        <f t="shared" si="14"/>
        <v>1019.7936433577225</v>
      </c>
      <c r="P13" s="34">
        <f t="shared" si="5"/>
        <v>2138.0897842278641</v>
      </c>
      <c r="Q13" s="25">
        <f t="shared" si="15"/>
        <v>1105.3505933801048</v>
      </c>
      <c r="R13" s="28">
        <f t="shared" si="16"/>
        <v>924.13313808578471</v>
      </c>
      <c r="S13" s="27">
        <f t="shared" si="6"/>
        <v>2029.4837314658894</v>
      </c>
      <c r="T13" s="25">
        <f t="shared" si="17"/>
        <v>1152.4056788814264</v>
      </c>
      <c r="U13" s="28">
        <f t="shared" si="18"/>
        <v>950.93070215620924</v>
      </c>
      <c r="V13" s="34">
        <f t="shared" si="7"/>
        <v>2103.3363810376359</v>
      </c>
      <c r="W13" s="14">
        <f t="shared" si="8"/>
        <v>0.98384089496581728</v>
      </c>
      <c r="X13" s="15">
        <f t="shared" si="8"/>
        <v>0.99568434032059183</v>
      </c>
      <c r="Y13" s="1"/>
    </row>
    <row r="14" spans="1:28" x14ac:dyDescent="0.15">
      <c r="A14" s="13" t="s">
        <v>440</v>
      </c>
      <c r="B14" s="433">
        <v>1485</v>
      </c>
      <c r="C14" s="24">
        <v>1459</v>
      </c>
      <c r="D14" s="41">
        <f t="shared" si="1"/>
        <v>2944</v>
      </c>
      <c r="E14" s="419">
        <v>1583</v>
      </c>
      <c r="F14" s="198">
        <v>1615</v>
      </c>
      <c r="G14" s="41">
        <f t="shared" si="2"/>
        <v>3198</v>
      </c>
      <c r="H14" s="25">
        <f t="shared" si="9"/>
        <v>1850.6047234307023</v>
      </c>
      <c r="I14" s="28">
        <f t="shared" si="10"/>
        <v>1931.6276202219481</v>
      </c>
      <c r="J14" s="34">
        <f t="shared" si="3"/>
        <v>3782.2323436526503</v>
      </c>
      <c r="K14" s="25">
        <f t="shared" si="11"/>
        <v>1513.6923350752952</v>
      </c>
      <c r="L14" s="28">
        <f t="shared" si="12"/>
        <v>1470.2423549010323</v>
      </c>
      <c r="M14" s="27">
        <f t="shared" si="4"/>
        <v>2983.9346899763277</v>
      </c>
      <c r="N14" s="25">
        <f t="shared" si="13"/>
        <v>1255.3273362585094</v>
      </c>
      <c r="O14" s="26">
        <f t="shared" si="14"/>
        <v>1226.6238602462513</v>
      </c>
      <c r="P14" s="34">
        <f t="shared" si="5"/>
        <v>2481.9511965047604</v>
      </c>
      <c r="Q14" s="25">
        <f t="shared" si="15"/>
        <v>1100.2254760704998</v>
      </c>
      <c r="R14" s="28">
        <f t="shared" si="16"/>
        <v>1015.3925610497669</v>
      </c>
      <c r="S14" s="27">
        <f t="shared" si="6"/>
        <v>2115.6180371202668</v>
      </c>
      <c r="T14" s="25">
        <f t="shared" si="17"/>
        <v>1087.4891170420794</v>
      </c>
      <c r="U14" s="28">
        <f t="shared" si="18"/>
        <v>920.14489396334295</v>
      </c>
      <c r="V14" s="34">
        <f t="shared" si="7"/>
        <v>2007.6340110054225</v>
      </c>
      <c r="W14" s="14">
        <f t="shared" si="8"/>
        <v>0.97508417508417511</v>
      </c>
      <c r="X14" s="15">
        <f t="shared" si="8"/>
        <v>0.99383139136394794</v>
      </c>
      <c r="Y14" s="1"/>
    </row>
    <row r="15" spans="1:28" x14ac:dyDescent="0.15">
      <c r="A15" s="13" t="s">
        <v>441</v>
      </c>
      <c r="B15" s="433">
        <v>1456</v>
      </c>
      <c r="C15" s="24">
        <v>1436</v>
      </c>
      <c r="D15" s="41">
        <f t="shared" si="1"/>
        <v>2892</v>
      </c>
      <c r="E15" s="419">
        <v>1448</v>
      </c>
      <c r="F15" s="198">
        <v>1450</v>
      </c>
      <c r="G15" s="41">
        <f t="shared" si="2"/>
        <v>2898</v>
      </c>
      <c r="H15" s="28">
        <f t="shared" si="9"/>
        <v>1543.5582491582493</v>
      </c>
      <c r="I15" s="26">
        <f t="shared" si="10"/>
        <v>1605.0376970527759</v>
      </c>
      <c r="J15" s="34">
        <f t="shared" si="3"/>
        <v>3148.595946211025</v>
      </c>
      <c r="K15" s="25">
        <f t="shared" si="11"/>
        <v>1804.4953801533043</v>
      </c>
      <c r="L15" s="26">
        <f t="shared" si="12"/>
        <v>1919.7121654022103</v>
      </c>
      <c r="M15" s="27">
        <f t="shared" si="4"/>
        <v>3724.2075455555146</v>
      </c>
      <c r="N15" s="28">
        <f t="shared" si="13"/>
        <v>1475.977441878133</v>
      </c>
      <c r="O15" s="26">
        <f t="shared" si="14"/>
        <v>1461.1730052135003</v>
      </c>
      <c r="P15" s="34">
        <f t="shared" si="5"/>
        <v>2937.1504470916334</v>
      </c>
      <c r="Q15" s="25">
        <f t="shared" si="15"/>
        <v>1224.0498201362436</v>
      </c>
      <c r="R15" s="28">
        <f t="shared" si="16"/>
        <v>1219.0572977087488</v>
      </c>
      <c r="S15" s="27">
        <f t="shared" si="6"/>
        <v>2443.1071178449924</v>
      </c>
      <c r="T15" s="28">
        <f t="shared" si="17"/>
        <v>1072.8124507407972</v>
      </c>
      <c r="U15" s="26">
        <f t="shared" si="18"/>
        <v>1009.1290017286923</v>
      </c>
      <c r="V15" s="34">
        <f t="shared" si="7"/>
        <v>2081.9414524694894</v>
      </c>
      <c r="W15" s="14">
        <f t="shared" si="8"/>
        <v>0.96703296703296704</v>
      </c>
      <c r="X15" s="15">
        <f t="shared" si="8"/>
        <v>0.99442896935933145</v>
      </c>
      <c r="Y15" s="1"/>
    </row>
    <row r="16" spans="1:28" x14ac:dyDescent="0.15">
      <c r="A16" s="13" t="s">
        <v>442</v>
      </c>
      <c r="B16" s="433">
        <v>1684</v>
      </c>
      <c r="C16" s="24">
        <v>1732</v>
      </c>
      <c r="D16" s="41">
        <f t="shared" si="1"/>
        <v>3416</v>
      </c>
      <c r="E16" s="419">
        <v>1408</v>
      </c>
      <c r="F16" s="198">
        <v>1428</v>
      </c>
      <c r="G16" s="41">
        <f t="shared" si="2"/>
        <v>2836</v>
      </c>
      <c r="H16" s="28">
        <f t="shared" si="9"/>
        <v>1400.2637362637363</v>
      </c>
      <c r="I16" s="26">
        <f t="shared" si="10"/>
        <v>1441.9220055710307</v>
      </c>
      <c r="J16" s="34">
        <f t="shared" si="3"/>
        <v>2842.1857418347672</v>
      </c>
      <c r="K16" s="25">
        <f t="shared" si="11"/>
        <v>1492.6717134717137</v>
      </c>
      <c r="L16" s="26">
        <f t="shared" si="12"/>
        <v>1596.0959828630669</v>
      </c>
      <c r="M16" s="27">
        <f t="shared" si="4"/>
        <v>3088.7676963347803</v>
      </c>
      <c r="N16" s="28">
        <f t="shared" si="13"/>
        <v>1745.0065214669316</v>
      </c>
      <c r="O16" s="26">
        <f t="shared" si="14"/>
        <v>1909.0173901074904</v>
      </c>
      <c r="P16" s="34">
        <f t="shared" si="5"/>
        <v>3654.0239115744221</v>
      </c>
      <c r="Q16" s="25">
        <f t="shared" si="15"/>
        <v>1427.3188448931396</v>
      </c>
      <c r="R16" s="28">
        <f t="shared" si="16"/>
        <v>1453.0327656301381</v>
      </c>
      <c r="S16" s="27">
        <f t="shared" si="6"/>
        <v>2880.3516105232775</v>
      </c>
      <c r="T16" s="28">
        <f t="shared" si="17"/>
        <v>1183.6965293625212</v>
      </c>
      <c r="U16" s="26">
        <f t="shared" si="18"/>
        <v>1212.2658921504828</v>
      </c>
      <c r="V16" s="34">
        <f t="shared" si="7"/>
        <v>2395.9624215130043</v>
      </c>
      <c r="W16" s="14">
        <f t="shared" si="8"/>
        <v>0.97921615201900236</v>
      </c>
      <c r="X16" s="15">
        <f t="shared" si="8"/>
        <v>0.9924942263279446</v>
      </c>
      <c r="Y16" s="1"/>
    </row>
    <row r="17" spans="1:25" x14ac:dyDescent="0.15">
      <c r="A17" s="13" t="s">
        <v>443</v>
      </c>
      <c r="B17" s="433">
        <v>1944</v>
      </c>
      <c r="C17" s="24">
        <v>1997</v>
      </c>
      <c r="D17" s="81">
        <f t="shared" si="1"/>
        <v>3941</v>
      </c>
      <c r="E17" s="420">
        <v>1649</v>
      </c>
      <c r="F17" s="199">
        <v>1719</v>
      </c>
      <c r="G17" s="81">
        <f t="shared" si="2"/>
        <v>3368</v>
      </c>
      <c r="H17" s="28">
        <f t="shared" si="9"/>
        <v>1378.7363420427553</v>
      </c>
      <c r="I17" s="26">
        <f t="shared" si="10"/>
        <v>1417.2817551963049</v>
      </c>
      <c r="J17" s="34">
        <f t="shared" si="3"/>
        <v>2796.0180972390599</v>
      </c>
      <c r="K17" s="25">
        <f t="shared" si="11"/>
        <v>1371.1608676359269</v>
      </c>
      <c r="L17" s="26">
        <f t="shared" si="12"/>
        <v>1431.0992653444582</v>
      </c>
      <c r="M17" s="27">
        <f t="shared" si="4"/>
        <v>2802.2601329803852</v>
      </c>
      <c r="N17" s="28">
        <f t="shared" si="13"/>
        <v>1461.6482514933823</v>
      </c>
      <c r="O17" s="83">
        <f t="shared" si="14"/>
        <v>1584.1160476568198</v>
      </c>
      <c r="P17" s="34">
        <f t="shared" si="5"/>
        <v>3045.7642991502021</v>
      </c>
      <c r="Q17" s="25">
        <f t="shared" si="15"/>
        <v>1708.7385711989134</v>
      </c>
      <c r="R17" s="26">
        <f t="shared" si="16"/>
        <v>1894.6887376413258</v>
      </c>
      <c r="S17" s="27">
        <f t="shared" si="6"/>
        <v>3603.4273088402392</v>
      </c>
      <c r="T17" s="28">
        <f t="shared" si="17"/>
        <v>1397.6536670004675</v>
      </c>
      <c r="U17" s="26">
        <f t="shared" si="18"/>
        <v>1442.1266305532376</v>
      </c>
      <c r="V17" s="34">
        <f t="shared" si="7"/>
        <v>2839.7802975537052</v>
      </c>
      <c r="W17" s="14">
        <f t="shared" si="8"/>
        <v>0.94753086419753085</v>
      </c>
      <c r="X17" s="15">
        <f t="shared" si="8"/>
        <v>0.9904857285928893</v>
      </c>
      <c r="Y17" s="1"/>
    </row>
    <row r="18" spans="1:25" x14ac:dyDescent="0.15">
      <c r="A18" s="73" t="s">
        <v>444</v>
      </c>
      <c r="B18" s="432">
        <v>1542</v>
      </c>
      <c r="C18" s="42">
        <v>1651</v>
      </c>
      <c r="D18" s="41">
        <f t="shared" si="1"/>
        <v>3193</v>
      </c>
      <c r="E18" s="419">
        <v>1842</v>
      </c>
      <c r="F18" s="198">
        <v>1978</v>
      </c>
      <c r="G18" s="41">
        <f t="shared" si="2"/>
        <v>3820</v>
      </c>
      <c r="H18" s="87">
        <f t="shared" si="9"/>
        <v>1562.4783950617284</v>
      </c>
      <c r="I18" s="76">
        <f t="shared" si="10"/>
        <v>1702.6449674511766</v>
      </c>
      <c r="J18" s="175">
        <f t="shared" si="3"/>
        <v>3265.1233625129053</v>
      </c>
      <c r="K18" s="75">
        <f t="shared" si="11"/>
        <v>1306.3952376763143</v>
      </c>
      <c r="L18" s="76">
        <f t="shared" si="12"/>
        <v>1403.7973519170209</v>
      </c>
      <c r="M18" s="77">
        <f t="shared" si="4"/>
        <v>2710.1925895933355</v>
      </c>
      <c r="N18" s="87">
        <f t="shared" si="13"/>
        <v>1299.2172418649061</v>
      </c>
      <c r="O18" s="76">
        <f t="shared" si="14"/>
        <v>1417.4833985234543</v>
      </c>
      <c r="P18" s="175">
        <f t="shared" si="5"/>
        <v>2716.7006403883606</v>
      </c>
      <c r="Q18" s="75">
        <f t="shared" si="15"/>
        <v>1384.9568308903345</v>
      </c>
      <c r="R18" s="76">
        <f t="shared" si="16"/>
        <v>1569.0443376390533</v>
      </c>
      <c r="S18" s="77">
        <f t="shared" si="6"/>
        <v>2954.0011685293875</v>
      </c>
      <c r="T18" s="87">
        <f t="shared" si="17"/>
        <v>1619.0825350557604</v>
      </c>
      <c r="U18" s="76">
        <f t="shared" si="18"/>
        <v>1876.6621547594102</v>
      </c>
      <c r="V18" s="175">
        <f t="shared" si="7"/>
        <v>3495.7446898151707</v>
      </c>
      <c r="W18" s="78">
        <f t="shared" si="8"/>
        <v>0.91115434500648507</v>
      </c>
      <c r="X18" s="79">
        <f t="shared" si="8"/>
        <v>0.96365838885523925</v>
      </c>
      <c r="Y18" s="1"/>
    </row>
    <row r="19" spans="1:25" x14ac:dyDescent="0.15">
      <c r="A19" s="80" t="s">
        <v>445</v>
      </c>
      <c r="B19" s="434">
        <v>1211</v>
      </c>
      <c r="C19" s="88">
        <v>1265</v>
      </c>
      <c r="D19" s="41">
        <f t="shared" si="1"/>
        <v>2476</v>
      </c>
      <c r="E19" s="419">
        <v>1405</v>
      </c>
      <c r="F19" s="198">
        <v>1591</v>
      </c>
      <c r="G19" s="41">
        <f t="shared" si="2"/>
        <v>2996</v>
      </c>
      <c r="H19" s="89">
        <f t="shared" si="9"/>
        <v>1678.3463035019454</v>
      </c>
      <c r="I19" s="83">
        <f t="shared" si="10"/>
        <v>1906.1162931556632</v>
      </c>
      <c r="J19" s="117">
        <f t="shared" si="3"/>
        <v>3584.4625966576086</v>
      </c>
      <c r="K19" s="82">
        <f t="shared" si="11"/>
        <v>1423.6589786392531</v>
      </c>
      <c r="L19" s="83">
        <f t="shared" si="12"/>
        <v>1640.7681061264821</v>
      </c>
      <c r="M19" s="84">
        <f t="shared" si="4"/>
        <v>3064.4270847657353</v>
      </c>
      <c r="N19" s="89">
        <f t="shared" si="13"/>
        <v>1190.3276971045536</v>
      </c>
      <c r="O19" s="83">
        <f t="shared" si="14"/>
        <v>1352.7810944276077</v>
      </c>
      <c r="P19" s="117">
        <f t="shared" si="5"/>
        <v>2543.1087915321614</v>
      </c>
      <c r="Q19" s="82">
        <f t="shared" si="15"/>
        <v>1183.7874350325505</v>
      </c>
      <c r="R19" s="83">
        <f t="shared" si="16"/>
        <v>1365.9697680501611</v>
      </c>
      <c r="S19" s="84">
        <f t="shared" si="6"/>
        <v>2549.7572030827114</v>
      </c>
      <c r="T19" s="89">
        <f t="shared" si="17"/>
        <v>1261.9094341121399</v>
      </c>
      <c r="U19" s="83">
        <f t="shared" si="18"/>
        <v>1512.0227384516861</v>
      </c>
      <c r="V19" s="117">
        <f t="shared" si="7"/>
        <v>2773.932172563826</v>
      </c>
      <c r="W19" s="85">
        <f t="shared" si="8"/>
        <v>0.8571428571428571</v>
      </c>
      <c r="X19" s="86">
        <f t="shared" si="8"/>
        <v>0.9059288537549407</v>
      </c>
      <c r="Y19" s="1"/>
    </row>
    <row r="20" spans="1:25" x14ac:dyDescent="0.15">
      <c r="A20" s="183" t="s">
        <v>479</v>
      </c>
      <c r="B20" s="433">
        <v>964</v>
      </c>
      <c r="C20" s="24">
        <v>1202</v>
      </c>
      <c r="D20" s="74">
        <f t="shared" si="1"/>
        <v>2166</v>
      </c>
      <c r="E20" s="196">
        <v>1038</v>
      </c>
      <c r="F20" s="197">
        <v>1146</v>
      </c>
      <c r="G20" s="74">
        <f t="shared" si="2"/>
        <v>2184</v>
      </c>
      <c r="H20" s="28">
        <f t="shared" si="9"/>
        <v>1204.2857142857142</v>
      </c>
      <c r="I20" s="26">
        <f t="shared" si="10"/>
        <v>1441.3328063241106</v>
      </c>
      <c r="J20" s="34">
        <f t="shared" si="3"/>
        <v>2645.6185206098248</v>
      </c>
      <c r="K20" s="25">
        <f t="shared" si="11"/>
        <v>1438.5825458588104</v>
      </c>
      <c r="L20" s="26">
        <f t="shared" si="12"/>
        <v>1726.8057485821266</v>
      </c>
      <c r="M20" s="27">
        <f t="shared" si="4"/>
        <v>3165.388294440937</v>
      </c>
      <c r="N20" s="28">
        <f t="shared" si="13"/>
        <v>1220.2791245479311</v>
      </c>
      <c r="O20" s="26">
        <f t="shared" si="14"/>
        <v>1486.4191696608289</v>
      </c>
      <c r="P20" s="34">
        <f t="shared" si="5"/>
        <v>2706.6982942087598</v>
      </c>
      <c r="Q20" s="25">
        <f t="shared" si="15"/>
        <v>1020.2808832324745</v>
      </c>
      <c r="R20" s="26">
        <f t="shared" si="16"/>
        <v>1225.5234262561569</v>
      </c>
      <c r="S20" s="27">
        <f t="shared" si="6"/>
        <v>2245.8043094886316</v>
      </c>
      <c r="T20" s="28">
        <f t="shared" si="17"/>
        <v>1014.6749443136147</v>
      </c>
      <c r="U20" s="26">
        <f t="shared" si="18"/>
        <v>1237.4714262335847</v>
      </c>
      <c r="V20" s="34">
        <f t="shared" si="7"/>
        <v>2252.1463705471992</v>
      </c>
      <c r="W20" s="14">
        <f t="shared" si="8"/>
        <v>0.79460580912863066</v>
      </c>
      <c r="X20" s="15">
        <f t="shared" si="8"/>
        <v>0.85357737104825293</v>
      </c>
      <c r="Y20" s="1"/>
    </row>
    <row r="21" spans="1:25" x14ac:dyDescent="0.15">
      <c r="A21" s="183" t="s">
        <v>480</v>
      </c>
      <c r="B21" s="433">
        <v>670</v>
      </c>
      <c r="C21" s="24">
        <v>1031</v>
      </c>
      <c r="D21" s="41">
        <f t="shared" si="1"/>
        <v>1701</v>
      </c>
      <c r="E21" s="419">
        <v>766</v>
      </c>
      <c r="F21" s="198">
        <v>1026</v>
      </c>
      <c r="G21" s="41">
        <f t="shared" si="2"/>
        <v>1792</v>
      </c>
      <c r="H21" s="28">
        <f t="shared" si="9"/>
        <v>824.80082987551862</v>
      </c>
      <c r="I21" s="26">
        <f t="shared" si="10"/>
        <v>978.19966722129789</v>
      </c>
      <c r="J21" s="34">
        <f t="shared" si="3"/>
        <v>1803.0004970968166</v>
      </c>
      <c r="K21" s="25">
        <f t="shared" si="11"/>
        <v>956.93242442205087</v>
      </c>
      <c r="L21" s="26">
        <f t="shared" si="12"/>
        <v>1230.289067627735</v>
      </c>
      <c r="M21" s="27">
        <f t="shared" si="4"/>
        <v>2187.2214920497859</v>
      </c>
      <c r="N21" s="28">
        <f t="shared" si="13"/>
        <v>1143.1060478504655</v>
      </c>
      <c r="O21" s="26">
        <f t="shared" si="14"/>
        <v>1473.962311185742</v>
      </c>
      <c r="P21" s="34">
        <f t="shared" si="5"/>
        <v>2617.0683590362078</v>
      </c>
      <c r="Q21" s="25">
        <f t="shared" si="15"/>
        <v>969.64088112418585</v>
      </c>
      <c r="R21" s="26">
        <f t="shared" si="16"/>
        <v>1268.7737671148172</v>
      </c>
      <c r="S21" s="27">
        <f t="shared" si="6"/>
        <v>2238.4146482390033</v>
      </c>
      <c r="T21" s="28">
        <f t="shared" si="17"/>
        <v>810.72111675941437</v>
      </c>
      <c r="U21" s="26">
        <f t="shared" si="18"/>
        <v>1046.0790643417779</v>
      </c>
      <c r="V21" s="34">
        <f t="shared" si="7"/>
        <v>1856.8001811011923</v>
      </c>
      <c r="W21" s="14">
        <f t="shared" si="8"/>
        <v>0.57910447761194028</v>
      </c>
      <c r="X21" s="15">
        <f t="shared" si="8"/>
        <v>0.77109602327837057</v>
      </c>
      <c r="Y21" s="1"/>
    </row>
    <row r="22" spans="1:25" x14ac:dyDescent="0.15">
      <c r="A22" s="183" t="s">
        <v>481</v>
      </c>
      <c r="B22" s="433">
        <v>298</v>
      </c>
      <c r="C22" s="24">
        <v>710</v>
      </c>
      <c r="D22" s="41">
        <f t="shared" si="1"/>
        <v>1008</v>
      </c>
      <c r="E22" s="419">
        <v>388</v>
      </c>
      <c r="F22" s="198">
        <v>795</v>
      </c>
      <c r="G22" s="41">
        <f t="shared" si="2"/>
        <v>1183</v>
      </c>
      <c r="H22" s="28">
        <f t="shared" si="9"/>
        <v>443.59402985074627</v>
      </c>
      <c r="I22" s="26">
        <f t="shared" si="10"/>
        <v>791.14451988360815</v>
      </c>
      <c r="J22" s="34">
        <f t="shared" si="3"/>
        <v>1234.7385497343544</v>
      </c>
      <c r="K22" s="25">
        <f t="shared" si="11"/>
        <v>477.64585371895703</v>
      </c>
      <c r="L22" s="26">
        <f t="shared" si="12"/>
        <v>754.28587336656824</v>
      </c>
      <c r="M22" s="27">
        <f t="shared" si="4"/>
        <v>1231.9317270855254</v>
      </c>
      <c r="N22" s="28">
        <f t="shared" si="13"/>
        <v>554.16385175485925</v>
      </c>
      <c r="O22" s="26">
        <f t="shared" si="14"/>
        <v>948.67100753060072</v>
      </c>
      <c r="P22" s="34">
        <f t="shared" si="5"/>
        <v>1502.83485928546</v>
      </c>
      <c r="Q22" s="25">
        <f t="shared" si="15"/>
        <v>661.97783069549348</v>
      </c>
      <c r="R22" s="26">
        <f t="shared" si="16"/>
        <v>1136.5664766175219</v>
      </c>
      <c r="S22" s="27">
        <f t="shared" si="6"/>
        <v>1798.5443073130155</v>
      </c>
      <c r="T22" s="28">
        <f t="shared" si="17"/>
        <v>561.52337593460311</v>
      </c>
      <c r="U22" s="26">
        <f t="shared" si="18"/>
        <v>978.34640626215298</v>
      </c>
      <c r="V22" s="34">
        <f t="shared" si="7"/>
        <v>1539.8697821967562</v>
      </c>
      <c r="W22" s="14">
        <f t="shared" ref="W22:X24" si="19">E23/B22</f>
        <v>0.46979865771812079</v>
      </c>
      <c r="X22" s="15">
        <f t="shared" si="19"/>
        <v>0.58732394366197183</v>
      </c>
      <c r="Y22" s="1"/>
    </row>
    <row r="23" spans="1:25" x14ac:dyDescent="0.15">
      <c r="A23" s="183" t="s">
        <v>482</v>
      </c>
      <c r="B23" s="433">
        <v>99</v>
      </c>
      <c r="C23" s="24">
        <v>334</v>
      </c>
      <c r="D23" s="41">
        <f t="shared" si="1"/>
        <v>433</v>
      </c>
      <c r="E23" s="419">
        <v>140</v>
      </c>
      <c r="F23" s="198">
        <v>417</v>
      </c>
      <c r="G23" s="41">
        <f t="shared" si="2"/>
        <v>557</v>
      </c>
      <c r="H23" s="28">
        <f t="shared" si="9"/>
        <v>182.28187919463087</v>
      </c>
      <c r="I23" s="26">
        <f t="shared" si="10"/>
        <v>466.92253521126759</v>
      </c>
      <c r="J23" s="34">
        <f t="shared" si="3"/>
        <v>649.20441440589843</v>
      </c>
      <c r="K23" s="25">
        <f t="shared" si="11"/>
        <v>208.39987979565259</v>
      </c>
      <c r="L23" s="26">
        <f t="shared" si="12"/>
        <v>464.658119424598</v>
      </c>
      <c r="M23" s="27">
        <f t="shared" si="4"/>
        <v>673.05799922025062</v>
      </c>
      <c r="N23" s="28">
        <f t="shared" si="13"/>
        <v>224.39738094179188</v>
      </c>
      <c r="O23" s="26">
        <f t="shared" si="14"/>
        <v>443.01015379416754</v>
      </c>
      <c r="P23" s="34">
        <f t="shared" si="5"/>
        <v>667.40753473595942</v>
      </c>
      <c r="Q23" s="25">
        <f t="shared" si="15"/>
        <v>260.34543371033658</v>
      </c>
      <c r="R23" s="26">
        <f t="shared" si="16"/>
        <v>557.17719738064864</v>
      </c>
      <c r="S23" s="27">
        <f t="shared" si="6"/>
        <v>817.52263109098521</v>
      </c>
      <c r="T23" s="28">
        <f t="shared" si="17"/>
        <v>310.99629629989624</v>
      </c>
      <c r="U23" s="26">
        <f t="shared" si="18"/>
        <v>667.53270528099517</v>
      </c>
      <c r="V23" s="34">
        <f t="shared" si="7"/>
        <v>978.52900158089142</v>
      </c>
      <c r="W23" s="14">
        <f t="shared" si="19"/>
        <v>0.22222222222222221</v>
      </c>
      <c r="X23" s="15">
        <f t="shared" si="19"/>
        <v>0.37425149700598803</v>
      </c>
      <c r="Y23" s="1"/>
    </row>
    <row r="24" spans="1:25" x14ac:dyDescent="0.15">
      <c r="A24" s="183" t="s">
        <v>483</v>
      </c>
      <c r="B24" s="433">
        <v>25</v>
      </c>
      <c r="C24" s="24">
        <v>110</v>
      </c>
      <c r="D24" s="41">
        <f t="shared" si="1"/>
        <v>135</v>
      </c>
      <c r="E24" s="419">
        <v>22</v>
      </c>
      <c r="F24" s="198">
        <v>125</v>
      </c>
      <c r="G24" s="41">
        <f t="shared" si="2"/>
        <v>147</v>
      </c>
      <c r="H24" s="28">
        <f t="shared" si="9"/>
        <v>31.111111111111111</v>
      </c>
      <c r="I24" s="26">
        <f t="shared" si="10"/>
        <v>156.06287425149702</v>
      </c>
      <c r="J24" s="34">
        <f t="shared" si="3"/>
        <v>187.17398536260814</v>
      </c>
      <c r="K24" s="25">
        <f t="shared" si="11"/>
        <v>40.507084265473523</v>
      </c>
      <c r="L24" s="26">
        <f t="shared" si="12"/>
        <v>174.74645778864806</v>
      </c>
      <c r="M24" s="27">
        <f t="shared" si="4"/>
        <v>215.25354205412157</v>
      </c>
      <c r="N24" s="28">
        <f t="shared" si="13"/>
        <v>46.311084399033909</v>
      </c>
      <c r="O24" s="26">
        <f t="shared" si="14"/>
        <v>173.89899679064297</v>
      </c>
      <c r="P24" s="34">
        <f t="shared" si="5"/>
        <v>220.21008118967688</v>
      </c>
      <c r="Q24" s="25">
        <f t="shared" si="15"/>
        <v>49.866084653731527</v>
      </c>
      <c r="R24" s="26">
        <f t="shared" si="16"/>
        <v>165.79721324632018</v>
      </c>
      <c r="S24" s="27">
        <f t="shared" si="6"/>
        <v>215.6632979000517</v>
      </c>
      <c r="T24" s="28">
        <f t="shared" si="17"/>
        <v>57.854540824519233</v>
      </c>
      <c r="U24" s="26">
        <f t="shared" si="18"/>
        <v>208.52440021730862</v>
      </c>
      <c r="V24" s="34">
        <f t="shared" si="7"/>
        <v>266.37894104182783</v>
      </c>
      <c r="W24" s="14">
        <f t="shared" si="19"/>
        <v>0.08</v>
      </c>
      <c r="X24" s="15">
        <f t="shared" si="19"/>
        <v>0.16363636363636364</v>
      </c>
      <c r="Y24" s="1"/>
    </row>
    <row r="25" spans="1:25" ht="14.25" thickBot="1" x14ac:dyDescent="0.2">
      <c r="A25" s="222" t="s">
        <v>484</v>
      </c>
      <c r="B25" s="435">
        <v>3</v>
      </c>
      <c r="C25" s="436">
        <v>14</v>
      </c>
      <c r="D25" s="223">
        <f t="shared" si="1"/>
        <v>17</v>
      </c>
      <c r="E25" s="421">
        <v>2</v>
      </c>
      <c r="F25" s="422">
        <v>18</v>
      </c>
      <c r="G25" s="223">
        <f t="shared" si="2"/>
        <v>20</v>
      </c>
      <c r="H25" s="28">
        <f t="shared" si="9"/>
        <v>1.76</v>
      </c>
      <c r="I25" s="26">
        <f t="shared" si="10"/>
        <v>20.454545454545453</v>
      </c>
      <c r="J25" s="34">
        <f t="shared" si="3"/>
        <v>22.214545454545455</v>
      </c>
      <c r="K25" s="224">
        <f t="shared" si="11"/>
        <v>2.4888888888888889</v>
      </c>
      <c r="L25" s="225">
        <f t="shared" si="12"/>
        <v>25.537561241154059</v>
      </c>
      <c r="M25" s="226">
        <f t="shared" si="4"/>
        <v>28.026450130042946</v>
      </c>
      <c r="N25" s="28">
        <f t="shared" si="13"/>
        <v>3.240566741237882</v>
      </c>
      <c r="O25" s="26">
        <f t="shared" si="14"/>
        <v>28.594874910869681</v>
      </c>
      <c r="P25" s="34">
        <f t="shared" si="5"/>
        <v>31.835441652107562</v>
      </c>
      <c r="Q25" s="224">
        <f t="shared" si="15"/>
        <v>3.7048867519227127</v>
      </c>
      <c r="R25" s="225">
        <f t="shared" si="16"/>
        <v>28.456199474832484</v>
      </c>
      <c r="S25" s="226">
        <f t="shared" si="6"/>
        <v>32.161086226755195</v>
      </c>
      <c r="T25" s="28">
        <f t="shared" si="17"/>
        <v>3.9892867722985224</v>
      </c>
      <c r="U25" s="26">
        <f t="shared" si="18"/>
        <v>27.130453076670577</v>
      </c>
      <c r="V25" s="34">
        <f t="shared" si="7"/>
        <v>31.1197398489691</v>
      </c>
      <c r="W25" s="638">
        <f>(B23+B24+B25)/(E22+E234+E24)</f>
        <v>0.30975609756097561</v>
      </c>
      <c r="X25" s="631">
        <f>(C23+C24+C25)/(F22+F23+F24)</f>
        <v>0.34255796559461482</v>
      </c>
      <c r="Y25" s="511" t="s">
        <v>937</v>
      </c>
    </row>
    <row r="26" spans="1:25" x14ac:dyDescent="0.15">
      <c r="A26" s="187" t="s">
        <v>450</v>
      </c>
      <c r="B26" s="426">
        <f t="shared" ref="B26:V26" si="20">SUM(B18:B25)/B4</f>
        <v>0.19927116117276794</v>
      </c>
      <c r="C26" s="427">
        <f t="shared" si="20"/>
        <v>0.24741500861663795</v>
      </c>
      <c r="D26" s="428">
        <f t="shared" si="20"/>
        <v>0.22401368760064413</v>
      </c>
      <c r="E26" s="64">
        <f t="shared" si="20"/>
        <v>0.23611462284028656</v>
      </c>
      <c r="F26" s="67">
        <f t="shared" si="20"/>
        <v>0.2855533199195171</v>
      </c>
      <c r="G26" s="59">
        <f t="shared" si="20"/>
        <v>0.26140386990531084</v>
      </c>
      <c r="H26" s="103">
        <f t="shared" si="20"/>
        <v>0.25662958107016753</v>
      </c>
      <c r="I26" s="67">
        <f t="shared" si="20"/>
        <v>0.31157449371325902</v>
      </c>
      <c r="J26" s="59">
        <f t="shared" si="20"/>
        <v>0.28459839013038735</v>
      </c>
      <c r="K26" s="64">
        <f t="shared" si="20"/>
        <v>0.26339198389608431</v>
      </c>
      <c r="L26" s="67">
        <f t="shared" si="20"/>
        <v>0.32463558005334769</v>
      </c>
      <c r="M26" s="58">
        <f t="shared" si="20"/>
        <v>0.29444260184194976</v>
      </c>
      <c r="N26" s="64">
        <f t="shared" si="20"/>
        <v>0.26823723821189682</v>
      </c>
      <c r="O26" s="67">
        <f t="shared" si="20"/>
        <v>0.33827369068502733</v>
      </c>
      <c r="P26" s="59">
        <f t="shared" si="20"/>
        <v>0.30364328209146729</v>
      </c>
      <c r="Q26" s="64">
        <f t="shared" si="20"/>
        <v>0.27651035623697762</v>
      </c>
      <c r="R26" s="67">
        <f t="shared" si="20"/>
        <v>0.35941861122120239</v>
      </c>
      <c r="S26" s="58">
        <f t="shared" si="20"/>
        <v>0.31831664785171565</v>
      </c>
      <c r="T26" s="64">
        <f t="shared" si="20"/>
        <v>0.29968578919998751</v>
      </c>
      <c r="U26" s="67">
        <f t="shared" si="20"/>
        <v>0.39792967470931589</v>
      </c>
      <c r="V26" s="59">
        <f t="shared" si="20"/>
        <v>0.34901622011850342</v>
      </c>
      <c r="W26" s="1"/>
      <c r="X26" s="1"/>
      <c r="Y26" s="1"/>
    </row>
    <row r="27" spans="1:25" x14ac:dyDescent="0.15">
      <c r="A27" s="188" t="s">
        <v>429</v>
      </c>
      <c r="B27" s="65">
        <f>SUM(B20:B25)/B4</f>
        <v>8.5265860526751697E-2</v>
      </c>
      <c r="C27" s="68">
        <f t="shared" ref="C27:V27" si="21">SUM(C20:C25)/C4</f>
        <v>0.13320538931536896</v>
      </c>
      <c r="D27" s="63">
        <f t="shared" si="21"/>
        <v>0.10990338164251208</v>
      </c>
      <c r="E27" s="65">
        <f t="shared" si="21"/>
        <v>9.9283607248209019E-2</v>
      </c>
      <c r="F27" s="68">
        <f t="shared" si="21"/>
        <v>0.14193158953722335</v>
      </c>
      <c r="G27" s="63">
        <f t="shared" si="21"/>
        <v>0.12109921778509675</v>
      </c>
      <c r="H27" s="100">
        <f t="shared" si="21"/>
        <v>0.11634632508940602</v>
      </c>
      <c r="I27" s="68">
        <f t="shared" si="21"/>
        <v>0.16090903579962648</v>
      </c>
      <c r="J27" s="63">
        <f t="shared" si="21"/>
        <v>0.13903024407488251</v>
      </c>
      <c r="K27" s="65">
        <f t="shared" si="21"/>
        <v>0.14057009029998158</v>
      </c>
      <c r="L27" s="68">
        <f t="shared" si="21"/>
        <v>0.19144744470072797</v>
      </c>
      <c r="M27" s="62">
        <f t="shared" si="21"/>
        <v>0.16636500426188175</v>
      </c>
      <c r="N27" s="65">
        <f t="shared" si="21"/>
        <v>0.15069039700734407</v>
      </c>
      <c r="O27" s="68">
        <f t="shared" si="21"/>
        <v>0.2103377870866707</v>
      </c>
      <c r="P27" s="63">
        <f t="shared" si="21"/>
        <v>0.18084438162357977</v>
      </c>
      <c r="Q27" s="65">
        <f t="shared" si="21"/>
        <v>0.14817416367552366</v>
      </c>
      <c r="R27" s="68">
        <f t="shared" si="21"/>
        <v>0.21525375740261091</v>
      </c>
      <c r="S27" s="62">
        <f t="shared" si="21"/>
        <v>0.18199889026380311</v>
      </c>
      <c r="T27" s="65">
        <f t="shared" si="21"/>
        <v>0.14662243454663157</v>
      </c>
      <c r="U27" s="68">
        <f t="shared" si="21"/>
        <v>0.21941505306633782</v>
      </c>
      <c r="V27" s="63">
        <f t="shared" si="21"/>
        <v>0.18317322058942595</v>
      </c>
      <c r="W27" s="1"/>
      <c r="X27" s="1"/>
      <c r="Y27" s="1"/>
    </row>
    <row r="28" spans="1:25" ht="14.25" thickBot="1" x14ac:dyDescent="0.2">
      <c r="A28" s="189" t="s">
        <v>451</v>
      </c>
      <c r="B28" s="66">
        <f>SUM(B5:B7)/B4</f>
        <v>0.16204240516812987</v>
      </c>
      <c r="C28" s="69">
        <f t="shared" ref="C28:J28" si="22">SUM(C5:C7)/C4</f>
        <v>0.14601284662384459</v>
      </c>
      <c r="D28" s="61">
        <f t="shared" si="22"/>
        <v>0.15380434782608696</v>
      </c>
      <c r="E28" s="66">
        <f t="shared" si="22"/>
        <v>0.15431942688579856</v>
      </c>
      <c r="F28" s="69">
        <f t="shared" si="22"/>
        <v>0.13670020120724347</v>
      </c>
      <c r="G28" s="61">
        <f t="shared" si="22"/>
        <v>0.1453067105804858</v>
      </c>
      <c r="H28" s="101">
        <f t="shared" si="22"/>
        <v>0.14693567581485084</v>
      </c>
      <c r="I28" s="69">
        <f t="shared" si="22"/>
        <v>0.12482909971476031</v>
      </c>
      <c r="J28" s="61">
        <f t="shared" si="22"/>
        <v>0.13568268484305801</v>
      </c>
      <c r="K28" s="66">
        <f>SUM(K5:K7)/K4</f>
        <v>0.13879806719715493</v>
      </c>
      <c r="L28" s="69">
        <f>SUM(L5:L7)/L4</f>
        <v>0.11382945524879784</v>
      </c>
      <c r="M28" s="60">
        <f>SUM(M5:M7)/M4</f>
        <v>0.1261389341792932</v>
      </c>
      <c r="N28" s="66">
        <f t="shared" ref="N28:S28" si="23">SUM(N5:N7)/N4</f>
        <v>0.13262553679649788</v>
      </c>
      <c r="O28" s="69">
        <f t="shared" si="23"/>
        <v>0.1064864072044245</v>
      </c>
      <c r="P28" s="61">
        <f t="shared" si="23"/>
        <v>0.1194112300086748</v>
      </c>
      <c r="Q28" s="66">
        <f t="shared" si="23"/>
        <v>0.1250061320641393</v>
      </c>
      <c r="R28" s="69">
        <f t="shared" si="23"/>
        <v>0.10090421299177868</v>
      </c>
      <c r="S28" s="60">
        <f t="shared" si="23"/>
        <v>0.1128527963389374</v>
      </c>
      <c r="T28" s="66">
        <f>SUM(T5:T7)/T4</f>
        <v>0.1205530510892114</v>
      </c>
      <c r="U28" s="69">
        <f>SUM(U5:U7)/U4</f>
        <v>9.8151611341437059E-2</v>
      </c>
      <c r="V28" s="61">
        <f>SUM(V5:V7)/V4</f>
        <v>0.10930479202225966</v>
      </c>
      <c r="W28" s="1"/>
      <c r="X28" s="1"/>
      <c r="Y28" s="1"/>
    </row>
    <row r="29" spans="1:25" x14ac:dyDescent="0.15">
      <c r="A29" s="54"/>
      <c r="B29" s="184" t="s">
        <v>906</v>
      </c>
      <c r="C29" s="184" t="s">
        <v>906</v>
      </c>
      <c r="D29" s="185" t="s">
        <v>907</v>
      </c>
      <c r="E29" s="184" t="s">
        <v>906</v>
      </c>
      <c r="F29" s="184" t="s">
        <v>906</v>
      </c>
      <c r="G29" s="182"/>
      <c r="H29" s="182"/>
      <c r="I29" s="182"/>
      <c r="J29" s="182"/>
      <c r="K29" s="182"/>
      <c r="L29" s="182"/>
      <c r="M29" s="182"/>
      <c r="N29" s="182"/>
      <c r="O29" s="182"/>
      <c r="P29" s="182"/>
      <c r="Q29" s="182"/>
      <c r="R29" s="182"/>
      <c r="S29" s="182"/>
      <c r="T29" s="182"/>
      <c r="U29" s="182"/>
      <c r="V29" s="182"/>
      <c r="W29" s="1"/>
      <c r="X29" s="1"/>
      <c r="Y29" s="1"/>
    </row>
    <row r="30" spans="1:25" x14ac:dyDescent="0.15">
      <c r="A30" s="54" t="s">
        <v>476</v>
      </c>
      <c r="G30" s="31"/>
    </row>
    <row r="31" spans="1:25" x14ac:dyDescent="0.15">
      <c r="A31" s="30"/>
      <c r="B31" s="48"/>
      <c r="C31" s="48"/>
      <c r="D31" s="114"/>
      <c r="E31" s="51"/>
      <c r="F31" s="51"/>
      <c r="G31" s="31"/>
    </row>
    <row r="32" spans="1:25" x14ac:dyDescent="0.15">
      <c r="A32" s="33" t="s">
        <v>447</v>
      </c>
      <c r="B32" s="3" t="str">
        <f>A2</f>
        <v>小野市</v>
      </c>
      <c r="G32" s="32" t="s">
        <v>448</v>
      </c>
    </row>
    <row r="33" spans="1:32" x14ac:dyDescent="0.15">
      <c r="A33" s="35" t="s">
        <v>446</v>
      </c>
      <c r="B33" s="16" t="s">
        <v>420</v>
      </c>
      <c r="C33" s="38" t="s">
        <v>421</v>
      </c>
      <c r="D33" s="16" t="s">
        <v>422</v>
      </c>
      <c r="E33" s="17" t="s">
        <v>423</v>
      </c>
      <c r="F33" s="17" t="s">
        <v>424</v>
      </c>
      <c r="G33" s="17" t="s">
        <v>463</v>
      </c>
      <c r="H33" s="38" t="s">
        <v>1137</v>
      </c>
      <c r="I33" s="55" t="s">
        <v>1171</v>
      </c>
      <c r="J33" s="151" t="s">
        <v>1138</v>
      </c>
    </row>
    <row r="34" spans="1:32" x14ac:dyDescent="0.15">
      <c r="A34" s="210" t="s">
        <v>449</v>
      </c>
      <c r="B34" s="211">
        <f>+D4</f>
        <v>49680</v>
      </c>
      <c r="C34" s="212">
        <f>+G4</f>
        <v>48580</v>
      </c>
      <c r="D34" s="211">
        <f>+J4</f>
        <v>47054.153980629671</v>
      </c>
      <c r="E34" s="52">
        <f>+M4</f>
        <v>45086.883135429314</v>
      </c>
      <c r="F34" s="52">
        <f>+P4</f>
        <v>42832.707881582239</v>
      </c>
      <c r="G34" s="52">
        <f>+S4</f>
        <v>40374.478490542053</v>
      </c>
      <c r="H34" s="212">
        <f>+V4</f>
        <v>37804.893062608448</v>
      </c>
      <c r="I34" s="213">
        <f>H34-C34</f>
        <v>-10775.106937391552</v>
      </c>
      <c r="J34" s="152">
        <f>(H34-C34)/C34*100</f>
        <v>-22.180129554120118</v>
      </c>
    </row>
    <row r="35" spans="1:32" x14ac:dyDescent="0.15">
      <c r="A35" s="36" t="s">
        <v>428</v>
      </c>
      <c r="B35" s="216">
        <f>+D26</f>
        <v>0.22401368760064413</v>
      </c>
      <c r="C35" s="217">
        <f>+G26</f>
        <v>0.26140386990531084</v>
      </c>
      <c r="D35" s="216">
        <f>+J26</f>
        <v>0.28459839013038735</v>
      </c>
      <c r="E35" s="218">
        <f>+M26</f>
        <v>0.29444260184194976</v>
      </c>
      <c r="F35" s="218">
        <f>+P26</f>
        <v>0.30364328209146729</v>
      </c>
      <c r="G35" s="218">
        <f>+S26</f>
        <v>0.31831664785171565</v>
      </c>
      <c r="H35" s="217">
        <f>+V26</f>
        <v>0.34901622011850342</v>
      </c>
      <c r="I35" s="214">
        <f>H35-C35</f>
        <v>8.761235021319258E-2</v>
      </c>
    </row>
    <row r="36" spans="1:32" x14ac:dyDescent="0.15">
      <c r="A36" s="36" t="s">
        <v>429</v>
      </c>
      <c r="B36" s="216">
        <f>+D27</f>
        <v>0.10990338164251208</v>
      </c>
      <c r="C36" s="217">
        <f>+G27</f>
        <v>0.12109921778509675</v>
      </c>
      <c r="D36" s="216">
        <f>+J27</f>
        <v>0.13903024407488251</v>
      </c>
      <c r="E36" s="218">
        <f>+M27</f>
        <v>0.16636500426188175</v>
      </c>
      <c r="F36" s="218">
        <f>+P27</f>
        <v>0.18084438162357977</v>
      </c>
      <c r="G36" s="218">
        <f>+S27</f>
        <v>0.18199889026380311</v>
      </c>
      <c r="H36" s="217">
        <f>+V27</f>
        <v>0.18317322058942595</v>
      </c>
      <c r="I36" s="214">
        <f>H36-C36</f>
        <v>6.2074002804329204E-2</v>
      </c>
    </row>
    <row r="37" spans="1:32" x14ac:dyDescent="0.15">
      <c r="A37" s="37" t="s">
        <v>452</v>
      </c>
      <c r="B37" s="219">
        <f>+D28</f>
        <v>0.15380434782608696</v>
      </c>
      <c r="C37" s="220">
        <f>+G28</f>
        <v>0.1453067105804858</v>
      </c>
      <c r="D37" s="219">
        <f>+J28</f>
        <v>0.13568268484305801</v>
      </c>
      <c r="E37" s="221">
        <f>+M28</f>
        <v>0.1261389341792932</v>
      </c>
      <c r="F37" s="221">
        <f>+P28</f>
        <v>0.1194112300086748</v>
      </c>
      <c r="G37" s="221">
        <f>+S28</f>
        <v>0.1128527963389374</v>
      </c>
      <c r="H37" s="220">
        <f>+V28</f>
        <v>0.10930479202225966</v>
      </c>
      <c r="I37" s="215">
        <f>H37-C37</f>
        <v>-3.600191855822614E-2</v>
      </c>
    </row>
    <row r="41" spans="1:32" ht="21" x14ac:dyDescent="0.15">
      <c r="AC41" s="3" ph="1"/>
    </row>
    <row r="42" spans="1:32" ht="21" x14ac:dyDescent="0.15">
      <c r="C42" s="3" ph="1"/>
      <c r="D42" s="3" ph="1"/>
      <c r="Z42" s="3" ph="1"/>
      <c r="AA42" s="3" ph="1"/>
      <c r="AB42" s="3" ph="1"/>
      <c r="AD42" s="3" ph="1"/>
      <c r="AE42" s="3" ph="1"/>
      <c r="AF42" s="3" ph="1"/>
    </row>
    <row r="53" spans="3:32" ht="21" x14ac:dyDescent="0.15">
      <c r="AC53" s="3" ph="1"/>
    </row>
    <row r="54" spans="3:32" ht="21" x14ac:dyDescent="0.15">
      <c r="C54" s="3" ph="1"/>
      <c r="D54" s="3" ph="1"/>
      <c r="Z54" s="3" ph="1"/>
      <c r="AA54" s="3" ph="1"/>
      <c r="AB54" s="3" ph="1"/>
      <c r="AD54" s="3" ph="1"/>
      <c r="AE54" s="3" ph="1"/>
      <c r="AF54" s="3" ph="1"/>
    </row>
    <row r="62" spans="3:32" ht="21" x14ac:dyDescent="0.15">
      <c r="AC62" s="3" ph="1"/>
    </row>
    <row r="63" spans="3:32" ht="21" x14ac:dyDescent="0.15">
      <c r="C63" s="3" ph="1"/>
      <c r="D63" s="3" ph="1"/>
      <c r="Z63" s="3" ph="1"/>
      <c r="AA63" s="3" ph="1"/>
      <c r="AB63" s="3" ph="1"/>
      <c r="AD63" s="3" ph="1"/>
      <c r="AE63" s="3" ph="1"/>
      <c r="AF63" s="3" ph="1"/>
    </row>
    <row r="64" spans="3:32" ht="21" x14ac:dyDescent="0.15">
      <c r="C64" s="3" ph="1"/>
      <c r="D64" s="3" ph="1"/>
      <c r="Z64" s="3" ph="1"/>
      <c r="AA64" s="3" ph="1"/>
      <c r="AB64" s="3" ph="1"/>
      <c r="AD64" s="3" ph="1"/>
      <c r="AE64" s="3" ph="1"/>
      <c r="AF64" s="3" ph="1"/>
    </row>
    <row r="65" spans="3:32" ht="21" x14ac:dyDescent="0.15">
      <c r="AC65" s="3" ph="1"/>
    </row>
    <row r="66" spans="3:32" ht="21" x14ac:dyDescent="0.15">
      <c r="C66" s="3" ph="1"/>
      <c r="D66" s="3" ph="1"/>
      <c r="Z66" s="3" ph="1"/>
      <c r="AA66" s="3" ph="1"/>
      <c r="AB66" s="3" ph="1"/>
      <c r="AD66" s="3" ph="1"/>
      <c r="AE66" s="3" ph="1"/>
      <c r="AF66" s="3" ph="1"/>
    </row>
    <row r="81" spans="3:32" ht="21" x14ac:dyDescent="0.15">
      <c r="AC81" s="3" ph="1"/>
    </row>
    <row r="82" spans="3:32" ht="21" x14ac:dyDescent="0.15">
      <c r="C82" s="3" ph="1"/>
      <c r="D82" s="3" ph="1"/>
      <c r="Z82" s="3" ph="1"/>
      <c r="AA82" s="3" ph="1"/>
      <c r="AB82" s="3" ph="1"/>
      <c r="AD82" s="3" ph="1"/>
      <c r="AE82" s="3" ph="1"/>
      <c r="AF82" s="3" ph="1"/>
    </row>
    <row r="84" spans="3:32" ht="21" x14ac:dyDescent="0.15">
      <c r="AC84" s="3" ph="1"/>
    </row>
    <row r="85" spans="3:32" ht="21" x14ac:dyDescent="0.15">
      <c r="C85" s="3" ph="1"/>
      <c r="D85" s="3" ph="1"/>
      <c r="Z85" s="3" ph="1"/>
      <c r="AA85" s="3" ph="1"/>
      <c r="AB85" s="3" ph="1"/>
      <c r="AD85" s="3" ph="1"/>
      <c r="AE85" s="3" ph="1"/>
      <c r="AF85" s="3" ph="1"/>
    </row>
    <row r="86" spans="3:32" ht="21" x14ac:dyDescent="0.15">
      <c r="AC86" s="3" ph="1"/>
    </row>
    <row r="87" spans="3:32" ht="21" x14ac:dyDescent="0.15">
      <c r="C87" s="3" ph="1"/>
      <c r="D87" s="3" ph="1"/>
      <c r="Z87" s="3" ph="1"/>
      <c r="AA87" s="3" ph="1"/>
      <c r="AB87" s="3" ph="1"/>
      <c r="AD87" s="3" ph="1"/>
      <c r="AE87" s="3" ph="1"/>
      <c r="AF87" s="3" ph="1"/>
    </row>
    <row r="102" spans="3:32" ht="21" x14ac:dyDescent="0.15">
      <c r="AC102" s="3" ph="1"/>
    </row>
    <row r="103" spans="3:32" ht="21" x14ac:dyDescent="0.15">
      <c r="C103" s="3" ph="1"/>
      <c r="D103" s="3" ph="1"/>
      <c r="Z103" s="3" ph="1"/>
      <c r="AA103" s="3" ph="1"/>
      <c r="AB103" s="3" ph="1"/>
      <c r="AD103" s="3" ph="1"/>
      <c r="AE103" s="3" ph="1"/>
      <c r="AF103" s="3" ph="1"/>
    </row>
    <row r="104" spans="3:32" ht="21" x14ac:dyDescent="0.15">
      <c r="C104" s="3" ph="1"/>
      <c r="D104" s="3" ph="1"/>
      <c r="Z104" s="3" ph="1"/>
      <c r="AA104" s="3" ph="1"/>
      <c r="AB104" s="3" ph="1"/>
      <c r="AD104" s="3" ph="1"/>
      <c r="AE104" s="3" ph="1"/>
      <c r="AF104" s="3" ph="1"/>
    </row>
    <row r="105" spans="3:32" ht="21" x14ac:dyDescent="0.15">
      <c r="AC105" s="3" ph="1"/>
    </row>
    <row r="106" spans="3:32" ht="21" x14ac:dyDescent="0.15">
      <c r="C106" s="3" ph="1"/>
      <c r="D106" s="3" ph="1"/>
      <c r="Z106" s="3" ph="1"/>
      <c r="AA106" s="3" ph="1"/>
      <c r="AB106" s="3" ph="1"/>
      <c r="AD106" s="3" ph="1"/>
      <c r="AE106" s="3" ph="1"/>
      <c r="AF106" s="3" ph="1"/>
    </row>
    <row r="121" spans="3:32" ht="21" x14ac:dyDescent="0.15">
      <c r="AC121" s="3" ph="1"/>
    </row>
    <row r="122" spans="3:32" ht="21" x14ac:dyDescent="0.15">
      <c r="C122" s="3" ph="1"/>
      <c r="D122" s="3" ph="1"/>
      <c r="Z122" s="3" ph="1"/>
      <c r="AA122" s="3" ph="1"/>
      <c r="AB122" s="3" ph="1"/>
      <c r="AD122" s="3" ph="1"/>
      <c r="AE122" s="3" ph="1"/>
      <c r="AF122" s="3" ph="1"/>
    </row>
    <row r="123" spans="3:32" ht="21" x14ac:dyDescent="0.15">
      <c r="C123" s="3" ph="1"/>
      <c r="D123" s="3" ph="1"/>
      <c r="Z123" s="3" ph="1"/>
      <c r="AA123" s="3" ph="1"/>
      <c r="AB123" s="3" ph="1"/>
      <c r="AD123" s="3" ph="1"/>
      <c r="AE123" s="3" ph="1"/>
      <c r="AF123" s="3" ph="1"/>
    </row>
    <row r="124" spans="3:32" ht="21" x14ac:dyDescent="0.15">
      <c r="C124" s="3" ph="1"/>
      <c r="D124" s="3" ph="1"/>
      <c r="Z124" s="3" ph="1"/>
      <c r="AA124" s="3" ph="1"/>
      <c r="AB124" s="3" ph="1"/>
      <c r="AD124" s="3" ph="1"/>
      <c r="AE124" s="3" ph="1"/>
      <c r="AF124" s="3" ph="1"/>
    </row>
    <row r="125" spans="3:32" ht="21" x14ac:dyDescent="0.15">
      <c r="AC125" s="3" ph="1"/>
    </row>
    <row r="126" spans="3:32" ht="21" x14ac:dyDescent="0.15">
      <c r="C126" s="3" ph="1"/>
      <c r="D126" s="3" ph="1"/>
      <c r="Z126" s="3" ph="1"/>
      <c r="AA126" s="3" ph="1"/>
      <c r="AB126" s="3" ph="1"/>
      <c r="AD126" s="3" ph="1"/>
      <c r="AE126" s="3" ph="1"/>
      <c r="AF126" s="3" ph="1"/>
    </row>
    <row r="141" spans="3:32" ht="21" x14ac:dyDescent="0.15">
      <c r="AC141" s="3" ph="1"/>
    </row>
    <row r="142" spans="3:32" ht="21" x14ac:dyDescent="0.15">
      <c r="C142" s="3" ph="1"/>
      <c r="D142" s="3" ph="1"/>
      <c r="Z142" s="3" ph="1"/>
      <c r="AA142" s="3" ph="1"/>
      <c r="AB142" s="3" ph="1"/>
      <c r="AD142" s="3" ph="1"/>
      <c r="AE142" s="3" ph="1"/>
      <c r="AF142" s="3" ph="1"/>
    </row>
  </sheetData>
  <mergeCells count="7">
    <mergeCell ref="Z4:AA4"/>
    <mergeCell ref="W2:X2"/>
    <mergeCell ref="T2:V2"/>
    <mergeCell ref="H2:J2"/>
    <mergeCell ref="K2:M2"/>
    <mergeCell ref="N2:P2"/>
    <mergeCell ref="Q2:S2"/>
  </mergeCells>
  <phoneticPr fontId="3"/>
  <pageMargins left="0.75" right="0.75" top="1" bottom="1"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142"/>
  <sheetViews>
    <sheetView zoomScaleNormal="100" workbookViewId="0">
      <pane xSplit="1" ySplit="3" topLeftCell="N4" activePane="bottomRight" state="frozen"/>
      <selection pane="topRight"/>
      <selection pane="bottomLeft"/>
      <selection pane="bottomRight" activeCell="W25" sqref="W25:X25"/>
    </sheetView>
  </sheetViews>
  <sheetFormatPr defaultColWidth="12.875" defaultRowHeight="13.5" x14ac:dyDescent="0.15"/>
  <cols>
    <col min="1" max="1" width="18.375" style="3" customWidth="1"/>
    <col min="2" max="8" width="6.625" style="3" customWidth="1"/>
    <col min="9" max="9" width="7.25" style="3" customWidth="1"/>
    <col min="10" max="24" width="6.625" style="3" customWidth="1"/>
    <col min="25" max="25" width="12.375" style="3" customWidth="1"/>
    <col min="26" max="27" width="8.5" style="3" customWidth="1"/>
    <col min="28" max="28" width="6.125" style="3" hidden="1" customWidth="1"/>
    <col min="29" max="16384" width="12.875" style="3"/>
  </cols>
  <sheetData>
    <row r="1" spans="1:28" ht="14.25" thickBot="1" x14ac:dyDescent="0.2">
      <c r="A1" s="19" t="s">
        <v>933</v>
      </c>
      <c r="B1" s="1"/>
      <c r="C1" s="1"/>
      <c r="D1" s="1"/>
      <c r="E1" s="293" t="s">
        <v>891</v>
      </c>
      <c r="F1" s="510">
        <v>43056</v>
      </c>
      <c r="G1" s="1"/>
      <c r="H1" s="1"/>
      <c r="I1" s="1"/>
      <c r="J1" s="1"/>
      <c r="K1" s="1"/>
      <c r="L1" s="1"/>
      <c r="M1" s="1"/>
      <c r="N1" s="1"/>
      <c r="O1" s="1"/>
      <c r="P1" s="1"/>
      <c r="Q1" s="1"/>
      <c r="R1" s="1"/>
      <c r="S1" s="1"/>
      <c r="T1" s="1"/>
      <c r="U1" s="1"/>
      <c r="V1" s="1"/>
      <c r="W1" s="29" t="s">
        <v>1134</v>
      </c>
      <c r="X1" s="2"/>
      <c r="Y1" s="2"/>
    </row>
    <row r="2" spans="1:28" ht="14.25" thickBot="1" x14ac:dyDescent="0.2">
      <c r="A2" s="190" t="s">
        <v>515</v>
      </c>
      <c r="B2" s="4"/>
      <c r="C2" s="18" t="s">
        <v>420</v>
      </c>
      <c r="D2" s="6"/>
      <c r="E2" s="4"/>
      <c r="F2" s="18" t="s">
        <v>421</v>
      </c>
      <c r="G2" s="6"/>
      <c r="H2" s="728" t="s">
        <v>425</v>
      </c>
      <c r="I2" s="726"/>
      <c r="J2" s="727"/>
      <c r="K2" s="728" t="s">
        <v>426</v>
      </c>
      <c r="L2" s="726"/>
      <c r="M2" s="726"/>
      <c r="N2" s="725" t="s">
        <v>427</v>
      </c>
      <c r="O2" s="726"/>
      <c r="P2" s="727"/>
      <c r="Q2" s="728" t="s">
        <v>462</v>
      </c>
      <c r="R2" s="726"/>
      <c r="S2" s="726"/>
      <c r="T2" s="725" t="s">
        <v>1133</v>
      </c>
      <c r="U2" s="726"/>
      <c r="V2" s="727"/>
      <c r="W2" s="723" t="s">
        <v>413</v>
      </c>
      <c r="X2" s="724"/>
      <c r="Y2" s="204" t="s">
        <v>914</v>
      </c>
    </row>
    <row r="3" spans="1:28" ht="14.25" thickBot="1" x14ac:dyDescent="0.2">
      <c r="A3" s="7" t="s">
        <v>416</v>
      </c>
      <c r="B3" s="39" t="s">
        <v>414</v>
      </c>
      <c r="C3" s="9" t="s">
        <v>415</v>
      </c>
      <c r="D3" s="10" t="s">
        <v>417</v>
      </c>
      <c r="E3" s="8" t="s">
        <v>414</v>
      </c>
      <c r="F3" s="9" t="s">
        <v>415</v>
      </c>
      <c r="G3" s="11" t="s">
        <v>417</v>
      </c>
      <c r="H3" s="39" t="s">
        <v>414</v>
      </c>
      <c r="I3" s="9" t="s">
        <v>415</v>
      </c>
      <c r="J3" s="10" t="s">
        <v>417</v>
      </c>
      <c r="K3" s="8" t="s">
        <v>414</v>
      </c>
      <c r="L3" s="9" t="s">
        <v>415</v>
      </c>
      <c r="M3" s="11" t="s">
        <v>417</v>
      </c>
      <c r="N3" s="39" t="s">
        <v>414</v>
      </c>
      <c r="O3" s="9" t="s">
        <v>415</v>
      </c>
      <c r="P3" s="10" t="s">
        <v>417</v>
      </c>
      <c r="Q3" s="8" t="s">
        <v>414</v>
      </c>
      <c r="R3" s="9" t="s">
        <v>415</v>
      </c>
      <c r="S3" s="11" t="s">
        <v>417</v>
      </c>
      <c r="T3" s="39" t="s">
        <v>414</v>
      </c>
      <c r="U3" s="9" t="s">
        <v>415</v>
      </c>
      <c r="V3" s="10" t="s">
        <v>417</v>
      </c>
      <c r="W3" s="8" t="s">
        <v>414</v>
      </c>
      <c r="X3" s="11" t="s">
        <v>415</v>
      </c>
      <c r="Y3" s="512" t="s">
        <v>1224</v>
      </c>
    </row>
    <row r="4" spans="1:28" ht="14.25" thickBot="1" x14ac:dyDescent="0.2">
      <c r="A4" s="12" t="s">
        <v>418</v>
      </c>
      <c r="B4" s="429">
        <f t="shared" ref="B4:V4" si="0">SUM(B5:B25)</f>
        <v>23392</v>
      </c>
      <c r="C4" s="430">
        <f t="shared" si="0"/>
        <v>24601</v>
      </c>
      <c r="D4" s="431">
        <f t="shared" si="0"/>
        <v>47993</v>
      </c>
      <c r="E4" s="109">
        <f t="shared" si="0"/>
        <v>21653</v>
      </c>
      <c r="F4" s="99">
        <f t="shared" si="0"/>
        <v>22660</v>
      </c>
      <c r="G4" s="102">
        <f t="shared" si="0"/>
        <v>44313</v>
      </c>
      <c r="H4" s="40">
        <f t="shared" si="0"/>
        <v>19861.225704744775</v>
      </c>
      <c r="I4" s="21">
        <f t="shared" si="0"/>
        <v>20618.986932252876</v>
      </c>
      <c r="J4" s="209">
        <f t="shared" si="0"/>
        <v>40480.212636997661</v>
      </c>
      <c r="K4" s="20">
        <f t="shared" si="0"/>
        <v>17997.467390874561</v>
      </c>
      <c r="L4" s="21">
        <f t="shared" si="0"/>
        <v>18591.806468556842</v>
      </c>
      <c r="M4" s="23">
        <f t="shared" si="0"/>
        <v>36589.273859431407</v>
      </c>
      <c r="N4" s="40">
        <f t="shared" si="0"/>
        <v>16134.840770775965</v>
      </c>
      <c r="O4" s="21">
        <f t="shared" si="0"/>
        <v>16637.416997917826</v>
      </c>
      <c r="P4" s="209">
        <f t="shared" si="0"/>
        <v>32772.257768693788</v>
      </c>
      <c r="Q4" s="20">
        <f t="shared" si="0"/>
        <v>14285.423456309414</v>
      </c>
      <c r="R4" s="21">
        <f t="shared" si="0"/>
        <v>14719.939890580221</v>
      </c>
      <c r="S4" s="23">
        <f t="shared" si="0"/>
        <v>29005.363346889633</v>
      </c>
      <c r="T4" s="40">
        <f t="shared" si="0"/>
        <v>12484.041856610684</v>
      </c>
      <c r="U4" s="21">
        <f t="shared" si="0"/>
        <v>12832.611393341696</v>
      </c>
      <c r="V4" s="209">
        <f t="shared" si="0"/>
        <v>25316.653249952378</v>
      </c>
      <c r="W4" s="46" t="s">
        <v>419</v>
      </c>
      <c r="X4" s="47" t="s">
        <v>419</v>
      </c>
      <c r="Y4" s="227">
        <f>(E5+F5)/(F8+F9+F10+F11+F12+F13+F14)</f>
        <v>0.18625221127116504</v>
      </c>
      <c r="Z4" s="721" t="s">
        <v>935</v>
      </c>
      <c r="AA4" s="722"/>
      <c r="AB4" s="164" t="s">
        <v>812</v>
      </c>
    </row>
    <row r="5" spans="1:28" x14ac:dyDescent="0.15">
      <c r="A5" s="13" t="s">
        <v>431</v>
      </c>
      <c r="B5" s="432">
        <v>874</v>
      </c>
      <c r="C5" s="42">
        <v>816</v>
      </c>
      <c r="D5" s="74">
        <f>SUM(B5:C5)</f>
        <v>1690</v>
      </c>
      <c r="E5" s="200">
        <v>719</v>
      </c>
      <c r="F5" s="201">
        <v>755</v>
      </c>
      <c r="G5" s="74">
        <f>SUM(E5:F5)</f>
        <v>1474</v>
      </c>
      <c r="H5" s="513">
        <f>SUM(I8:I14)*$Y$4*Z6/Z8</f>
        <v>643.19435366318089</v>
      </c>
      <c r="I5" s="514">
        <f>SUM(I8:I14)*$Y$4*Z7/Z8</f>
        <v>590.66846653814446</v>
      </c>
      <c r="J5" s="34">
        <f>SUM(H5:I5)</f>
        <v>1233.8628202013253</v>
      </c>
      <c r="K5" s="515">
        <f>SUM(L8:L14)*$Y$4*Z6/Z8</f>
        <v>517.6736685805763</v>
      </c>
      <c r="L5" s="516">
        <f>SUM(L8:L14)*$Y$4*Z7/Z8</f>
        <v>475.3983150601286</v>
      </c>
      <c r="M5" s="27">
        <f>SUM(K5:L5)</f>
        <v>993.07198364070496</v>
      </c>
      <c r="N5" s="513">
        <f>SUM(O8:O14)*$Y$4*Z6/Z8</f>
        <v>431.10390910655354</v>
      </c>
      <c r="O5" s="514">
        <f>SUM(O8:O14)*$Y$4*Z7/Z8</f>
        <v>395.89819696071788</v>
      </c>
      <c r="P5" s="34">
        <f>SUM(N5:O5)</f>
        <v>827.00210606727137</v>
      </c>
      <c r="Q5" s="515">
        <f>SUM(R8:R14)*$Y$4*Z6/Z8</f>
        <v>356.7985798671956</v>
      </c>
      <c r="R5" s="514">
        <f>SUM(R8:R14)*$Y$4*Z7/Z8</f>
        <v>327.66094545585304</v>
      </c>
      <c r="S5" s="27">
        <f>SUM(Q5:R5)</f>
        <v>684.45952532304864</v>
      </c>
      <c r="T5" s="513">
        <f>SUM(U8:U14)*$Y$4*Z6/Z8</f>
        <v>291.593614153045</v>
      </c>
      <c r="U5" s="514">
        <f>SUM(U8:U14)*$Y$4*Z7/Z8</f>
        <v>267.7808844918564</v>
      </c>
      <c r="V5" s="34">
        <f>SUM(T5:U5)</f>
        <v>559.37449864490145</v>
      </c>
      <c r="W5" s="78">
        <f>E6/B5</f>
        <v>0.97368421052631582</v>
      </c>
      <c r="X5" s="15">
        <f>F6/C5</f>
        <v>0.97181372549019607</v>
      </c>
      <c r="Y5" s="205" t="s">
        <v>430</v>
      </c>
      <c r="Z5" s="194" t="s">
        <v>813</v>
      </c>
      <c r="AA5" s="193" t="s">
        <v>814</v>
      </c>
      <c r="AB5" s="165"/>
    </row>
    <row r="6" spans="1:28" x14ac:dyDescent="0.15">
      <c r="A6" s="13" t="s">
        <v>432</v>
      </c>
      <c r="B6" s="433">
        <v>1089</v>
      </c>
      <c r="C6" s="24">
        <v>980</v>
      </c>
      <c r="D6" s="41">
        <f t="shared" ref="D6:D25" si="1">SUM(B6:C6)</f>
        <v>2069</v>
      </c>
      <c r="E6" s="298">
        <v>851</v>
      </c>
      <c r="F6" s="198">
        <v>793</v>
      </c>
      <c r="G6" s="41">
        <f t="shared" ref="G6:G25" si="2">SUM(E6:F6)</f>
        <v>1644</v>
      </c>
      <c r="H6" s="25">
        <f>E5*$W5</f>
        <v>700.07894736842104</v>
      </c>
      <c r="I6" s="28">
        <f>F5*$X5</f>
        <v>733.71936274509801</v>
      </c>
      <c r="J6" s="34">
        <f t="shared" ref="J6:J19" si="3">SUM(H6:I6)</f>
        <v>1433.7983101135192</v>
      </c>
      <c r="K6" s="25">
        <f>H5*$W5</f>
        <v>626.26818646151821</v>
      </c>
      <c r="L6" s="26">
        <f>I5*$X5</f>
        <v>574.01972299601539</v>
      </c>
      <c r="M6" s="27">
        <f t="shared" ref="M6:M19" si="4">SUM(K6:L6)</f>
        <v>1200.2879094575337</v>
      </c>
      <c r="N6" s="28">
        <f>K5*$W5</f>
        <v>504.05067730214012</v>
      </c>
      <c r="O6" s="26">
        <f>L5*$X5</f>
        <v>461.99860765034555</v>
      </c>
      <c r="P6" s="34">
        <f t="shared" ref="P6:P19" si="5">SUM(N6:O6)</f>
        <v>966.04928495248566</v>
      </c>
      <c r="Q6" s="25">
        <f>N5*$W5</f>
        <v>419.75906939322323</v>
      </c>
      <c r="R6" s="26">
        <f>O5*$X5</f>
        <v>384.73930170324667</v>
      </c>
      <c r="S6" s="27">
        <f t="shared" ref="S6:S19" si="6">SUM(Q6:R6)</f>
        <v>804.4983710964699</v>
      </c>
      <c r="T6" s="28">
        <f>Q5*$W5</f>
        <v>347.40914355490099</v>
      </c>
      <c r="U6" s="26">
        <f>R5*$X5</f>
        <v>318.42540410109245</v>
      </c>
      <c r="V6" s="34">
        <f t="shared" ref="V6:V19" si="7">SUM(T6:U6)</f>
        <v>665.83454765599345</v>
      </c>
      <c r="W6" s="14">
        <f t="shared" ref="W6:X16" si="8">E7/B6</f>
        <v>0.96602387511478416</v>
      </c>
      <c r="X6" s="15">
        <f t="shared" si="8"/>
        <v>0.97448979591836737</v>
      </c>
      <c r="Y6" s="206" t="s">
        <v>454</v>
      </c>
      <c r="Z6" s="25">
        <f>男女別出生数!E39</f>
        <v>649</v>
      </c>
      <c r="AA6" s="168">
        <f>Z6/Z7*100</f>
        <v>108.89261744966443</v>
      </c>
      <c r="AB6" s="166"/>
    </row>
    <row r="7" spans="1:28" x14ac:dyDescent="0.15">
      <c r="A7" s="13" t="s">
        <v>433</v>
      </c>
      <c r="B7" s="433">
        <v>1205</v>
      </c>
      <c r="C7" s="24">
        <v>1198</v>
      </c>
      <c r="D7" s="41">
        <f t="shared" si="1"/>
        <v>2403</v>
      </c>
      <c r="E7" s="298">
        <v>1052</v>
      </c>
      <c r="F7" s="198">
        <v>955</v>
      </c>
      <c r="G7" s="41">
        <f t="shared" si="2"/>
        <v>2007</v>
      </c>
      <c r="H7" s="25">
        <f t="shared" ref="H7:H19" si="9">E6*$W6</f>
        <v>822.08631772268131</v>
      </c>
      <c r="I7" s="26">
        <f t="shared" ref="I7:I19" si="10">F6*$X6</f>
        <v>772.7704081632653</v>
      </c>
      <c r="J7" s="34">
        <f t="shared" si="3"/>
        <v>1594.8567258859466</v>
      </c>
      <c r="K7" s="25">
        <f t="shared" ref="K7:K19" si="11">H6*$W6</f>
        <v>676.29297762312115</v>
      </c>
      <c r="L7" s="26">
        <f t="shared" ref="L7:L19" si="12">I6*$X6</f>
        <v>715.00203206282515</v>
      </c>
      <c r="M7" s="27">
        <f t="shared" si="4"/>
        <v>1391.2950096859463</v>
      </c>
      <c r="N7" s="25">
        <f t="shared" ref="N7:N19" si="13">K6*$W6</f>
        <v>604.99002034666398</v>
      </c>
      <c r="O7" s="26">
        <f t="shared" ref="O7:O19" si="14">L6*$X6</f>
        <v>559.3763627155048</v>
      </c>
      <c r="P7" s="34">
        <f t="shared" si="5"/>
        <v>1164.3663830621688</v>
      </c>
      <c r="Q7" s="25">
        <f t="shared" ref="Q7:Q19" si="15">N6*$W6</f>
        <v>486.92498854164495</v>
      </c>
      <c r="R7" s="26">
        <f t="shared" ref="R7:R19" si="16">O6*$X6</f>
        <v>450.21292888375513</v>
      </c>
      <c r="S7" s="27">
        <f t="shared" si="6"/>
        <v>937.13791742540002</v>
      </c>
      <c r="T7" s="28">
        <f t="shared" ref="T7:T19" si="17">Q6*$W6</f>
        <v>405.4972828298171</v>
      </c>
      <c r="U7" s="26">
        <f t="shared" ref="U7:U19" si="18">R6*$X6</f>
        <v>374.92452359857202</v>
      </c>
      <c r="V7" s="34">
        <f t="shared" si="7"/>
        <v>780.42180642838912</v>
      </c>
      <c r="W7" s="14">
        <f t="shared" si="8"/>
        <v>0.98423236514522816</v>
      </c>
      <c r="X7" s="15">
        <f t="shared" si="8"/>
        <v>0.92737896494156924</v>
      </c>
      <c r="Y7" s="207" t="s">
        <v>455</v>
      </c>
      <c r="Z7" s="25">
        <f>男女別出生数!F39</f>
        <v>596</v>
      </c>
      <c r="AA7" s="168">
        <f>Z7/Z7*100</f>
        <v>100</v>
      </c>
      <c r="AB7" s="166"/>
    </row>
    <row r="8" spans="1:28" ht="14.25" thickBot="1" x14ac:dyDescent="0.2">
      <c r="A8" s="80" t="s">
        <v>434</v>
      </c>
      <c r="B8" s="433">
        <v>1362</v>
      </c>
      <c r="C8" s="24">
        <v>1171</v>
      </c>
      <c r="D8" s="81">
        <f t="shared" si="1"/>
        <v>2533</v>
      </c>
      <c r="E8" s="300">
        <v>1186</v>
      </c>
      <c r="F8" s="199">
        <v>1111</v>
      </c>
      <c r="G8" s="81">
        <f t="shared" si="2"/>
        <v>2297</v>
      </c>
      <c r="H8" s="82">
        <f t="shared" si="9"/>
        <v>1035.4124481327801</v>
      </c>
      <c r="I8" s="83">
        <f t="shared" si="10"/>
        <v>885.64691151919862</v>
      </c>
      <c r="J8" s="117">
        <f t="shared" si="3"/>
        <v>1921.0593596519789</v>
      </c>
      <c r="K8" s="82">
        <f t="shared" si="11"/>
        <v>809.12396084572617</v>
      </c>
      <c r="L8" s="83">
        <f t="shared" si="12"/>
        <v>716.65102125992291</v>
      </c>
      <c r="M8" s="84">
        <f t="shared" si="4"/>
        <v>1525.7749821056491</v>
      </c>
      <c r="N8" s="82">
        <f t="shared" si="13"/>
        <v>665.62943689711335</v>
      </c>
      <c r="O8" s="83">
        <f t="shared" si="14"/>
        <v>663.07784442554146</v>
      </c>
      <c r="P8" s="117">
        <f t="shared" si="5"/>
        <v>1328.7072813226548</v>
      </c>
      <c r="Q8" s="82">
        <f t="shared" si="15"/>
        <v>595.45075861505677</v>
      </c>
      <c r="R8" s="83">
        <f t="shared" si="16"/>
        <v>518.75387226788462</v>
      </c>
      <c r="S8" s="84">
        <f t="shared" si="6"/>
        <v>1114.2046308829413</v>
      </c>
      <c r="T8" s="89">
        <f t="shared" si="17"/>
        <v>479.24733312065632</v>
      </c>
      <c r="U8" s="83">
        <f t="shared" si="18"/>
        <v>417.51799999152917</v>
      </c>
      <c r="V8" s="117">
        <f t="shared" si="7"/>
        <v>896.76533311218554</v>
      </c>
      <c r="W8" s="85">
        <f t="shared" si="8"/>
        <v>0.69676945668135093</v>
      </c>
      <c r="X8" s="86">
        <f t="shared" si="8"/>
        <v>0.7438087105038429</v>
      </c>
      <c r="Y8" s="208" t="s">
        <v>932</v>
      </c>
      <c r="Z8" s="195">
        <f>Z6+Z7</f>
        <v>1245</v>
      </c>
      <c r="AA8" s="169">
        <f>AA6+AA7</f>
        <v>208.89261744966444</v>
      </c>
      <c r="AB8" s="167"/>
    </row>
    <row r="9" spans="1:28" x14ac:dyDescent="0.15">
      <c r="A9" s="13" t="s">
        <v>435</v>
      </c>
      <c r="B9" s="432">
        <v>1161</v>
      </c>
      <c r="C9" s="42">
        <v>1224</v>
      </c>
      <c r="D9" s="41">
        <f t="shared" si="1"/>
        <v>2385</v>
      </c>
      <c r="E9" s="298">
        <v>949</v>
      </c>
      <c r="F9" s="198">
        <v>871</v>
      </c>
      <c r="G9" s="41">
        <f t="shared" si="2"/>
        <v>1820</v>
      </c>
      <c r="H9" s="25">
        <f t="shared" si="9"/>
        <v>826.36857562408215</v>
      </c>
      <c r="I9" s="26">
        <f t="shared" si="10"/>
        <v>826.37147736976942</v>
      </c>
      <c r="J9" s="34">
        <f t="shared" si="3"/>
        <v>1652.7400529938516</v>
      </c>
      <c r="K9" s="25">
        <f t="shared" si="11"/>
        <v>721.44376892658465</v>
      </c>
      <c r="L9" s="26">
        <f t="shared" si="12"/>
        <v>658.75188721880613</v>
      </c>
      <c r="M9" s="27">
        <f t="shared" si="4"/>
        <v>1380.1956561453908</v>
      </c>
      <c r="N9" s="25">
        <f t="shared" si="13"/>
        <v>563.77286258633933</v>
      </c>
      <c r="O9" s="26">
        <f t="shared" si="14"/>
        <v>533.05127200460538</v>
      </c>
      <c r="P9" s="34">
        <f t="shared" si="5"/>
        <v>1096.8241345909446</v>
      </c>
      <c r="Q9" s="25">
        <f t="shared" si="15"/>
        <v>463.79026109791522</v>
      </c>
      <c r="R9" s="26">
        <f t="shared" si="16"/>
        <v>493.20307642582975</v>
      </c>
      <c r="S9" s="27">
        <f t="shared" si="6"/>
        <v>956.99333752374491</v>
      </c>
      <c r="T9" s="34">
        <f t="shared" si="17"/>
        <v>414.89190156071135</v>
      </c>
      <c r="U9" s="76">
        <f t="shared" si="18"/>
        <v>385.85364880045046</v>
      </c>
      <c r="V9" s="34">
        <f t="shared" si="7"/>
        <v>800.7455503611618</v>
      </c>
      <c r="W9" s="14">
        <f t="shared" si="8"/>
        <v>0.89147286821705429</v>
      </c>
      <c r="X9" s="15">
        <f t="shared" si="8"/>
        <v>0.78022875816993464</v>
      </c>
      <c r="Y9" s="98" t="s">
        <v>811</v>
      </c>
    </row>
    <row r="10" spans="1:28" x14ac:dyDescent="0.15">
      <c r="A10" s="13" t="s">
        <v>436</v>
      </c>
      <c r="B10" s="433">
        <v>1333</v>
      </c>
      <c r="C10" s="24">
        <v>1117</v>
      </c>
      <c r="D10" s="41">
        <f t="shared" si="1"/>
        <v>2450</v>
      </c>
      <c r="E10" s="298">
        <v>1035</v>
      </c>
      <c r="F10" s="198">
        <v>955</v>
      </c>
      <c r="G10" s="41">
        <f t="shared" si="2"/>
        <v>1990</v>
      </c>
      <c r="H10" s="25">
        <f t="shared" si="9"/>
        <v>846.00775193798449</v>
      </c>
      <c r="I10" s="26">
        <f t="shared" si="10"/>
        <v>679.57924836601308</v>
      </c>
      <c r="J10" s="34">
        <f t="shared" si="3"/>
        <v>1525.5870003039977</v>
      </c>
      <c r="K10" s="25">
        <f t="shared" si="11"/>
        <v>736.68516431604223</v>
      </c>
      <c r="L10" s="26">
        <f t="shared" si="12"/>
        <v>644.75879157526947</v>
      </c>
      <c r="M10" s="27">
        <f t="shared" si="4"/>
        <v>1381.4439558913118</v>
      </c>
      <c r="N10" s="25">
        <f t="shared" si="13"/>
        <v>643.14754594230419</v>
      </c>
      <c r="O10" s="26">
        <f t="shared" si="14"/>
        <v>513.97716690683001</v>
      </c>
      <c r="P10" s="34">
        <f t="shared" si="5"/>
        <v>1157.1247128491341</v>
      </c>
      <c r="Q10" s="25">
        <f t="shared" si="15"/>
        <v>502.58821083278315</v>
      </c>
      <c r="R10" s="26">
        <f t="shared" si="16"/>
        <v>415.90193199705732</v>
      </c>
      <c r="S10" s="27">
        <f t="shared" si="6"/>
        <v>918.49014282984047</v>
      </c>
      <c r="T10" s="34">
        <f t="shared" si="17"/>
        <v>413.45643431209498</v>
      </c>
      <c r="U10" s="26">
        <f t="shared" si="18"/>
        <v>384.81122384531653</v>
      </c>
      <c r="V10" s="34">
        <f t="shared" si="7"/>
        <v>798.26765815741146</v>
      </c>
      <c r="W10" s="170">
        <f t="shared" si="8"/>
        <v>0.88222055513878472</v>
      </c>
      <c r="X10" s="171">
        <f t="shared" si="8"/>
        <v>0.90152193375111911</v>
      </c>
      <c r="Y10" s="1"/>
      <c r="Z10" s="31"/>
    </row>
    <row r="11" spans="1:28" x14ac:dyDescent="0.15">
      <c r="A11" s="13" t="s">
        <v>437</v>
      </c>
      <c r="B11" s="433">
        <v>1343</v>
      </c>
      <c r="C11" s="24">
        <v>1241</v>
      </c>
      <c r="D11" s="41">
        <f t="shared" si="1"/>
        <v>2584</v>
      </c>
      <c r="E11" s="298">
        <v>1176</v>
      </c>
      <c r="F11" s="198">
        <v>1007</v>
      </c>
      <c r="G11" s="41">
        <f t="shared" si="2"/>
        <v>2183</v>
      </c>
      <c r="H11" s="25">
        <f t="shared" si="9"/>
        <v>913.09827456864218</v>
      </c>
      <c r="I11" s="26">
        <f t="shared" si="10"/>
        <v>860.95344673231875</v>
      </c>
      <c r="J11" s="34">
        <f t="shared" si="3"/>
        <v>1774.0517213009609</v>
      </c>
      <c r="K11" s="25">
        <f t="shared" si="11"/>
        <v>746.36542856644394</v>
      </c>
      <c r="L11" s="26">
        <f t="shared" si="12"/>
        <v>612.65559812406013</v>
      </c>
      <c r="M11" s="27">
        <f t="shared" si="4"/>
        <v>1359.0210266905042</v>
      </c>
      <c r="N11" s="25">
        <f t="shared" si="13"/>
        <v>649.91879462540567</v>
      </c>
      <c r="O11" s="26">
        <f t="shared" si="14"/>
        <v>581.26419258397175</v>
      </c>
      <c r="P11" s="34">
        <f t="shared" si="5"/>
        <v>1231.1829872093774</v>
      </c>
      <c r="Q11" s="25">
        <f t="shared" si="15"/>
        <v>567.39798501736664</v>
      </c>
      <c r="R11" s="26">
        <f t="shared" si="16"/>
        <v>463.36168941376707</v>
      </c>
      <c r="S11" s="27">
        <f t="shared" si="6"/>
        <v>1030.7596744311336</v>
      </c>
      <c r="T11" s="34">
        <f t="shared" si="17"/>
        <v>443.39365036710655</v>
      </c>
      <c r="U11" s="26">
        <f t="shared" si="18"/>
        <v>374.94471398481357</v>
      </c>
      <c r="V11" s="34">
        <f t="shared" si="7"/>
        <v>818.33836435192006</v>
      </c>
      <c r="W11" s="170">
        <f t="shared" si="8"/>
        <v>0.92107222635889796</v>
      </c>
      <c r="X11" s="171">
        <f t="shared" si="8"/>
        <v>0.91941982272361</v>
      </c>
      <c r="Y11" s="1"/>
    </row>
    <row r="12" spans="1:28" x14ac:dyDescent="0.15">
      <c r="A12" s="80" t="s">
        <v>438</v>
      </c>
      <c r="B12" s="434">
        <v>1575</v>
      </c>
      <c r="C12" s="88">
        <v>1511</v>
      </c>
      <c r="D12" s="81">
        <f t="shared" si="1"/>
        <v>3086</v>
      </c>
      <c r="E12" s="300">
        <v>1237</v>
      </c>
      <c r="F12" s="199">
        <v>1141</v>
      </c>
      <c r="G12" s="81">
        <f t="shared" si="2"/>
        <v>2378</v>
      </c>
      <c r="H12" s="82">
        <f t="shared" si="9"/>
        <v>1083.180938198064</v>
      </c>
      <c r="I12" s="83">
        <f t="shared" si="10"/>
        <v>925.85576148267523</v>
      </c>
      <c r="J12" s="117">
        <f t="shared" si="3"/>
        <v>2009.0366996807393</v>
      </c>
      <c r="K12" s="82">
        <f t="shared" si="11"/>
        <v>841.02946064140758</v>
      </c>
      <c r="L12" s="83">
        <f t="shared" si="12"/>
        <v>791.5776653679095</v>
      </c>
      <c r="M12" s="84">
        <f t="shared" si="4"/>
        <v>1632.6071260093172</v>
      </c>
      <c r="N12" s="82">
        <f t="shared" si="13"/>
        <v>687.45646696700749</v>
      </c>
      <c r="O12" s="83">
        <f t="shared" si="14"/>
        <v>563.2877014178506</v>
      </c>
      <c r="P12" s="117">
        <f t="shared" si="5"/>
        <v>1250.7441683848581</v>
      </c>
      <c r="Q12" s="82">
        <f t="shared" si="15"/>
        <v>598.62215111811372</v>
      </c>
      <c r="R12" s="83">
        <f t="shared" si="16"/>
        <v>534.42582090113763</v>
      </c>
      <c r="S12" s="84">
        <f t="shared" si="6"/>
        <v>1133.0479720192513</v>
      </c>
      <c r="T12" s="117">
        <f t="shared" si="17"/>
        <v>522.61452529149847</v>
      </c>
      <c r="U12" s="83">
        <f t="shared" si="18"/>
        <v>426.02392233771815</v>
      </c>
      <c r="V12" s="117">
        <f t="shared" si="7"/>
        <v>948.63844762921667</v>
      </c>
      <c r="W12" s="172">
        <f t="shared" si="8"/>
        <v>0.97015873015873011</v>
      </c>
      <c r="X12" s="173">
        <f t="shared" si="8"/>
        <v>0.9371277299801456</v>
      </c>
      <c r="Y12" s="1"/>
    </row>
    <row r="13" spans="1:28" x14ac:dyDescent="0.15">
      <c r="A13" s="13" t="s">
        <v>439</v>
      </c>
      <c r="B13" s="433">
        <v>1391</v>
      </c>
      <c r="C13" s="24">
        <v>1453</v>
      </c>
      <c r="D13" s="41">
        <f t="shared" si="1"/>
        <v>2844</v>
      </c>
      <c r="E13" s="298">
        <v>1528</v>
      </c>
      <c r="F13" s="198">
        <v>1416</v>
      </c>
      <c r="G13" s="41">
        <f t="shared" si="2"/>
        <v>2944</v>
      </c>
      <c r="H13" s="25">
        <f t="shared" si="9"/>
        <v>1200.086349206349</v>
      </c>
      <c r="I13" s="26">
        <f t="shared" si="10"/>
        <v>1069.262739907346</v>
      </c>
      <c r="J13" s="34">
        <f t="shared" si="3"/>
        <v>2269.3490891136953</v>
      </c>
      <c r="K13" s="25">
        <f t="shared" si="11"/>
        <v>1050.8574435343758</v>
      </c>
      <c r="L13" s="26">
        <f t="shared" si="12"/>
        <v>867.64510804729855</v>
      </c>
      <c r="M13" s="27">
        <f t="shared" si="4"/>
        <v>1918.5025515816742</v>
      </c>
      <c r="N13" s="28">
        <f t="shared" si="13"/>
        <v>815.93207356194966</v>
      </c>
      <c r="O13" s="26">
        <f t="shared" si="14"/>
        <v>741.80938064921236</v>
      </c>
      <c r="P13" s="34">
        <f t="shared" si="5"/>
        <v>1557.7414542111619</v>
      </c>
      <c r="Q13" s="25">
        <f t="shared" si="15"/>
        <v>666.94189303211897</v>
      </c>
      <c r="R13" s="26">
        <f t="shared" si="16"/>
        <v>527.87252495544442</v>
      </c>
      <c r="S13" s="27">
        <f t="shared" si="6"/>
        <v>1194.8144179875635</v>
      </c>
      <c r="T13" s="28">
        <f t="shared" si="17"/>
        <v>580.7585059736366</v>
      </c>
      <c r="U13" s="26">
        <f t="shared" si="18"/>
        <v>500.82525638385897</v>
      </c>
      <c r="V13" s="34">
        <f t="shared" si="7"/>
        <v>1081.5837623574955</v>
      </c>
      <c r="W13" s="14">
        <f t="shared" si="8"/>
        <v>0.96621135873472319</v>
      </c>
      <c r="X13" s="15">
        <f t="shared" si="8"/>
        <v>0.97247075017205786</v>
      </c>
      <c r="Y13" s="1"/>
    </row>
    <row r="14" spans="1:28" x14ac:dyDescent="0.15">
      <c r="A14" s="13" t="s">
        <v>440</v>
      </c>
      <c r="B14" s="433">
        <v>1428</v>
      </c>
      <c r="C14" s="24">
        <v>1471</v>
      </c>
      <c r="D14" s="41">
        <f t="shared" si="1"/>
        <v>2899</v>
      </c>
      <c r="E14" s="298">
        <v>1344</v>
      </c>
      <c r="F14" s="198">
        <v>1413</v>
      </c>
      <c r="G14" s="41">
        <f t="shared" si="2"/>
        <v>2757</v>
      </c>
      <c r="H14" s="25">
        <f t="shared" si="9"/>
        <v>1476.3709561466571</v>
      </c>
      <c r="I14" s="26">
        <f t="shared" si="10"/>
        <v>1377.018582243634</v>
      </c>
      <c r="J14" s="34">
        <f t="shared" si="3"/>
        <v>2853.3895383902909</v>
      </c>
      <c r="K14" s="25">
        <f t="shared" si="11"/>
        <v>1159.5370620656599</v>
      </c>
      <c r="L14" s="26">
        <f t="shared" si="12"/>
        <v>1039.8267388087268</v>
      </c>
      <c r="M14" s="27">
        <f t="shared" si="4"/>
        <v>2199.3638008743865</v>
      </c>
      <c r="N14" s="28">
        <f t="shared" si="13"/>
        <v>1015.3503983538469</v>
      </c>
      <c r="O14" s="26">
        <f t="shared" si="14"/>
        <v>843.7594891058726</v>
      </c>
      <c r="P14" s="34">
        <f t="shared" si="5"/>
        <v>1859.1098874597196</v>
      </c>
      <c r="Q14" s="25">
        <f t="shared" si="15"/>
        <v>788.36283743153149</v>
      </c>
      <c r="R14" s="26">
        <f t="shared" si="16"/>
        <v>721.38792488460922</v>
      </c>
      <c r="S14" s="27">
        <f t="shared" si="6"/>
        <v>1509.7507623161407</v>
      </c>
      <c r="T14" s="28">
        <f t="shared" si="17"/>
        <v>644.40683266367205</v>
      </c>
      <c r="U14" s="26">
        <f t="shared" si="18"/>
        <v>513.34059033863934</v>
      </c>
      <c r="V14" s="34">
        <f t="shared" si="7"/>
        <v>1157.7474230023113</v>
      </c>
      <c r="W14" s="14">
        <f t="shared" si="8"/>
        <v>0.98809523809523814</v>
      </c>
      <c r="X14" s="15">
        <f t="shared" si="8"/>
        <v>0.97280761386811698</v>
      </c>
      <c r="Y14" s="1"/>
    </row>
    <row r="15" spans="1:28" x14ac:dyDescent="0.15">
      <c r="A15" s="13" t="s">
        <v>441</v>
      </c>
      <c r="B15" s="433">
        <v>1545</v>
      </c>
      <c r="C15" s="24">
        <v>1500</v>
      </c>
      <c r="D15" s="41">
        <f t="shared" si="1"/>
        <v>3045</v>
      </c>
      <c r="E15" s="298">
        <v>1411</v>
      </c>
      <c r="F15" s="198">
        <v>1431</v>
      </c>
      <c r="G15" s="41">
        <f t="shared" si="2"/>
        <v>2842</v>
      </c>
      <c r="H15" s="25">
        <f t="shared" si="9"/>
        <v>1328</v>
      </c>
      <c r="I15" s="26">
        <f t="shared" si="10"/>
        <v>1374.5771583956493</v>
      </c>
      <c r="J15" s="34">
        <f t="shared" si="3"/>
        <v>2702.5771583956493</v>
      </c>
      <c r="K15" s="25">
        <f t="shared" si="11"/>
        <v>1458.7951114306256</v>
      </c>
      <c r="L15" s="26">
        <f t="shared" si="12"/>
        <v>1339.574161244487</v>
      </c>
      <c r="M15" s="27">
        <f t="shared" si="4"/>
        <v>2798.3692726751124</v>
      </c>
      <c r="N15" s="28">
        <f t="shared" si="13"/>
        <v>1145.7330494220212</v>
      </c>
      <c r="O15" s="26">
        <f t="shared" si="14"/>
        <v>1011.5513686167832</v>
      </c>
      <c r="P15" s="34">
        <f t="shared" si="5"/>
        <v>2157.2844180388042</v>
      </c>
      <c r="Q15" s="25">
        <f t="shared" si="15"/>
        <v>1003.2628936115392</v>
      </c>
      <c r="R15" s="28">
        <f t="shared" si="16"/>
        <v>820.81565527566534</v>
      </c>
      <c r="S15" s="27">
        <f t="shared" si="6"/>
        <v>1824.0785488872045</v>
      </c>
      <c r="T15" s="28">
        <f t="shared" si="17"/>
        <v>778.97756555734668</v>
      </c>
      <c r="U15" s="26">
        <f t="shared" si="18"/>
        <v>701.7716658802691</v>
      </c>
      <c r="V15" s="34">
        <f t="shared" si="7"/>
        <v>1480.7492314376159</v>
      </c>
      <c r="W15" s="14">
        <f t="shared" si="8"/>
        <v>0.970873786407767</v>
      </c>
      <c r="X15" s="15">
        <f t="shared" si="8"/>
        <v>0.95799999999999996</v>
      </c>
      <c r="Y15" s="1"/>
    </row>
    <row r="16" spans="1:28" x14ac:dyDescent="0.15">
      <c r="A16" s="13" t="s">
        <v>442</v>
      </c>
      <c r="B16" s="433">
        <v>1775</v>
      </c>
      <c r="C16" s="24">
        <v>1834</v>
      </c>
      <c r="D16" s="41">
        <f t="shared" si="1"/>
        <v>3609</v>
      </c>
      <c r="E16" s="419">
        <v>1500</v>
      </c>
      <c r="F16" s="198">
        <v>1437</v>
      </c>
      <c r="G16" s="41">
        <f t="shared" si="2"/>
        <v>2937</v>
      </c>
      <c r="H16" s="28">
        <f t="shared" si="9"/>
        <v>1369.9029126213593</v>
      </c>
      <c r="I16" s="26">
        <f t="shared" si="10"/>
        <v>1370.8979999999999</v>
      </c>
      <c r="J16" s="34">
        <f t="shared" si="3"/>
        <v>2740.8009126213592</v>
      </c>
      <c r="K16" s="25">
        <f t="shared" si="11"/>
        <v>1289.3203883495146</v>
      </c>
      <c r="L16" s="26">
        <f t="shared" si="12"/>
        <v>1316.8449177430321</v>
      </c>
      <c r="M16" s="27">
        <f t="shared" si="4"/>
        <v>2606.1653060925464</v>
      </c>
      <c r="N16" s="28">
        <f t="shared" si="13"/>
        <v>1416.3059334277918</v>
      </c>
      <c r="O16" s="26">
        <f t="shared" si="14"/>
        <v>1283.3120464722185</v>
      </c>
      <c r="P16" s="34">
        <f t="shared" si="5"/>
        <v>2699.6179799000101</v>
      </c>
      <c r="Q16" s="25">
        <f t="shared" si="15"/>
        <v>1112.3621839048749</v>
      </c>
      <c r="R16" s="26">
        <f t="shared" si="16"/>
        <v>969.06621113487824</v>
      </c>
      <c r="S16" s="27">
        <f t="shared" si="6"/>
        <v>2081.428395039753</v>
      </c>
      <c r="T16" s="28">
        <f t="shared" si="17"/>
        <v>974.04164428304773</v>
      </c>
      <c r="U16" s="26">
        <f t="shared" si="18"/>
        <v>786.34139775408732</v>
      </c>
      <c r="V16" s="34">
        <f t="shared" si="7"/>
        <v>1760.3830420371351</v>
      </c>
      <c r="W16" s="14">
        <f t="shared" si="8"/>
        <v>0.97239436619718311</v>
      </c>
      <c r="X16" s="15">
        <f t="shared" si="8"/>
        <v>0.97982551799345696</v>
      </c>
      <c r="Y16" s="1"/>
    </row>
    <row r="17" spans="1:25" x14ac:dyDescent="0.15">
      <c r="A17" s="13" t="s">
        <v>443</v>
      </c>
      <c r="B17" s="433">
        <v>2088</v>
      </c>
      <c r="C17" s="24">
        <v>1943</v>
      </c>
      <c r="D17" s="41">
        <f t="shared" si="1"/>
        <v>4031</v>
      </c>
      <c r="E17" s="419">
        <v>1726</v>
      </c>
      <c r="F17" s="199">
        <v>1797</v>
      </c>
      <c r="G17" s="41">
        <f t="shared" si="2"/>
        <v>3523</v>
      </c>
      <c r="H17" s="28">
        <f t="shared" si="9"/>
        <v>1458.5915492957747</v>
      </c>
      <c r="I17" s="26">
        <f t="shared" si="10"/>
        <v>1408.0092693565975</v>
      </c>
      <c r="J17" s="34">
        <f t="shared" si="3"/>
        <v>2866.6008186523723</v>
      </c>
      <c r="K17" s="25">
        <f t="shared" si="11"/>
        <v>1332.0858744701218</v>
      </c>
      <c r="L17" s="26">
        <f t="shared" si="12"/>
        <v>1343.2408429661941</v>
      </c>
      <c r="M17" s="27">
        <f t="shared" si="4"/>
        <v>2675.3267174363159</v>
      </c>
      <c r="N17" s="28">
        <f t="shared" si="13"/>
        <v>1253.7278818542322</v>
      </c>
      <c r="O17" s="26">
        <f t="shared" si="14"/>
        <v>1290.2782536446175</v>
      </c>
      <c r="P17" s="34">
        <f t="shared" si="5"/>
        <v>2544.0061354988497</v>
      </c>
      <c r="Q17" s="25">
        <f t="shared" si="15"/>
        <v>1377.2079104768275</v>
      </c>
      <c r="R17" s="26">
        <f t="shared" si="16"/>
        <v>1257.4218906818849</v>
      </c>
      <c r="S17" s="27">
        <f t="shared" si="6"/>
        <v>2634.6298011587123</v>
      </c>
      <c r="T17" s="28">
        <f t="shared" si="17"/>
        <v>1081.6547207998954</v>
      </c>
      <c r="U17" s="26">
        <f t="shared" si="18"/>
        <v>949.51580229518879</v>
      </c>
      <c r="V17" s="34">
        <f t="shared" si="7"/>
        <v>2031.1705230950843</v>
      </c>
      <c r="W17" s="14">
        <f t="shared" ref="W17:W24" si="19">E18/B17</f>
        <v>0.93486590038314177</v>
      </c>
      <c r="X17" s="15">
        <f t="shared" ref="X17:X24" si="20">F18/C17</f>
        <v>0.96448790530108075</v>
      </c>
      <c r="Y17" s="1"/>
    </row>
    <row r="18" spans="1:25" x14ac:dyDescent="0.15">
      <c r="A18" s="73" t="s">
        <v>444</v>
      </c>
      <c r="B18" s="432">
        <v>1545</v>
      </c>
      <c r="C18" s="42">
        <v>1635</v>
      </c>
      <c r="D18" s="74">
        <f t="shared" si="1"/>
        <v>3180</v>
      </c>
      <c r="E18" s="196">
        <v>1952</v>
      </c>
      <c r="F18" s="197">
        <v>1874</v>
      </c>
      <c r="G18" s="74">
        <f t="shared" si="2"/>
        <v>3826</v>
      </c>
      <c r="H18" s="87">
        <f t="shared" si="9"/>
        <v>1613.5785440613026</v>
      </c>
      <c r="I18" s="76">
        <f t="shared" si="10"/>
        <v>1733.1847658260422</v>
      </c>
      <c r="J18" s="175">
        <f t="shared" si="3"/>
        <v>3346.7633098873448</v>
      </c>
      <c r="K18" s="75">
        <f t="shared" si="11"/>
        <v>1363.587502023636</v>
      </c>
      <c r="L18" s="76">
        <f t="shared" si="12"/>
        <v>1358.0079108462498</v>
      </c>
      <c r="M18" s="77">
        <f t="shared" si="4"/>
        <v>2721.5954128698859</v>
      </c>
      <c r="N18" s="87">
        <f t="shared" si="13"/>
        <v>1245.3216604241752</v>
      </c>
      <c r="O18" s="76">
        <f t="shared" si="14"/>
        <v>1295.5395469473226</v>
      </c>
      <c r="P18" s="175">
        <f t="shared" si="5"/>
        <v>2540.8612073714976</v>
      </c>
      <c r="Q18" s="75">
        <f t="shared" si="15"/>
        <v>1172.0674451051061</v>
      </c>
      <c r="R18" s="76">
        <f t="shared" si="16"/>
        <v>1244.4577701132337</v>
      </c>
      <c r="S18" s="77">
        <f t="shared" si="6"/>
        <v>2416.5252152183398</v>
      </c>
      <c r="T18" s="87">
        <f t="shared" si="17"/>
        <v>1287.5047132427046</v>
      </c>
      <c r="U18" s="76">
        <f t="shared" si="18"/>
        <v>1212.7682054234956</v>
      </c>
      <c r="V18" s="175">
        <f t="shared" si="7"/>
        <v>2500.2729186662</v>
      </c>
      <c r="W18" s="78">
        <f>E19/B18</f>
        <v>0.91521035598705502</v>
      </c>
      <c r="X18" s="79">
        <f>F19/C18</f>
        <v>0.92171253822629973</v>
      </c>
      <c r="Y18" s="29" t="s">
        <v>936</v>
      </c>
    </row>
    <row r="19" spans="1:25" x14ac:dyDescent="0.15">
      <c r="A19" s="80" t="s">
        <v>445</v>
      </c>
      <c r="B19" s="434">
        <v>1193</v>
      </c>
      <c r="C19" s="88">
        <v>1354</v>
      </c>
      <c r="D19" s="81">
        <f t="shared" si="1"/>
        <v>2547</v>
      </c>
      <c r="E19" s="420">
        <v>1414</v>
      </c>
      <c r="F19" s="199">
        <v>1507</v>
      </c>
      <c r="G19" s="81">
        <f t="shared" si="2"/>
        <v>2921</v>
      </c>
      <c r="H19" s="89">
        <f t="shared" si="9"/>
        <v>1786.4906148867315</v>
      </c>
      <c r="I19" s="83">
        <f t="shared" si="10"/>
        <v>1727.2892966360857</v>
      </c>
      <c r="J19" s="117">
        <f t="shared" si="3"/>
        <v>3513.7799115228172</v>
      </c>
      <c r="K19" s="82">
        <f t="shared" si="11"/>
        <v>1476.7637937234188</v>
      </c>
      <c r="L19" s="83">
        <f t="shared" si="12"/>
        <v>1597.4981297246761</v>
      </c>
      <c r="M19" s="84">
        <f t="shared" si="4"/>
        <v>3074.2619234480949</v>
      </c>
      <c r="N19" s="89">
        <f t="shared" si="13"/>
        <v>1247.969403146551</v>
      </c>
      <c r="O19" s="83">
        <f t="shared" si="14"/>
        <v>1251.6929184374915</v>
      </c>
      <c r="P19" s="117">
        <f t="shared" si="5"/>
        <v>2499.6623215840427</v>
      </c>
      <c r="Q19" s="82">
        <f t="shared" si="15"/>
        <v>1139.7312801551998</v>
      </c>
      <c r="R19" s="83">
        <f t="shared" si="16"/>
        <v>1194.1150441893672</v>
      </c>
      <c r="S19" s="84">
        <f t="shared" si="6"/>
        <v>2333.8463243445667</v>
      </c>
      <c r="T19" s="89">
        <f t="shared" si="17"/>
        <v>1072.6882636754822</v>
      </c>
      <c r="U19" s="83">
        <f t="shared" si="18"/>
        <v>1147.0323300065097</v>
      </c>
      <c r="V19" s="117">
        <f t="shared" si="7"/>
        <v>2219.7205936819919</v>
      </c>
      <c r="W19" s="85">
        <f t="shared" si="19"/>
        <v>0.84576697401508805</v>
      </c>
      <c r="X19" s="86">
        <f t="shared" si="20"/>
        <v>0.93574593796159522</v>
      </c>
      <c r="Y19" s="1"/>
    </row>
    <row r="20" spans="1:25" x14ac:dyDescent="0.15">
      <c r="A20" s="183" t="s">
        <v>479</v>
      </c>
      <c r="B20" s="433">
        <v>1082</v>
      </c>
      <c r="C20" s="24">
        <v>1391</v>
      </c>
      <c r="D20" s="41">
        <f t="shared" si="1"/>
        <v>2473</v>
      </c>
      <c r="E20" s="419">
        <v>1009</v>
      </c>
      <c r="F20" s="198">
        <v>1267</v>
      </c>
      <c r="G20" s="41">
        <f t="shared" si="2"/>
        <v>2276</v>
      </c>
      <c r="H20" s="28">
        <f t="shared" ref="H20:H25" si="21">E19*$W19</f>
        <v>1195.9145012573345</v>
      </c>
      <c r="I20" s="26">
        <f t="shared" ref="I20:I25" si="22">F19*$X19</f>
        <v>1410.169128508124</v>
      </c>
      <c r="J20" s="34">
        <f t="shared" ref="J20:J25" si="23">SUM(H20:I20)</f>
        <v>2606.0836297654587</v>
      </c>
      <c r="K20" s="25">
        <f t="shared" ref="K20:K25" si="24">H19*$W19</f>
        <v>1510.9547614591049</v>
      </c>
      <c r="L20" s="26">
        <f t="shared" ref="L20:L25" si="25">I19*$X19</f>
        <v>1616.3039430117581</v>
      </c>
      <c r="M20" s="27">
        <f t="shared" ref="M20:M25" si="26">SUM(K20:L20)</f>
        <v>3127.258704470863</v>
      </c>
      <c r="N20" s="28">
        <f t="shared" ref="N20:N25" si="27">K19*$W19</f>
        <v>1248.9980451524975</v>
      </c>
      <c r="O20" s="26">
        <f t="shared" ref="O20:O25" si="28">L19*$X19</f>
        <v>1494.8523857911111</v>
      </c>
      <c r="P20" s="34">
        <f t="shared" ref="P20:P25" si="29">SUM(N20:O20)</f>
        <v>2743.8504309436084</v>
      </c>
      <c r="Q20" s="25">
        <f t="shared" ref="Q20:Q25" si="30">N19*$W19</f>
        <v>1055.4913057626741</v>
      </c>
      <c r="R20" s="26">
        <f t="shared" ref="R20:R25" si="31">O19*$X19</f>
        <v>1171.2665640031769</v>
      </c>
      <c r="S20" s="27">
        <f t="shared" ref="S20:S25" si="32">SUM(Q20:R20)</f>
        <v>2226.757869765851</v>
      </c>
      <c r="T20" s="28">
        <f t="shared" ref="T20:T25" si="33">Q19*$W19</f>
        <v>963.94707600720585</v>
      </c>
      <c r="U20" s="26">
        <f t="shared" ref="U20:U25" si="34">R19*$X19</f>
        <v>1117.388302059031</v>
      </c>
      <c r="V20" s="34">
        <f t="shared" ref="V20:V25" si="35">SUM(T20:U20)</f>
        <v>2081.3353780662369</v>
      </c>
      <c r="W20" s="14">
        <f t="shared" si="19"/>
        <v>0.7634011090573013</v>
      </c>
      <c r="X20" s="15">
        <f t="shared" si="20"/>
        <v>0.89216391085549962</v>
      </c>
      <c r="Y20" s="1"/>
    </row>
    <row r="21" spans="1:25" x14ac:dyDescent="0.15">
      <c r="A21" s="183" t="s">
        <v>480</v>
      </c>
      <c r="B21" s="433">
        <v>854</v>
      </c>
      <c r="C21" s="24">
        <v>1271</v>
      </c>
      <c r="D21" s="41">
        <f t="shared" si="1"/>
        <v>2125</v>
      </c>
      <c r="E21" s="419">
        <v>826</v>
      </c>
      <c r="F21" s="198">
        <v>1241</v>
      </c>
      <c r="G21" s="41">
        <f t="shared" si="2"/>
        <v>2067</v>
      </c>
      <c r="H21" s="28">
        <f t="shared" si="21"/>
        <v>770.27171903881697</v>
      </c>
      <c r="I21" s="26">
        <f t="shared" si="22"/>
        <v>1130.3716750539181</v>
      </c>
      <c r="J21" s="34">
        <f t="shared" si="23"/>
        <v>1900.643394092735</v>
      </c>
      <c r="K21" s="25">
        <f t="shared" si="24"/>
        <v>912.96245659755846</v>
      </c>
      <c r="L21" s="26">
        <f t="shared" si="25"/>
        <v>1258.1020046574995</v>
      </c>
      <c r="M21" s="27">
        <f t="shared" si="26"/>
        <v>2171.0644612550577</v>
      </c>
      <c r="N21" s="28">
        <f t="shared" si="27"/>
        <v>1153.4645406332909</v>
      </c>
      <c r="O21" s="26">
        <f t="shared" si="28"/>
        <v>1442.0080469285347</v>
      </c>
      <c r="P21" s="34">
        <f t="shared" si="29"/>
        <v>2595.4725875618255</v>
      </c>
      <c r="Q21" s="25">
        <f t="shared" si="30"/>
        <v>953.48649287981789</v>
      </c>
      <c r="R21" s="26">
        <f t="shared" si="31"/>
        <v>1333.6533506590717</v>
      </c>
      <c r="S21" s="27">
        <f t="shared" si="32"/>
        <v>2287.1398435388896</v>
      </c>
      <c r="T21" s="28">
        <f t="shared" si="33"/>
        <v>805.76323341956447</v>
      </c>
      <c r="U21" s="26">
        <f t="shared" si="34"/>
        <v>1044.9617583953577</v>
      </c>
      <c r="V21" s="34">
        <f t="shared" si="35"/>
        <v>1850.7249918149223</v>
      </c>
      <c r="W21" s="14">
        <f t="shared" si="19"/>
        <v>0.61709601873536302</v>
      </c>
      <c r="X21" s="15">
        <f t="shared" si="20"/>
        <v>0.75767112509834778</v>
      </c>
      <c r="Y21" s="1"/>
    </row>
    <row r="22" spans="1:25" x14ac:dyDescent="0.15">
      <c r="A22" s="183" t="s">
        <v>481</v>
      </c>
      <c r="B22" s="433">
        <v>391</v>
      </c>
      <c r="C22" s="24">
        <v>902</v>
      </c>
      <c r="D22" s="41">
        <f t="shared" si="1"/>
        <v>1293</v>
      </c>
      <c r="E22" s="419">
        <v>527</v>
      </c>
      <c r="F22" s="198">
        <v>963</v>
      </c>
      <c r="G22" s="41">
        <f t="shared" si="2"/>
        <v>1490</v>
      </c>
      <c r="H22" s="28">
        <f t="shared" si="21"/>
        <v>509.72131147540983</v>
      </c>
      <c r="I22" s="26">
        <f t="shared" si="22"/>
        <v>940.26986624704955</v>
      </c>
      <c r="J22" s="34">
        <f t="shared" si="23"/>
        <v>1449.9911777224593</v>
      </c>
      <c r="K22" s="25">
        <f t="shared" si="24"/>
        <v>475.33161116329808</v>
      </c>
      <c r="L22" s="26">
        <f t="shared" si="25"/>
        <v>856.44997881740608</v>
      </c>
      <c r="M22" s="27">
        <f t="shared" si="26"/>
        <v>1331.7815899807042</v>
      </c>
      <c r="N22" s="28">
        <f t="shared" si="27"/>
        <v>563.38549722121002</v>
      </c>
      <c r="O22" s="26">
        <f t="shared" si="28"/>
        <v>953.22756135733437</v>
      </c>
      <c r="P22" s="34">
        <f t="shared" si="29"/>
        <v>1516.6130585785445</v>
      </c>
      <c r="Q22" s="25">
        <f t="shared" si="30"/>
        <v>711.79837577721821</v>
      </c>
      <c r="R22" s="26">
        <f t="shared" si="31"/>
        <v>1092.567859317214</v>
      </c>
      <c r="S22" s="27">
        <f t="shared" si="32"/>
        <v>1804.3662350944323</v>
      </c>
      <c r="T22" s="28">
        <f t="shared" si="33"/>
        <v>588.39271867407967</v>
      </c>
      <c r="U22" s="26">
        <f t="shared" si="34"/>
        <v>1010.4706346850402</v>
      </c>
      <c r="V22" s="34">
        <f t="shared" si="35"/>
        <v>1598.8633533591199</v>
      </c>
      <c r="W22" s="14">
        <f>E23/B22</f>
        <v>0.44245524296675193</v>
      </c>
      <c r="X22" s="15">
        <f>F23/C22</f>
        <v>0.6097560975609756</v>
      </c>
      <c r="Y22" s="29" t="s">
        <v>936</v>
      </c>
    </row>
    <row r="23" spans="1:25" x14ac:dyDescent="0.15">
      <c r="A23" s="183" t="s">
        <v>482</v>
      </c>
      <c r="B23" s="433">
        <v>130</v>
      </c>
      <c r="C23" s="24">
        <v>450</v>
      </c>
      <c r="D23" s="41">
        <f t="shared" si="1"/>
        <v>580</v>
      </c>
      <c r="E23" s="419">
        <v>173</v>
      </c>
      <c r="F23" s="198">
        <v>550</v>
      </c>
      <c r="G23" s="41">
        <f t="shared" si="2"/>
        <v>723</v>
      </c>
      <c r="H23" s="28">
        <f t="shared" si="21"/>
        <v>233.17391304347828</v>
      </c>
      <c r="I23" s="26">
        <f t="shared" si="22"/>
        <v>587.19512195121945</v>
      </c>
      <c r="J23" s="34">
        <f t="shared" si="23"/>
        <v>820.3690349946977</v>
      </c>
      <c r="K23" s="25">
        <f t="shared" si="24"/>
        <v>225.52886671418389</v>
      </c>
      <c r="L23" s="26">
        <f t="shared" si="25"/>
        <v>573.3352842969814</v>
      </c>
      <c r="M23" s="27">
        <f t="shared" si="26"/>
        <v>798.86415101116529</v>
      </c>
      <c r="N23" s="28">
        <f t="shared" si="27"/>
        <v>210.31296350703471</v>
      </c>
      <c r="O23" s="26">
        <f t="shared" si="28"/>
        <v>522.22559683988175</v>
      </c>
      <c r="P23" s="34">
        <f t="shared" si="29"/>
        <v>732.53856034691648</v>
      </c>
      <c r="Q23" s="25">
        <f t="shared" si="30"/>
        <v>249.27286705695482</v>
      </c>
      <c r="R23" s="26">
        <f t="shared" si="31"/>
        <v>581.23631790081367</v>
      </c>
      <c r="S23" s="27">
        <f t="shared" si="32"/>
        <v>830.50918495776853</v>
      </c>
      <c r="T23" s="28">
        <f t="shared" si="33"/>
        <v>314.93892329784848</v>
      </c>
      <c r="U23" s="26">
        <f t="shared" si="34"/>
        <v>666.19991421781344</v>
      </c>
      <c r="V23" s="34">
        <f t="shared" si="35"/>
        <v>981.13883751566186</v>
      </c>
      <c r="W23" s="170">
        <f t="shared" si="19"/>
        <v>0.24615384615384617</v>
      </c>
      <c r="X23" s="171">
        <f t="shared" si="20"/>
        <v>0.31555555555555553</v>
      </c>
      <c r="Y23" s="1"/>
    </row>
    <row r="24" spans="1:25" x14ac:dyDescent="0.15">
      <c r="A24" s="183" t="s">
        <v>483</v>
      </c>
      <c r="B24" s="433">
        <v>27</v>
      </c>
      <c r="C24" s="24">
        <v>116</v>
      </c>
      <c r="D24" s="41">
        <f t="shared" si="1"/>
        <v>143</v>
      </c>
      <c r="E24" s="419">
        <v>32</v>
      </c>
      <c r="F24" s="198">
        <v>142</v>
      </c>
      <c r="G24" s="41">
        <f t="shared" si="2"/>
        <v>174</v>
      </c>
      <c r="H24" s="28">
        <f t="shared" si="21"/>
        <v>42.58461538461539</v>
      </c>
      <c r="I24" s="26">
        <f t="shared" si="22"/>
        <v>173.55555555555554</v>
      </c>
      <c r="J24" s="34">
        <f t="shared" si="23"/>
        <v>216.14017094017095</v>
      </c>
      <c r="K24" s="25">
        <f t="shared" si="24"/>
        <v>57.39665551839466</v>
      </c>
      <c r="L24" s="26">
        <f t="shared" si="25"/>
        <v>185.29268292682923</v>
      </c>
      <c r="M24" s="27">
        <f t="shared" si="26"/>
        <v>242.68933844522388</v>
      </c>
      <c r="N24" s="28">
        <f t="shared" si="27"/>
        <v>55.514797960414498</v>
      </c>
      <c r="O24" s="26">
        <f t="shared" si="28"/>
        <v>180.91913415593635</v>
      </c>
      <c r="P24" s="34">
        <f t="shared" si="29"/>
        <v>236.43393211635083</v>
      </c>
      <c r="Q24" s="25">
        <f t="shared" si="30"/>
        <v>51.769344863270085</v>
      </c>
      <c r="R24" s="26">
        <f t="shared" si="31"/>
        <v>164.79118833614044</v>
      </c>
      <c r="S24" s="27">
        <f t="shared" si="32"/>
        <v>216.56053319941051</v>
      </c>
      <c r="T24" s="28">
        <f t="shared" si="33"/>
        <v>61.359474967865808</v>
      </c>
      <c r="U24" s="26">
        <f t="shared" si="34"/>
        <v>183.41234920425674</v>
      </c>
      <c r="V24" s="34">
        <f t="shared" si="35"/>
        <v>244.77182417212254</v>
      </c>
      <c r="W24" s="170">
        <f t="shared" si="19"/>
        <v>0.22222222222222221</v>
      </c>
      <c r="X24" s="171">
        <f t="shared" si="20"/>
        <v>0.29310344827586204</v>
      </c>
      <c r="Y24" s="1"/>
    </row>
    <row r="25" spans="1:25" ht="14.25" thickBot="1" x14ac:dyDescent="0.2">
      <c r="A25" s="222" t="s">
        <v>484</v>
      </c>
      <c r="B25" s="435">
        <v>1</v>
      </c>
      <c r="C25" s="436">
        <v>23</v>
      </c>
      <c r="D25" s="223">
        <f t="shared" si="1"/>
        <v>24</v>
      </c>
      <c r="E25" s="421">
        <v>6</v>
      </c>
      <c r="F25" s="422">
        <v>34</v>
      </c>
      <c r="G25" s="223">
        <f t="shared" si="2"/>
        <v>40</v>
      </c>
      <c r="H25" s="28">
        <f t="shared" si="21"/>
        <v>7.1111111111111107</v>
      </c>
      <c r="I25" s="26">
        <f t="shared" si="22"/>
        <v>41.620689655172413</v>
      </c>
      <c r="J25" s="34">
        <f t="shared" si="23"/>
        <v>48.731800766283527</v>
      </c>
      <c r="K25" s="224">
        <f t="shared" si="24"/>
        <v>9.4632478632478634</v>
      </c>
      <c r="L25" s="225">
        <f t="shared" si="25"/>
        <v>50.869731800766274</v>
      </c>
      <c r="M25" s="226">
        <f t="shared" si="26"/>
        <v>60.33297966401414</v>
      </c>
      <c r="N25" s="28">
        <f t="shared" si="27"/>
        <v>12.754812337421034</v>
      </c>
      <c r="O25" s="26">
        <f t="shared" si="28"/>
        <v>54.3099243061396</v>
      </c>
      <c r="P25" s="34">
        <f t="shared" si="29"/>
        <v>67.064736643560636</v>
      </c>
      <c r="Q25" s="224">
        <f t="shared" si="30"/>
        <v>12.336621768980999</v>
      </c>
      <c r="R25" s="225">
        <f t="shared" si="31"/>
        <v>53.028022080188236</v>
      </c>
      <c r="S25" s="226">
        <f t="shared" si="32"/>
        <v>65.364643849169241</v>
      </c>
      <c r="T25" s="28">
        <f t="shared" si="33"/>
        <v>11.504298858504463</v>
      </c>
      <c r="U25" s="26">
        <f t="shared" si="34"/>
        <v>48.300865546799777</v>
      </c>
      <c r="V25" s="34">
        <f t="shared" si="35"/>
        <v>59.805164405304239</v>
      </c>
      <c r="W25" s="638">
        <f>(B23+B24+B25)/(E22+E234+E24)</f>
        <v>0.28264758497316639</v>
      </c>
      <c r="X25" s="631">
        <f>(C23+C24+C25)/(F22+F23+F24)</f>
        <v>0.35589123867069489</v>
      </c>
      <c r="Y25" s="511" t="s">
        <v>937</v>
      </c>
    </row>
    <row r="26" spans="1:25" x14ac:dyDescent="0.15">
      <c r="A26" s="187" t="s">
        <v>450</v>
      </c>
      <c r="B26" s="437">
        <f t="shared" ref="B26:V26" si="36">SUM(B18:B25)/B4</f>
        <v>0.22328146374829003</v>
      </c>
      <c r="C26" s="427">
        <f t="shared" si="36"/>
        <v>0.29031340189423194</v>
      </c>
      <c r="D26" s="182">
        <f t="shared" si="36"/>
        <v>0.25764173942033214</v>
      </c>
      <c r="E26" s="64">
        <f t="shared" si="36"/>
        <v>0.27428070013393063</v>
      </c>
      <c r="F26" s="67">
        <f t="shared" si="36"/>
        <v>0.33442188879082085</v>
      </c>
      <c r="G26" s="59">
        <f t="shared" si="36"/>
        <v>0.30503463994764518</v>
      </c>
      <c r="H26" s="103">
        <f t="shared" si="36"/>
        <v>0.31009397012126361</v>
      </c>
      <c r="I26" s="67">
        <f t="shared" si="36"/>
        <v>0.37555948431783975</v>
      </c>
      <c r="J26" s="59">
        <f t="shared" si="36"/>
        <v>0.34343946150582988</v>
      </c>
      <c r="K26" s="64">
        <f t="shared" si="36"/>
        <v>0.33515765102157113</v>
      </c>
      <c r="L26" s="67">
        <f t="shared" si="36"/>
        <v>0.40318081401930711</v>
      </c>
      <c r="M26" s="58">
        <f t="shared" si="36"/>
        <v>0.36972170076717753</v>
      </c>
      <c r="N26" s="64">
        <f t="shared" si="36"/>
        <v>0.35561068137560886</v>
      </c>
      <c r="O26" s="67">
        <f t="shared" si="36"/>
        <v>0.43244544003820901</v>
      </c>
      <c r="P26" s="59">
        <f t="shared" si="36"/>
        <v>0.39461720722520127</v>
      </c>
      <c r="Q26" s="64">
        <f t="shared" si="36"/>
        <v>0.37422437981760248</v>
      </c>
      <c r="R26" s="67">
        <f t="shared" si="36"/>
        <v>0.46434402364463617</v>
      </c>
      <c r="S26" s="59">
        <f t="shared" si="36"/>
        <v>0.41995922286126625</v>
      </c>
      <c r="T26" s="64">
        <f t="shared" si="36"/>
        <v>0.40901005946559044</v>
      </c>
      <c r="U26" s="67">
        <f t="shared" si="36"/>
        <v>0.50110878935170111</v>
      </c>
      <c r="V26" s="59">
        <f t="shared" si="36"/>
        <v>0.45569344999040351</v>
      </c>
      <c r="W26" s="1"/>
      <c r="X26" s="1"/>
      <c r="Y26" s="1"/>
    </row>
    <row r="27" spans="1:25" x14ac:dyDescent="0.15">
      <c r="A27" s="188" t="s">
        <v>429</v>
      </c>
      <c r="B27" s="100">
        <f>SUM(B20:B25)/B4</f>
        <v>0.10623290013679891</v>
      </c>
      <c r="C27" s="68">
        <f t="shared" ref="C27:V27" si="37">SUM(C20:C25)/C4</f>
        <v>0.16881427584244543</v>
      </c>
      <c r="D27" s="62">
        <f t="shared" si="37"/>
        <v>0.13831183714291667</v>
      </c>
      <c r="E27" s="65">
        <f t="shared" si="37"/>
        <v>0.11882879970442894</v>
      </c>
      <c r="F27" s="68">
        <f t="shared" si="37"/>
        <v>0.185216240070609</v>
      </c>
      <c r="G27" s="63">
        <f t="shared" si="37"/>
        <v>0.15277683749689708</v>
      </c>
      <c r="H27" s="100">
        <f t="shared" si="37"/>
        <v>0.13890266453453096</v>
      </c>
      <c r="I27" s="68">
        <f t="shared" si="37"/>
        <v>0.2077299942545261</v>
      </c>
      <c r="J27" s="63">
        <f t="shared" si="37"/>
        <v>0.1739605290967684</v>
      </c>
      <c r="K27" s="65">
        <f t="shared" si="37"/>
        <v>0.17733815152981339</v>
      </c>
      <c r="L27" s="68">
        <f t="shared" si="37"/>
        <v>0.24421261232414698</v>
      </c>
      <c r="M27" s="62">
        <f t="shared" si="37"/>
        <v>0.21131852068263982</v>
      </c>
      <c r="N27" s="65">
        <f t="shared" si="37"/>
        <v>0.20108228540366532</v>
      </c>
      <c r="O27" s="68">
        <f t="shared" si="37"/>
        <v>0.2793428000248222</v>
      </c>
      <c r="P27" s="63">
        <f t="shared" si="37"/>
        <v>0.24081262151336238</v>
      </c>
      <c r="Q27" s="65">
        <f t="shared" si="37"/>
        <v>0.21239517452097836</v>
      </c>
      <c r="R27" s="68">
        <f t="shared" si="37"/>
        <v>0.29867943313478468</v>
      </c>
      <c r="S27" s="63">
        <f t="shared" si="37"/>
        <v>0.25618359685890113</v>
      </c>
      <c r="T27" s="65">
        <f t="shared" si="37"/>
        <v>0.21995326167310369</v>
      </c>
      <c r="U27" s="68">
        <f t="shared" si="37"/>
        <v>0.31721788335462509</v>
      </c>
      <c r="V27" s="63">
        <f t="shared" si="37"/>
        <v>0.26925516110018177</v>
      </c>
      <c r="W27" s="1"/>
      <c r="X27" s="1"/>
      <c r="Y27" s="1"/>
    </row>
    <row r="28" spans="1:25" ht="14.25" thickBot="1" x14ac:dyDescent="0.2">
      <c r="A28" s="189" t="s">
        <v>451</v>
      </c>
      <c r="B28" s="101">
        <f>SUM(B5:B7)/B4</f>
        <v>0.13543091655266759</v>
      </c>
      <c r="C28" s="69">
        <f t="shared" ref="C28:J28" si="38">SUM(C5:C7)/C4</f>
        <v>0.12170236982236494</v>
      </c>
      <c r="D28" s="60">
        <f t="shared" si="38"/>
        <v>0.12839372408476235</v>
      </c>
      <c r="E28" s="66">
        <f t="shared" si="38"/>
        <v>0.12109176557520898</v>
      </c>
      <c r="F28" s="69">
        <f t="shared" si="38"/>
        <v>0.11045895851721095</v>
      </c>
      <c r="G28" s="61">
        <f t="shared" si="38"/>
        <v>0.11565454832667614</v>
      </c>
      <c r="H28" s="101">
        <f t="shared" si="38"/>
        <v>0.10902447064165767</v>
      </c>
      <c r="I28" s="69">
        <f t="shared" si="38"/>
        <v>0.10171005221241332</v>
      </c>
      <c r="J28" s="61">
        <f t="shared" si="38"/>
        <v>0.10529880103211173</v>
      </c>
      <c r="K28" s="66">
        <f>SUM(K5:K7)/K4</f>
        <v>0.10113838759269808</v>
      </c>
      <c r="L28" s="69">
        <f>SUM(L5:L7)/L4</f>
        <v>9.4903100088903278E-2</v>
      </c>
      <c r="M28" s="60">
        <f>SUM(M5:M7)/M4</f>
        <v>9.7970102291608865E-2</v>
      </c>
      <c r="N28" s="66">
        <f t="shared" ref="N28:S28" si="39">SUM(N5:N7)/N4</f>
        <v>9.545458976855388E-2</v>
      </c>
      <c r="O28" s="69">
        <f t="shared" si="39"/>
        <v>8.5185889582736318E-2</v>
      </c>
      <c r="P28" s="61">
        <f t="shared" si="39"/>
        <v>9.024150227779075E-2</v>
      </c>
      <c r="Q28" s="66">
        <f t="shared" si="39"/>
        <v>8.8445585226528525E-2</v>
      </c>
      <c r="R28" s="69">
        <f t="shared" si="39"/>
        <v>7.8982195897881996E-2</v>
      </c>
      <c r="S28" s="61">
        <f t="shared" si="39"/>
        <v>8.3643007151126728E-2</v>
      </c>
      <c r="T28" s="66">
        <f>SUM(T5:T7)/T4</f>
        <v>8.3666816607529101E-2</v>
      </c>
      <c r="U28" s="69">
        <f>SUM(U5:U7)/U4</f>
        <v>7.4897523405891592E-2</v>
      </c>
      <c r="V28" s="61">
        <f>SUM(V5:V7)/V4</f>
        <v>7.9221800485538382E-2</v>
      </c>
      <c r="W28" s="1"/>
      <c r="X28" s="1"/>
      <c r="Y28" s="1"/>
    </row>
    <row r="29" spans="1:25" x14ac:dyDescent="0.15">
      <c r="A29" s="54"/>
      <c r="B29" s="184" t="s">
        <v>906</v>
      </c>
      <c r="C29" s="184" t="s">
        <v>906</v>
      </c>
      <c r="D29" s="185" t="s">
        <v>907</v>
      </c>
      <c r="E29" s="184" t="s">
        <v>906</v>
      </c>
      <c r="F29" s="184" t="s">
        <v>906</v>
      </c>
      <c r="G29" s="182"/>
      <c r="H29" s="182"/>
      <c r="I29" s="182"/>
      <c r="J29" s="182"/>
      <c r="K29" s="182"/>
      <c r="L29" s="182"/>
      <c r="M29" s="182"/>
      <c r="N29" s="182"/>
      <c r="O29" s="182"/>
      <c r="P29" s="182"/>
      <c r="Q29" s="182"/>
      <c r="R29" s="182"/>
      <c r="S29" s="182"/>
      <c r="T29" s="182"/>
      <c r="U29" s="182"/>
      <c r="V29" s="182"/>
      <c r="W29" s="1"/>
      <c r="X29" s="1"/>
      <c r="Y29" s="1"/>
    </row>
    <row r="30" spans="1:25" x14ac:dyDescent="0.15">
      <c r="A30" s="54" t="s">
        <v>476</v>
      </c>
      <c r="G30" s="31"/>
    </row>
    <row r="31" spans="1:25" x14ac:dyDescent="0.15">
      <c r="A31" s="30"/>
      <c r="B31" s="48" t="s">
        <v>905</v>
      </c>
      <c r="C31" s="48" t="s">
        <v>905</v>
      </c>
      <c r="D31" s="114" t="s">
        <v>905</v>
      </c>
      <c r="E31" s="51" t="s">
        <v>891</v>
      </c>
      <c r="F31" s="51" t="s">
        <v>891</v>
      </c>
      <c r="G31" s="31"/>
    </row>
    <row r="32" spans="1:25" x14ac:dyDescent="0.15">
      <c r="A32" s="33" t="s">
        <v>447</v>
      </c>
      <c r="B32" s="3" t="str">
        <f>A2</f>
        <v>加西市</v>
      </c>
      <c r="C32" s="43" t="s">
        <v>900</v>
      </c>
      <c r="G32" s="32" t="s">
        <v>448</v>
      </c>
    </row>
    <row r="33" spans="1:32" x14ac:dyDescent="0.15">
      <c r="A33" s="35" t="s">
        <v>446</v>
      </c>
      <c r="B33" s="16" t="s">
        <v>420</v>
      </c>
      <c r="C33" s="38" t="s">
        <v>421</v>
      </c>
      <c r="D33" s="16" t="s">
        <v>422</v>
      </c>
      <c r="E33" s="17" t="s">
        <v>423</v>
      </c>
      <c r="F33" s="17" t="s">
        <v>424</v>
      </c>
      <c r="G33" s="17" t="s">
        <v>463</v>
      </c>
      <c r="H33" s="38" t="s">
        <v>1137</v>
      </c>
      <c r="I33" s="55" t="s">
        <v>1171</v>
      </c>
      <c r="J33" s="151" t="s">
        <v>1138</v>
      </c>
    </row>
    <row r="34" spans="1:32" x14ac:dyDescent="0.15">
      <c r="A34" s="210" t="s">
        <v>449</v>
      </c>
      <c r="B34" s="211">
        <f>+D4</f>
        <v>47993</v>
      </c>
      <c r="C34" s="212">
        <f>+G4</f>
        <v>44313</v>
      </c>
      <c r="D34" s="211">
        <f>+J4</f>
        <v>40480.212636997661</v>
      </c>
      <c r="E34" s="52">
        <f>+M4</f>
        <v>36589.273859431407</v>
      </c>
      <c r="F34" s="52">
        <f>+P4</f>
        <v>32772.257768693788</v>
      </c>
      <c r="G34" s="52">
        <f>+S4</f>
        <v>29005.363346889633</v>
      </c>
      <c r="H34" s="212">
        <f>+V4</f>
        <v>25316.653249952378</v>
      </c>
      <c r="I34" s="213">
        <f>H34-C34</f>
        <v>-18996.346750047622</v>
      </c>
      <c r="J34" s="152">
        <f>(H34-C34)/C34*100</f>
        <v>-42.868563965535216</v>
      </c>
    </row>
    <row r="35" spans="1:32" x14ac:dyDescent="0.15">
      <c r="A35" s="36" t="s">
        <v>428</v>
      </c>
      <c r="B35" s="216">
        <f>+D26</f>
        <v>0.25764173942033214</v>
      </c>
      <c r="C35" s="217">
        <f>+G26</f>
        <v>0.30503463994764518</v>
      </c>
      <c r="D35" s="216">
        <f>+J26</f>
        <v>0.34343946150582988</v>
      </c>
      <c r="E35" s="218">
        <f>+M26</f>
        <v>0.36972170076717753</v>
      </c>
      <c r="F35" s="218">
        <f>+P26</f>
        <v>0.39461720722520127</v>
      </c>
      <c r="G35" s="218">
        <f>+S26</f>
        <v>0.41995922286126625</v>
      </c>
      <c r="H35" s="217">
        <f>+V26</f>
        <v>0.45569344999040351</v>
      </c>
      <c r="I35" s="214">
        <f>H35-C35</f>
        <v>0.15065881004275833</v>
      </c>
    </row>
    <row r="36" spans="1:32" x14ac:dyDescent="0.15">
      <c r="A36" s="36" t="s">
        <v>429</v>
      </c>
      <c r="B36" s="216">
        <f>+D27</f>
        <v>0.13831183714291667</v>
      </c>
      <c r="C36" s="217">
        <f>+G27</f>
        <v>0.15277683749689708</v>
      </c>
      <c r="D36" s="216">
        <f>+J27</f>
        <v>0.1739605290967684</v>
      </c>
      <c r="E36" s="218">
        <f>+M27</f>
        <v>0.21131852068263982</v>
      </c>
      <c r="F36" s="218">
        <f>+P27</f>
        <v>0.24081262151336238</v>
      </c>
      <c r="G36" s="218">
        <f>+S27</f>
        <v>0.25618359685890113</v>
      </c>
      <c r="H36" s="217">
        <f>+V27</f>
        <v>0.26925516110018177</v>
      </c>
      <c r="I36" s="214">
        <f>H36-C36</f>
        <v>0.11647832360328469</v>
      </c>
    </row>
    <row r="37" spans="1:32" x14ac:dyDescent="0.15">
      <c r="A37" s="37" t="s">
        <v>452</v>
      </c>
      <c r="B37" s="219">
        <f>+D28</f>
        <v>0.12839372408476235</v>
      </c>
      <c r="C37" s="220">
        <f>+G28</f>
        <v>0.11565454832667614</v>
      </c>
      <c r="D37" s="219">
        <f>+J28</f>
        <v>0.10529880103211173</v>
      </c>
      <c r="E37" s="221">
        <f>+M28</f>
        <v>9.7970102291608865E-2</v>
      </c>
      <c r="F37" s="221">
        <f>+P28</f>
        <v>9.024150227779075E-2</v>
      </c>
      <c r="G37" s="221">
        <f>+S28</f>
        <v>8.3643007151126728E-2</v>
      </c>
      <c r="H37" s="220">
        <f>+V28</f>
        <v>7.9221800485538382E-2</v>
      </c>
      <c r="I37" s="215">
        <f>H37-C37</f>
        <v>-3.6432747841137758E-2</v>
      </c>
    </row>
    <row r="41" spans="1:32" ht="21" x14ac:dyDescent="0.15">
      <c r="AC41" s="3" ph="1"/>
    </row>
    <row r="42" spans="1:32" ht="21" x14ac:dyDescent="0.15">
      <c r="C42" s="3" ph="1"/>
      <c r="D42" s="3" ph="1"/>
      <c r="Z42" s="3" ph="1"/>
      <c r="AA42" s="3" ph="1"/>
      <c r="AB42" s="3" ph="1"/>
      <c r="AD42" s="3" ph="1"/>
      <c r="AE42" s="3" ph="1"/>
      <c r="AF42" s="3" ph="1"/>
    </row>
    <row r="53" spans="3:32" ht="21" x14ac:dyDescent="0.15">
      <c r="AC53" s="3" ph="1"/>
    </row>
    <row r="54" spans="3:32" ht="21" x14ac:dyDescent="0.15">
      <c r="C54" s="3" ph="1"/>
      <c r="D54" s="3" ph="1"/>
      <c r="Z54" s="3" ph="1"/>
      <c r="AA54" s="3" ph="1"/>
      <c r="AB54" s="3" ph="1"/>
      <c r="AD54" s="3" ph="1"/>
      <c r="AE54" s="3" ph="1"/>
      <c r="AF54" s="3" ph="1"/>
    </row>
    <row r="62" spans="3:32" ht="21" x14ac:dyDescent="0.15">
      <c r="AC62" s="3" ph="1"/>
    </row>
    <row r="63" spans="3:32" ht="21" x14ac:dyDescent="0.15">
      <c r="C63" s="3" ph="1"/>
      <c r="D63" s="3" ph="1"/>
      <c r="Z63" s="3" ph="1"/>
      <c r="AA63" s="3" ph="1"/>
      <c r="AB63" s="3" ph="1"/>
      <c r="AD63" s="3" ph="1"/>
      <c r="AE63" s="3" ph="1"/>
      <c r="AF63" s="3" ph="1"/>
    </row>
    <row r="64" spans="3:32" ht="21" x14ac:dyDescent="0.15">
      <c r="C64" s="3" ph="1"/>
      <c r="D64" s="3" ph="1"/>
      <c r="Z64" s="3" ph="1"/>
      <c r="AA64" s="3" ph="1"/>
      <c r="AB64" s="3" ph="1"/>
      <c r="AD64" s="3" ph="1"/>
      <c r="AE64" s="3" ph="1"/>
      <c r="AF64" s="3" ph="1"/>
    </row>
    <row r="65" spans="3:32" ht="21" x14ac:dyDescent="0.15">
      <c r="AC65" s="3" ph="1"/>
    </row>
    <row r="66" spans="3:32" ht="21" x14ac:dyDescent="0.15">
      <c r="C66" s="3" ph="1"/>
      <c r="D66" s="3" ph="1"/>
      <c r="Z66" s="3" ph="1"/>
      <c r="AA66" s="3" ph="1"/>
      <c r="AB66" s="3" ph="1"/>
      <c r="AD66" s="3" ph="1"/>
      <c r="AE66" s="3" ph="1"/>
      <c r="AF66" s="3" ph="1"/>
    </row>
    <row r="81" spans="3:32" ht="21" x14ac:dyDescent="0.15">
      <c r="AC81" s="3" ph="1"/>
    </row>
    <row r="82" spans="3:32" ht="21" x14ac:dyDescent="0.15">
      <c r="C82" s="3" ph="1"/>
      <c r="D82" s="3" ph="1"/>
      <c r="Z82" s="3" ph="1"/>
      <c r="AA82" s="3" ph="1"/>
      <c r="AB82" s="3" ph="1"/>
      <c r="AD82" s="3" ph="1"/>
      <c r="AE82" s="3" ph="1"/>
      <c r="AF82" s="3" ph="1"/>
    </row>
    <row r="84" spans="3:32" ht="21" x14ac:dyDescent="0.15">
      <c r="AC84" s="3" ph="1"/>
    </row>
    <row r="85" spans="3:32" ht="21" x14ac:dyDescent="0.15">
      <c r="C85" s="3" ph="1"/>
      <c r="D85" s="3" ph="1"/>
      <c r="Z85" s="3" ph="1"/>
      <c r="AA85" s="3" ph="1"/>
      <c r="AB85" s="3" ph="1"/>
      <c r="AD85" s="3" ph="1"/>
      <c r="AE85" s="3" ph="1"/>
      <c r="AF85" s="3" ph="1"/>
    </row>
    <row r="86" spans="3:32" ht="21" x14ac:dyDescent="0.15">
      <c r="AC86" s="3" ph="1"/>
    </row>
    <row r="87" spans="3:32" ht="21" x14ac:dyDescent="0.15">
      <c r="C87" s="3" ph="1"/>
      <c r="D87" s="3" ph="1"/>
      <c r="Z87" s="3" ph="1"/>
      <c r="AA87" s="3" ph="1"/>
      <c r="AB87" s="3" ph="1"/>
      <c r="AD87" s="3" ph="1"/>
      <c r="AE87" s="3" ph="1"/>
      <c r="AF87" s="3" ph="1"/>
    </row>
    <row r="102" spans="3:32" ht="21" x14ac:dyDescent="0.15">
      <c r="AC102" s="3" ph="1"/>
    </row>
    <row r="103" spans="3:32" ht="21" x14ac:dyDescent="0.15">
      <c r="C103" s="3" ph="1"/>
      <c r="D103" s="3" ph="1"/>
      <c r="Z103" s="3" ph="1"/>
      <c r="AA103" s="3" ph="1"/>
      <c r="AB103" s="3" ph="1"/>
      <c r="AD103" s="3" ph="1"/>
      <c r="AE103" s="3" ph="1"/>
      <c r="AF103" s="3" ph="1"/>
    </row>
    <row r="104" spans="3:32" ht="21" x14ac:dyDescent="0.15">
      <c r="C104" s="3" ph="1"/>
      <c r="D104" s="3" ph="1"/>
      <c r="Z104" s="3" ph="1"/>
      <c r="AA104" s="3" ph="1"/>
      <c r="AB104" s="3" ph="1"/>
      <c r="AD104" s="3" ph="1"/>
      <c r="AE104" s="3" ph="1"/>
      <c r="AF104" s="3" ph="1"/>
    </row>
    <row r="105" spans="3:32" ht="21" x14ac:dyDescent="0.15">
      <c r="AC105" s="3" ph="1"/>
    </row>
    <row r="106" spans="3:32" ht="21" x14ac:dyDescent="0.15">
      <c r="C106" s="3" ph="1"/>
      <c r="D106" s="3" ph="1"/>
      <c r="Z106" s="3" ph="1"/>
      <c r="AA106" s="3" ph="1"/>
      <c r="AB106" s="3" ph="1"/>
      <c r="AD106" s="3" ph="1"/>
      <c r="AE106" s="3" ph="1"/>
      <c r="AF106" s="3" ph="1"/>
    </row>
    <row r="121" spans="3:32" ht="21" x14ac:dyDescent="0.15">
      <c r="AC121" s="3" ph="1"/>
    </row>
    <row r="122" spans="3:32" ht="21" x14ac:dyDescent="0.15">
      <c r="C122" s="3" ph="1"/>
      <c r="D122" s="3" ph="1"/>
      <c r="Z122" s="3" ph="1"/>
      <c r="AA122" s="3" ph="1"/>
      <c r="AB122" s="3" ph="1"/>
      <c r="AD122" s="3" ph="1"/>
      <c r="AE122" s="3" ph="1"/>
      <c r="AF122" s="3" ph="1"/>
    </row>
    <row r="123" spans="3:32" ht="21" x14ac:dyDescent="0.15">
      <c r="C123" s="3" ph="1"/>
      <c r="D123" s="3" ph="1"/>
      <c r="Z123" s="3" ph="1"/>
      <c r="AA123" s="3" ph="1"/>
      <c r="AB123" s="3" ph="1"/>
      <c r="AD123" s="3" ph="1"/>
      <c r="AE123" s="3" ph="1"/>
      <c r="AF123" s="3" ph="1"/>
    </row>
    <row r="124" spans="3:32" ht="21" x14ac:dyDescent="0.15">
      <c r="C124" s="3" ph="1"/>
      <c r="D124" s="3" ph="1"/>
      <c r="Z124" s="3" ph="1"/>
      <c r="AA124" s="3" ph="1"/>
      <c r="AB124" s="3" ph="1"/>
      <c r="AD124" s="3" ph="1"/>
      <c r="AE124" s="3" ph="1"/>
      <c r="AF124" s="3" ph="1"/>
    </row>
    <row r="125" spans="3:32" ht="21" x14ac:dyDescent="0.15">
      <c r="AC125" s="3" ph="1"/>
    </row>
    <row r="126" spans="3:32" ht="21" x14ac:dyDescent="0.15">
      <c r="C126" s="3" ph="1"/>
      <c r="D126" s="3" ph="1"/>
      <c r="Z126" s="3" ph="1"/>
      <c r="AA126" s="3" ph="1"/>
      <c r="AB126" s="3" ph="1"/>
      <c r="AD126" s="3" ph="1"/>
      <c r="AE126" s="3" ph="1"/>
      <c r="AF126" s="3" ph="1"/>
    </row>
    <row r="141" spans="3:32" ht="21" x14ac:dyDescent="0.15">
      <c r="AC141" s="3" ph="1"/>
    </row>
    <row r="142" spans="3:32" ht="21" x14ac:dyDescent="0.15">
      <c r="C142" s="3" ph="1"/>
      <c r="D142" s="3" ph="1"/>
      <c r="Z142" s="3" ph="1"/>
      <c r="AA142" s="3" ph="1"/>
      <c r="AB142" s="3" ph="1"/>
      <c r="AD142" s="3" ph="1"/>
      <c r="AE142" s="3" ph="1"/>
      <c r="AF142" s="3" ph="1"/>
    </row>
  </sheetData>
  <mergeCells count="7">
    <mergeCell ref="Z4:AA4"/>
    <mergeCell ref="W2:X2"/>
    <mergeCell ref="T2:V2"/>
    <mergeCell ref="H2:J2"/>
    <mergeCell ref="K2:M2"/>
    <mergeCell ref="N2:P2"/>
    <mergeCell ref="Q2:S2"/>
  </mergeCells>
  <phoneticPr fontId="3"/>
  <pageMargins left="0.39370078740157483" right="0.19685039370078741" top="0.59055118110236227" bottom="0.59055118110236227" header="0.51181102362204722" footer="0.51181102362204722"/>
  <pageSetup paperSize="9" scale="75" orientation="landscape"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41"/>
  <sheetViews>
    <sheetView workbookViewId="0">
      <pane xSplit="1" ySplit="3" topLeftCell="B4" activePane="bottomRight" state="frozen"/>
      <selection pane="topRight"/>
      <selection pane="bottomLeft"/>
      <selection pane="bottomRight" activeCell="T10" sqref="T10"/>
    </sheetView>
  </sheetViews>
  <sheetFormatPr defaultColWidth="12.875" defaultRowHeight="13.5" x14ac:dyDescent="0.15"/>
  <cols>
    <col min="1" max="1" width="19" style="3" customWidth="1"/>
    <col min="2" max="10" width="6.625" style="3" customWidth="1"/>
    <col min="11" max="11" width="7.375" style="3" customWidth="1"/>
    <col min="12" max="22" width="6.625" style="3" customWidth="1"/>
    <col min="23" max="23" width="6.875" style="3" customWidth="1"/>
    <col min="24" max="24" width="6.625" style="3" customWidth="1"/>
    <col min="25" max="25" width="12.375" style="3" customWidth="1"/>
    <col min="26" max="27" width="8.75" style="3" customWidth="1"/>
    <col min="28" max="28" width="7.625" style="3" customWidth="1"/>
    <col min="29" max="16384" width="12.875" style="3"/>
  </cols>
  <sheetData>
    <row r="1" spans="1:28" ht="14.25" thickBot="1" x14ac:dyDescent="0.2">
      <c r="A1" s="19" t="s">
        <v>933</v>
      </c>
      <c r="B1" s="1"/>
      <c r="C1" s="1"/>
      <c r="D1" s="1"/>
      <c r="E1" s="293" t="s">
        <v>891</v>
      </c>
      <c r="F1" s="510">
        <v>43056</v>
      </c>
      <c r="G1" s="1"/>
      <c r="H1" s="1"/>
      <c r="I1" s="1"/>
      <c r="J1" s="1"/>
      <c r="K1" s="1"/>
      <c r="L1" s="1"/>
      <c r="M1" s="1"/>
      <c r="N1" s="1"/>
      <c r="O1" s="1"/>
      <c r="P1" s="1"/>
      <c r="Q1" s="1"/>
      <c r="R1" s="1"/>
      <c r="S1" s="1"/>
      <c r="T1" s="1"/>
      <c r="U1" s="1"/>
      <c r="V1" s="1"/>
      <c r="W1" s="29" t="s">
        <v>1134</v>
      </c>
      <c r="X1" s="2"/>
      <c r="Y1" s="2"/>
    </row>
    <row r="2" spans="1:28" ht="14.25" thickBot="1" x14ac:dyDescent="0.2">
      <c r="A2" s="190" t="s">
        <v>913</v>
      </c>
      <c r="B2" s="4"/>
      <c r="C2" s="18" t="s">
        <v>420</v>
      </c>
      <c r="D2" s="6"/>
      <c r="E2" s="4"/>
      <c r="F2" s="18" t="s">
        <v>421</v>
      </c>
      <c r="G2" s="6"/>
      <c r="H2" s="728" t="s">
        <v>425</v>
      </c>
      <c r="I2" s="726"/>
      <c r="J2" s="727"/>
      <c r="K2" s="728" t="s">
        <v>426</v>
      </c>
      <c r="L2" s="726"/>
      <c r="M2" s="726"/>
      <c r="N2" s="725" t="s">
        <v>427</v>
      </c>
      <c r="O2" s="726"/>
      <c r="P2" s="727"/>
      <c r="Q2" s="728" t="s">
        <v>462</v>
      </c>
      <c r="R2" s="726"/>
      <c r="S2" s="726"/>
      <c r="T2" s="725" t="s">
        <v>1133</v>
      </c>
      <c r="U2" s="726"/>
      <c r="V2" s="727"/>
      <c r="W2" s="723" t="s">
        <v>413</v>
      </c>
      <c r="X2" s="724"/>
      <c r="Y2" s="204" t="s">
        <v>914</v>
      </c>
    </row>
    <row r="3" spans="1:28" ht="14.25" thickBot="1" x14ac:dyDescent="0.2">
      <c r="A3" s="7" t="s">
        <v>416</v>
      </c>
      <c r="B3" s="39" t="s">
        <v>414</v>
      </c>
      <c r="C3" s="9" t="s">
        <v>415</v>
      </c>
      <c r="D3" s="10" t="s">
        <v>417</v>
      </c>
      <c r="E3" s="8" t="s">
        <v>414</v>
      </c>
      <c r="F3" s="9" t="s">
        <v>415</v>
      </c>
      <c r="G3" s="11" t="s">
        <v>417</v>
      </c>
      <c r="H3" s="39" t="s">
        <v>414</v>
      </c>
      <c r="I3" s="9" t="s">
        <v>415</v>
      </c>
      <c r="J3" s="10" t="s">
        <v>417</v>
      </c>
      <c r="K3" s="8" t="s">
        <v>414</v>
      </c>
      <c r="L3" s="9" t="s">
        <v>415</v>
      </c>
      <c r="M3" s="11" t="s">
        <v>417</v>
      </c>
      <c r="N3" s="39" t="s">
        <v>414</v>
      </c>
      <c r="O3" s="9" t="s">
        <v>415</v>
      </c>
      <c r="P3" s="10" t="s">
        <v>417</v>
      </c>
      <c r="Q3" s="8" t="s">
        <v>414</v>
      </c>
      <c r="R3" s="9" t="s">
        <v>415</v>
      </c>
      <c r="S3" s="11" t="s">
        <v>417</v>
      </c>
      <c r="T3" s="39" t="s">
        <v>414</v>
      </c>
      <c r="U3" s="9" t="s">
        <v>415</v>
      </c>
      <c r="V3" s="10" t="s">
        <v>417</v>
      </c>
      <c r="W3" s="8" t="s">
        <v>414</v>
      </c>
      <c r="X3" s="11" t="s">
        <v>415</v>
      </c>
      <c r="Y3" s="512" t="s">
        <v>1224</v>
      </c>
    </row>
    <row r="4" spans="1:28" ht="14.25" thickBot="1" x14ac:dyDescent="0.2">
      <c r="A4" s="12" t="s">
        <v>418</v>
      </c>
      <c r="B4" s="438">
        <f t="shared" ref="B4:V4" si="0">SUM(B5:B25)</f>
        <v>6886</v>
      </c>
      <c r="C4" s="430">
        <f t="shared" si="0"/>
        <v>6729</v>
      </c>
      <c r="D4" s="431">
        <f t="shared" si="0"/>
        <v>13615</v>
      </c>
      <c r="E4" s="229">
        <f t="shared" si="0"/>
        <v>6673</v>
      </c>
      <c r="F4" s="99">
        <f t="shared" si="0"/>
        <v>6515</v>
      </c>
      <c r="G4" s="102">
        <f t="shared" si="0"/>
        <v>13188</v>
      </c>
      <c r="H4" s="40">
        <f t="shared" si="0"/>
        <v>6433.957516252719</v>
      </c>
      <c r="I4" s="21">
        <f t="shared" si="0"/>
        <v>6217.2839993418183</v>
      </c>
      <c r="J4" s="209">
        <f t="shared" si="0"/>
        <v>12651.241515594538</v>
      </c>
      <c r="K4" s="20">
        <f t="shared" si="0"/>
        <v>6148.0285308836319</v>
      </c>
      <c r="L4" s="21">
        <f t="shared" si="0"/>
        <v>5899.4888677165691</v>
      </c>
      <c r="M4" s="23">
        <f t="shared" si="0"/>
        <v>12047.517398600205</v>
      </c>
      <c r="N4" s="40">
        <f t="shared" si="0"/>
        <v>5840.7890869611247</v>
      </c>
      <c r="O4" s="21">
        <f t="shared" si="0"/>
        <v>5563.8433249361351</v>
      </c>
      <c r="P4" s="209">
        <f t="shared" si="0"/>
        <v>11404.632411897259</v>
      </c>
      <c r="Q4" s="20">
        <f t="shared" si="0"/>
        <v>5524.6043669124911</v>
      </c>
      <c r="R4" s="21">
        <f t="shared" si="0"/>
        <v>5193.6754293185422</v>
      </c>
      <c r="S4" s="23">
        <f t="shared" si="0"/>
        <v>10718.279796231032</v>
      </c>
      <c r="T4" s="40">
        <f t="shared" si="0"/>
        <v>5178.571913969402</v>
      </c>
      <c r="U4" s="21">
        <f t="shared" si="0"/>
        <v>4835.418324782423</v>
      </c>
      <c r="V4" s="209">
        <f t="shared" si="0"/>
        <v>10013.990238751829</v>
      </c>
      <c r="W4" s="46" t="s">
        <v>419</v>
      </c>
      <c r="X4" s="47" t="s">
        <v>419</v>
      </c>
      <c r="Y4" s="227">
        <f>(E5+F5)/(F8+F9+F10+F11+F12+F13+F14)</f>
        <v>0.23650107991360692</v>
      </c>
      <c r="Z4" s="721" t="s">
        <v>935</v>
      </c>
      <c r="AA4" s="722"/>
      <c r="AB4" s="104" t="s">
        <v>812</v>
      </c>
    </row>
    <row r="5" spans="1:28" x14ac:dyDescent="0.15">
      <c r="A5" s="13" t="s">
        <v>431</v>
      </c>
      <c r="B5" s="498">
        <v>368</v>
      </c>
      <c r="C5" s="493">
        <v>306</v>
      </c>
      <c r="D5" s="74">
        <f>SUM(B5:C5)</f>
        <v>674</v>
      </c>
      <c r="E5" s="493">
        <v>307</v>
      </c>
      <c r="F5" s="493">
        <v>350</v>
      </c>
      <c r="G5" s="74">
        <f>SUM(E5:F5)</f>
        <v>657</v>
      </c>
      <c r="H5" s="513">
        <f>SUM(I8:I14)*$Y$4*Z6/Z8</f>
        <v>312.31227359377942</v>
      </c>
      <c r="I5" s="514">
        <f>SUM(I8:I14)*$Y$4*Z7/Z8</f>
        <v>286.80757328488835</v>
      </c>
      <c r="J5" s="34">
        <f>SUM(H5:I5)</f>
        <v>599.11984687866777</v>
      </c>
      <c r="K5" s="515">
        <f>SUM(L8:L14)*$Y$4*Z6/Z8</f>
        <v>277.58833192162081</v>
      </c>
      <c r="L5" s="516">
        <f>SUM(L8:L14)*$Y$4*Z7/Z8</f>
        <v>254.91933100968572</v>
      </c>
      <c r="M5" s="27">
        <f>SUM(K5:L5)</f>
        <v>532.50766293130653</v>
      </c>
      <c r="N5" s="513">
        <f>SUM(O8:O14)*$Y$4*Z6/Z8</f>
        <v>256.66387134527565</v>
      </c>
      <c r="O5" s="514">
        <f>SUM(O8:O14)*$Y$4*Z7/Z8</f>
        <v>235.70364764527625</v>
      </c>
      <c r="P5" s="34">
        <f>SUM(N5:O5)</f>
        <v>492.3675189905519</v>
      </c>
      <c r="Q5" s="515">
        <f>SUM(R8:R14)*$Y$4*Z6/Z8</f>
        <v>237.90770984783711</v>
      </c>
      <c r="R5" s="514">
        <f>SUM(R8:R14)*$Y$4*Z7/Z8</f>
        <v>218.47919116997059</v>
      </c>
      <c r="S5" s="27">
        <f>SUM(Q5:R5)</f>
        <v>456.3869010178077</v>
      </c>
      <c r="T5" s="513">
        <f>SUM(U8:U14)*$Y$4*Z6/Z8</f>
        <v>218.07145765337907</v>
      </c>
      <c r="U5" s="514">
        <f>SUM(U8:U14)*$Y$4*Z7/Z8</f>
        <v>200.26284863083811</v>
      </c>
      <c r="V5" s="34">
        <f>SUM(T5:U5)</f>
        <v>418.33430628421718</v>
      </c>
      <c r="W5" s="14">
        <f>E6/B5</f>
        <v>0.86956521739130432</v>
      </c>
      <c r="X5" s="15">
        <f>F6/C5</f>
        <v>0.87254901960784315</v>
      </c>
      <c r="Y5" s="205" t="s">
        <v>430</v>
      </c>
      <c r="Z5" s="194" t="s">
        <v>813</v>
      </c>
      <c r="AA5" s="38" t="s">
        <v>814</v>
      </c>
      <c r="AB5" s="105"/>
    </row>
    <row r="6" spans="1:28" x14ac:dyDescent="0.15">
      <c r="A6" s="13" t="s">
        <v>432</v>
      </c>
      <c r="B6" s="495">
        <v>369</v>
      </c>
      <c r="C6" s="494">
        <v>295</v>
      </c>
      <c r="D6" s="41">
        <f t="shared" ref="D6:D25" si="1">SUM(B6:C6)</f>
        <v>664</v>
      </c>
      <c r="E6" s="494">
        <v>320</v>
      </c>
      <c r="F6" s="494">
        <v>267</v>
      </c>
      <c r="G6" s="41">
        <f t="shared" ref="G6:G25" si="2">SUM(E6:F6)</f>
        <v>587</v>
      </c>
      <c r="H6" s="28">
        <f>E5*$W5</f>
        <v>266.95652173913044</v>
      </c>
      <c r="I6" s="26">
        <f>F5*$X5</f>
        <v>305.39215686274508</v>
      </c>
      <c r="J6" s="34">
        <f t="shared" ref="J6:J25" si="3">SUM(H6:I6)</f>
        <v>572.34867860187546</v>
      </c>
      <c r="K6" s="25">
        <f>H5*$W5</f>
        <v>271.5758900815473</v>
      </c>
      <c r="L6" s="28">
        <f>I5*$X5</f>
        <v>250.25366688583395</v>
      </c>
      <c r="M6" s="27">
        <f t="shared" ref="M6:M25" si="4">SUM(K6:L6)</f>
        <v>521.82955696738122</v>
      </c>
      <c r="N6" s="25">
        <f>K5*$W5</f>
        <v>241.38115819271374</v>
      </c>
      <c r="O6" s="28">
        <f>L5*$X5</f>
        <v>222.42961235158853</v>
      </c>
      <c r="P6" s="34">
        <f t="shared" ref="P6:P25" si="5">SUM(N6:O6)</f>
        <v>463.81077054430227</v>
      </c>
      <c r="Q6" s="25">
        <f>N5*$W5</f>
        <v>223.18597508284839</v>
      </c>
      <c r="R6" s="28">
        <f>O5*$X5</f>
        <v>205.6629866708783</v>
      </c>
      <c r="S6" s="27">
        <f t="shared" ref="S6:S25" si="6">SUM(Q6:R6)</f>
        <v>428.84896175372671</v>
      </c>
      <c r="T6" s="25">
        <f>Q5*$W5</f>
        <v>206.87626943290184</v>
      </c>
      <c r="U6" s="28">
        <f>R5*$X5</f>
        <v>190.63380406007238</v>
      </c>
      <c r="V6" s="34">
        <f t="shared" ref="V6:V25" si="7">SUM(T6:U6)</f>
        <v>397.51007349297424</v>
      </c>
      <c r="W6" s="14">
        <f t="shared" ref="W6:X21" si="8">E7/B6</f>
        <v>0.90785907859078596</v>
      </c>
      <c r="X6" s="15">
        <f t="shared" si="8"/>
        <v>0.98644067796610169</v>
      </c>
      <c r="Y6" s="206" t="s">
        <v>454</v>
      </c>
      <c r="Z6" s="25">
        <f>男女別出生数!E39</f>
        <v>649</v>
      </c>
      <c r="AA6" s="90">
        <f>Z6/Z7*100</f>
        <v>108.89261744966443</v>
      </c>
      <c r="AB6" s="106"/>
    </row>
    <row r="7" spans="1:28" x14ac:dyDescent="0.15">
      <c r="A7" s="13" t="s">
        <v>433</v>
      </c>
      <c r="B7" s="495">
        <v>355</v>
      </c>
      <c r="C7" s="494">
        <v>376</v>
      </c>
      <c r="D7" s="41">
        <f t="shared" si="1"/>
        <v>731</v>
      </c>
      <c r="E7" s="494">
        <v>335</v>
      </c>
      <c r="F7" s="494">
        <v>291</v>
      </c>
      <c r="G7" s="41">
        <f t="shared" si="2"/>
        <v>626</v>
      </c>
      <c r="H7" s="25">
        <f t="shared" ref="H7:H25" si="9">E6*$W6</f>
        <v>290.51490514905151</v>
      </c>
      <c r="I7" s="28">
        <f t="shared" ref="I7:I25" si="10">F6*$X6</f>
        <v>263.37966101694917</v>
      </c>
      <c r="J7" s="34">
        <f t="shared" si="3"/>
        <v>553.89456616600069</v>
      </c>
      <c r="K7" s="25">
        <f t="shared" ref="K7:K25" si="11">H6*$W6</f>
        <v>242.35890184988807</v>
      </c>
      <c r="L7" s="28">
        <f t="shared" ref="L7:L25" si="12">I6*$X6</f>
        <v>301.25124626121635</v>
      </c>
      <c r="M7" s="27">
        <f t="shared" si="4"/>
        <v>543.61014811110442</v>
      </c>
      <c r="N7" s="25">
        <f t="shared" ref="N7:N25" si="13">K6*$W6</f>
        <v>246.55263733690609</v>
      </c>
      <c r="O7" s="28">
        <f t="shared" ref="O7:O25" si="14">L6*$X6</f>
        <v>246.86039682636502</v>
      </c>
      <c r="P7" s="34">
        <f t="shared" si="5"/>
        <v>493.41303416327111</v>
      </c>
      <c r="Q7" s="25">
        <f t="shared" ref="Q7:Q25" si="15">N6*$W6</f>
        <v>219.14007586601383</v>
      </c>
      <c r="R7" s="28">
        <f t="shared" ref="R7:R25" si="16">O6*$X6</f>
        <v>219.41361760783818</v>
      </c>
      <c r="S7" s="27">
        <f t="shared" si="6"/>
        <v>438.55369347385204</v>
      </c>
      <c r="T7" s="25">
        <f t="shared" ref="T7:T25" si="17">Q6*$W6</f>
        <v>202.62141369310086</v>
      </c>
      <c r="U7" s="28">
        <f t="shared" ref="U7:U25" si="18">R6*$X6</f>
        <v>202.87433600415451</v>
      </c>
      <c r="V7" s="34">
        <f t="shared" si="7"/>
        <v>405.49574969725541</v>
      </c>
      <c r="W7" s="14">
        <f t="shared" si="8"/>
        <v>1.2</v>
      </c>
      <c r="X7" s="15">
        <f t="shared" si="8"/>
        <v>0.98404255319148937</v>
      </c>
      <c r="Y7" s="207" t="s">
        <v>455</v>
      </c>
      <c r="Z7" s="25">
        <f>男女別出生数!F39</f>
        <v>596</v>
      </c>
      <c r="AA7" s="97">
        <f>Z7/Z7*100</f>
        <v>100</v>
      </c>
      <c r="AB7" s="106"/>
    </row>
    <row r="8" spans="1:28" ht="14.25" thickBot="1" x14ac:dyDescent="0.2">
      <c r="A8" s="80" t="s">
        <v>434</v>
      </c>
      <c r="B8" s="496">
        <v>418</v>
      </c>
      <c r="C8" s="497">
        <v>344</v>
      </c>
      <c r="D8" s="81">
        <f t="shared" si="1"/>
        <v>762</v>
      </c>
      <c r="E8" s="497">
        <v>426</v>
      </c>
      <c r="F8" s="497">
        <v>370</v>
      </c>
      <c r="G8" s="81">
        <f t="shared" si="2"/>
        <v>796</v>
      </c>
      <c r="H8" s="82">
        <f t="shared" si="9"/>
        <v>402</v>
      </c>
      <c r="I8" s="89">
        <f t="shared" si="10"/>
        <v>286.35638297872339</v>
      </c>
      <c r="J8" s="117">
        <f t="shared" si="3"/>
        <v>688.35638297872333</v>
      </c>
      <c r="K8" s="82">
        <f t="shared" si="11"/>
        <v>348.6178861788618</v>
      </c>
      <c r="L8" s="89">
        <f t="shared" si="12"/>
        <v>259.17679408582762</v>
      </c>
      <c r="M8" s="84">
        <f t="shared" si="4"/>
        <v>607.79468026468942</v>
      </c>
      <c r="N8" s="82">
        <f t="shared" si="13"/>
        <v>290.83068221986565</v>
      </c>
      <c r="O8" s="89">
        <f t="shared" si="14"/>
        <v>296.44404552300546</v>
      </c>
      <c r="P8" s="117">
        <f t="shared" si="5"/>
        <v>587.27472774287116</v>
      </c>
      <c r="Q8" s="82">
        <f t="shared" si="15"/>
        <v>295.86316480428729</v>
      </c>
      <c r="R8" s="89">
        <f t="shared" si="16"/>
        <v>242.92113517488048</v>
      </c>
      <c r="S8" s="84">
        <f t="shared" si="6"/>
        <v>538.78429997916783</v>
      </c>
      <c r="T8" s="82">
        <f t="shared" si="17"/>
        <v>262.96809103921657</v>
      </c>
      <c r="U8" s="89">
        <f t="shared" si="18"/>
        <v>215.91233647579821</v>
      </c>
      <c r="V8" s="117">
        <f t="shared" si="7"/>
        <v>478.88042751501479</v>
      </c>
      <c r="W8" s="85">
        <f t="shared" si="8"/>
        <v>0.67464114832535882</v>
      </c>
      <c r="X8" s="86">
        <f t="shared" si="8"/>
        <v>0.84302325581395354</v>
      </c>
      <c r="Y8" s="208" t="s">
        <v>932</v>
      </c>
      <c r="Z8" s="195">
        <f>Z6+Z7</f>
        <v>1245</v>
      </c>
      <c r="AA8" s="107">
        <f>AA6+AA7</f>
        <v>208.89261744966444</v>
      </c>
      <c r="AB8" s="108"/>
    </row>
    <row r="9" spans="1:28" x14ac:dyDescent="0.15">
      <c r="A9" s="13" t="s">
        <v>435</v>
      </c>
      <c r="B9" s="495">
        <v>368</v>
      </c>
      <c r="C9" s="494">
        <v>336</v>
      </c>
      <c r="D9" s="41">
        <f t="shared" si="1"/>
        <v>704</v>
      </c>
      <c r="E9" s="494">
        <v>282</v>
      </c>
      <c r="F9" s="494">
        <v>290</v>
      </c>
      <c r="G9" s="41">
        <f t="shared" si="2"/>
        <v>572</v>
      </c>
      <c r="H9" s="25">
        <f t="shared" si="9"/>
        <v>287.39712918660285</v>
      </c>
      <c r="I9" s="28">
        <f t="shared" si="10"/>
        <v>311.91860465116281</v>
      </c>
      <c r="J9" s="34">
        <f t="shared" si="3"/>
        <v>599.31573383776572</v>
      </c>
      <c r="K9" s="25">
        <f t="shared" si="11"/>
        <v>271.20574162679424</v>
      </c>
      <c r="L9" s="28">
        <f t="shared" si="12"/>
        <v>241.40509030183077</v>
      </c>
      <c r="M9" s="27">
        <f t="shared" si="4"/>
        <v>512.61083192862498</v>
      </c>
      <c r="N9" s="25">
        <f t="shared" si="13"/>
        <v>235.19197105846655</v>
      </c>
      <c r="O9" s="28">
        <f t="shared" si="14"/>
        <v>218.49206478165704</v>
      </c>
      <c r="P9" s="34">
        <f t="shared" si="5"/>
        <v>453.68403584012356</v>
      </c>
      <c r="Q9" s="25">
        <f t="shared" si="15"/>
        <v>196.20634542105768</v>
      </c>
      <c r="R9" s="28">
        <f t="shared" si="16"/>
        <v>249.90922442346391</v>
      </c>
      <c r="S9" s="27">
        <f t="shared" si="6"/>
        <v>446.11556984452159</v>
      </c>
      <c r="T9" s="25">
        <f t="shared" si="17"/>
        <v>199.60146525073927</v>
      </c>
      <c r="U9" s="28">
        <f t="shared" si="18"/>
        <v>204.78816628114924</v>
      </c>
      <c r="V9" s="34">
        <f t="shared" si="7"/>
        <v>404.38963153188854</v>
      </c>
      <c r="W9" s="14">
        <f t="shared" si="8"/>
        <v>1.1304347826086956</v>
      </c>
      <c r="X9" s="15">
        <f t="shared" si="8"/>
        <v>1.0625</v>
      </c>
      <c r="Y9" s="1"/>
      <c r="Z9" s="98" t="s">
        <v>811</v>
      </c>
    </row>
    <row r="10" spans="1:28" x14ac:dyDescent="0.15">
      <c r="A10" s="13" t="s">
        <v>436</v>
      </c>
      <c r="B10" s="495">
        <v>496</v>
      </c>
      <c r="C10" s="494">
        <v>360</v>
      </c>
      <c r="D10" s="41">
        <f t="shared" si="1"/>
        <v>856</v>
      </c>
      <c r="E10" s="494">
        <v>416</v>
      </c>
      <c r="F10" s="494">
        <v>357</v>
      </c>
      <c r="G10" s="41">
        <f t="shared" si="2"/>
        <v>773</v>
      </c>
      <c r="H10" s="25">
        <f t="shared" si="9"/>
        <v>318.78260869565213</v>
      </c>
      <c r="I10" s="28">
        <f t="shared" si="10"/>
        <v>308.125</v>
      </c>
      <c r="J10" s="34">
        <f t="shared" si="3"/>
        <v>626.90760869565213</v>
      </c>
      <c r="K10" s="25">
        <f t="shared" si="11"/>
        <v>324.88371125442058</v>
      </c>
      <c r="L10" s="28">
        <f t="shared" si="12"/>
        <v>331.41351744186051</v>
      </c>
      <c r="M10" s="27">
        <f t="shared" si="4"/>
        <v>656.29722869628108</v>
      </c>
      <c r="N10" s="25">
        <f t="shared" si="13"/>
        <v>306.58040357811518</v>
      </c>
      <c r="O10" s="28">
        <f t="shared" si="14"/>
        <v>256.49290844569521</v>
      </c>
      <c r="P10" s="34">
        <f t="shared" si="5"/>
        <v>563.07331202381033</v>
      </c>
      <c r="Q10" s="25">
        <f t="shared" si="15"/>
        <v>265.86918467478824</v>
      </c>
      <c r="R10" s="28">
        <f t="shared" si="16"/>
        <v>232.1478188305106</v>
      </c>
      <c r="S10" s="27">
        <f t="shared" si="6"/>
        <v>498.01700350529882</v>
      </c>
      <c r="T10" s="25">
        <f t="shared" si="17"/>
        <v>221.79847743249996</v>
      </c>
      <c r="U10" s="28">
        <f t="shared" si="18"/>
        <v>265.52855094993038</v>
      </c>
      <c r="V10" s="34">
        <f t="shared" si="7"/>
        <v>487.32702838243034</v>
      </c>
      <c r="W10" s="14">
        <f t="shared" si="8"/>
        <v>1.0241935483870968</v>
      </c>
      <c r="X10" s="15">
        <f t="shared" si="8"/>
        <v>1.0805555555555555</v>
      </c>
      <c r="Y10" s="1"/>
    </row>
    <row r="11" spans="1:28" x14ac:dyDescent="0.15">
      <c r="A11" s="13" t="s">
        <v>437</v>
      </c>
      <c r="B11" s="495">
        <v>528</v>
      </c>
      <c r="C11" s="494">
        <v>490</v>
      </c>
      <c r="D11" s="41">
        <f t="shared" si="1"/>
        <v>1018</v>
      </c>
      <c r="E11" s="494">
        <v>508</v>
      </c>
      <c r="F11" s="494">
        <v>389</v>
      </c>
      <c r="G11" s="41">
        <f t="shared" si="2"/>
        <v>897</v>
      </c>
      <c r="H11" s="25">
        <f t="shared" si="9"/>
        <v>426.06451612903226</v>
      </c>
      <c r="I11" s="28">
        <f t="shared" si="10"/>
        <v>385.75833333333333</v>
      </c>
      <c r="J11" s="34">
        <f t="shared" si="3"/>
        <v>811.82284946236564</v>
      </c>
      <c r="K11" s="25">
        <f t="shared" si="11"/>
        <v>326.4950911640953</v>
      </c>
      <c r="L11" s="28">
        <f t="shared" si="12"/>
        <v>332.94618055555554</v>
      </c>
      <c r="M11" s="27">
        <f t="shared" si="4"/>
        <v>659.44127171965079</v>
      </c>
      <c r="N11" s="25">
        <f t="shared" si="13"/>
        <v>332.74380104283398</v>
      </c>
      <c r="O11" s="28">
        <f t="shared" si="14"/>
        <v>358.11071745801036</v>
      </c>
      <c r="P11" s="34">
        <f t="shared" si="5"/>
        <v>690.85451850084428</v>
      </c>
      <c r="Q11" s="25">
        <f t="shared" si="15"/>
        <v>313.99767140661794</v>
      </c>
      <c r="R11" s="28">
        <f t="shared" si="16"/>
        <v>277.1548371815984</v>
      </c>
      <c r="S11" s="27">
        <f t="shared" si="6"/>
        <v>591.15250858821628</v>
      </c>
      <c r="T11" s="25">
        <f t="shared" si="17"/>
        <v>272.30150365885572</v>
      </c>
      <c r="U11" s="28">
        <f t="shared" si="18"/>
        <v>250.84861534741282</v>
      </c>
      <c r="V11" s="34">
        <f t="shared" si="7"/>
        <v>523.1501190062686</v>
      </c>
      <c r="W11" s="14">
        <f t="shared" si="8"/>
        <v>0.95265151515151514</v>
      </c>
      <c r="X11" s="15">
        <f t="shared" si="8"/>
        <v>0.90816326530612246</v>
      </c>
      <c r="Y11" s="1"/>
    </row>
    <row r="12" spans="1:28" x14ac:dyDescent="0.15">
      <c r="A12" s="80" t="s">
        <v>438</v>
      </c>
      <c r="B12" s="496">
        <v>532</v>
      </c>
      <c r="C12" s="497">
        <v>517</v>
      </c>
      <c r="D12" s="81">
        <f t="shared" si="1"/>
        <v>1049</v>
      </c>
      <c r="E12" s="497">
        <v>503</v>
      </c>
      <c r="F12" s="497">
        <v>445</v>
      </c>
      <c r="G12" s="81">
        <f t="shared" si="2"/>
        <v>948</v>
      </c>
      <c r="H12" s="82">
        <f t="shared" si="9"/>
        <v>483.94696969696969</v>
      </c>
      <c r="I12" s="89">
        <f t="shared" si="10"/>
        <v>353.27551020408163</v>
      </c>
      <c r="J12" s="117">
        <f t="shared" si="3"/>
        <v>837.22247990105132</v>
      </c>
      <c r="K12" s="82">
        <f t="shared" si="11"/>
        <v>405.89100684261973</v>
      </c>
      <c r="L12" s="89">
        <f t="shared" si="12"/>
        <v>350.33154761904763</v>
      </c>
      <c r="M12" s="84">
        <f t="shared" si="4"/>
        <v>756.22255446166741</v>
      </c>
      <c r="N12" s="82">
        <f t="shared" si="13"/>
        <v>311.03604328700743</v>
      </c>
      <c r="O12" s="89">
        <f t="shared" si="14"/>
        <v>302.36949050453512</v>
      </c>
      <c r="P12" s="117">
        <f t="shared" si="5"/>
        <v>613.40553379154255</v>
      </c>
      <c r="Q12" s="82">
        <f t="shared" si="15"/>
        <v>316.98888622073008</v>
      </c>
      <c r="R12" s="89">
        <f t="shared" si="16"/>
        <v>325.22299850778489</v>
      </c>
      <c r="S12" s="84">
        <f t="shared" si="6"/>
        <v>642.21188472851497</v>
      </c>
      <c r="T12" s="82">
        <f t="shared" si="17"/>
        <v>299.13035741956219</v>
      </c>
      <c r="U12" s="89">
        <f t="shared" si="18"/>
        <v>251.70184193022712</v>
      </c>
      <c r="V12" s="117">
        <f t="shared" si="7"/>
        <v>550.83219934978933</v>
      </c>
      <c r="W12" s="85">
        <f t="shared" si="8"/>
        <v>0.96804511278195493</v>
      </c>
      <c r="X12" s="86">
        <f t="shared" si="8"/>
        <v>0.93617021276595747</v>
      </c>
      <c r="Y12" s="1"/>
    </row>
    <row r="13" spans="1:28" x14ac:dyDescent="0.15">
      <c r="A13" s="13" t="s">
        <v>439</v>
      </c>
      <c r="B13" s="495">
        <v>447</v>
      </c>
      <c r="C13" s="494">
        <v>455</v>
      </c>
      <c r="D13" s="41">
        <f t="shared" si="1"/>
        <v>902</v>
      </c>
      <c r="E13" s="494">
        <v>515</v>
      </c>
      <c r="F13" s="494">
        <v>484</v>
      </c>
      <c r="G13" s="41">
        <f t="shared" si="2"/>
        <v>999</v>
      </c>
      <c r="H13" s="25">
        <f t="shared" si="9"/>
        <v>486.92669172932335</v>
      </c>
      <c r="I13" s="28">
        <f t="shared" si="10"/>
        <v>416.59574468085106</v>
      </c>
      <c r="J13" s="34">
        <f t="shared" si="3"/>
        <v>903.52243641017435</v>
      </c>
      <c r="K13" s="25">
        <f t="shared" si="11"/>
        <v>468.48249886078833</v>
      </c>
      <c r="L13" s="28">
        <f t="shared" si="12"/>
        <v>330.72600955275726</v>
      </c>
      <c r="M13" s="27">
        <f t="shared" si="4"/>
        <v>799.20850841354559</v>
      </c>
      <c r="N13" s="25">
        <f t="shared" si="13"/>
        <v>392.92080549614508</v>
      </c>
      <c r="O13" s="28">
        <f t="shared" si="14"/>
        <v>327.96995947315099</v>
      </c>
      <c r="P13" s="34">
        <f t="shared" si="5"/>
        <v>720.89076496929601</v>
      </c>
      <c r="Q13" s="25">
        <f t="shared" si="15"/>
        <v>301.0969216030241</v>
      </c>
      <c r="R13" s="28">
        <f t="shared" si="16"/>
        <v>283.06931025956482</v>
      </c>
      <c r="S13" s="27">
        <f t="shared" si="6"/>
        <v>584.16623186258892</v>
      </c>
      <c r="T13" s="25">
        <f t="shared" si="17"/>
        <v>306.8595421121729</v>
      </c>
      <c r="U13" s="28">
        <f t="shared" si="18"/>
        <v>304.46408370941566</v>
      </c>
      <c r="V13" s="34">
        <f t="shared" si="7"/>
        <v>611.32362582158862</v>
      </c>
      <c r="W13" s="14">
        <f t="shared" si="8"/>
        <v>1.0089485458612975</v>
      </c>
      <c r="X13" s="15">
        <f t="shared" si="8"/>
        <v>0.97362637362637361</v>
      </c>
      <c r="Y13" s="1"/>
    </row>
    <row r="14" spans="1:28" x14ac:dyDescent="0.15">
      <c r="A14" s="13" t="s">
        <v>440</v>
      </c>
      <c r="B14" s="495">
        <v>440</v>
      </c>
      <c r="C14" s="494">
        <v>369</v>
      </c>
      <c r="D14" s="41">
        <f t="shared" si="1"/>
        <v>809</v>
      </c>
      <c r="E14" s="494">
        <v>451</v>
      </c>
      <c r="F14" s="494">
        <v>443</v>
      </c>
      <c r="G14" s="41">
        <f t="shared" si="2"/>
        <v>894</v>
      </c>
      <c r="H14" s="28">
        <f t="shared" si="9"/>
        <v>519.60850111856814</v>
      </c>
      <c r="I14" s="26">
        <f t="shared" si="10"/>
        <v>471.23516483516482</v>
      </c>
      <c r="J14" s="34">
        <f t="shared" si="3"/>
        <v>990.84366595373297</v>
      </c>
      <c r="K14" s="25">
        <f t="shared" si="11"/>
        <v>491.28397756135303</v>
      </c>
      <c r="L14" s="28">
        <f t="shared" si="12"/>
        <v>405.60860416179565</v>
      </c>
      <c r="M14" s="27">
        <f t="shared" si="4"/>
        <v>896.89258172314862</v>
      </c>
      <c r="N14" s="25">
        <f t="shared" si="13"/>
        <v>472.67473598705931</v>
      </c>
      <c r="O14" s="28">
        <f t="shared" si="14"/>
        <v>322.00356534477243</v>
      </c>
      <c r="P14" s="34">
        <f t="shared" si="5"/>
        <v>794.67830133183179</v>
      </c>
      <c r="Q14" s="25">
        <f t="shared" si="15"/>
        <v>396.43687534398526</v>
      </c>
      <c r="R14" s="28">
        <f t="shared" si="16"/>
        <v>319.32020230023272</v>
      </c>
      <c r="S14" s="27">
        <f t="shared" si="6"/>
        <v>715.75707764421804</v>
      </c>
      <c r="T14" s="28">
        <f t="shared" si="17"/>
        <v>303.79130121468427</v>
      </c>
      <c r="U14" s="26">
        <f t="shared" si="18"/>
        <v>275.60374603293894</v>
      </c>
      <c r="V14" s="34">
        <f t="shared" si="7"/>
        <v>579.39504724762321</v>
      </c>
      <c r="W14" s="14">
        <f t="shared" si="8"/>
        <v>1.0068181818181818</v>
      </c>
      <c r="X14" s="15">
        <f t="shared" si="8"/>
        <v>1</v>
      </c>
      <c r="Y14" s="1"/>
    </row>
    <row r="15" spans="1:28" x14ac:dyDescent="0.15">
      <c r="A15" s="13" t="s">
        <v>441</v>
      </c>
      <c r="B15" s="495">
        <v>375</v>
      </c>
      <c r="C15" s="494">
        <v>365</v>
      </c>
      <c r="D15" s="41">
        <f t="shared" si="1"/>
        <v>740</v>
      </c>
      <c r="E15" s="494">
        <v>443</v>
      </c>
      <c r="F15" s="494">
        <v>369</v>
      </c>
      <c r="G15" s="41">
        <f t="shared" si="2"/>
        <v>812</v>
      </c>
      <c r="H15" s="28">
        <f t="shared" si="9"/>
        <v>454.07499999999999</v>
      </c>
      <c r="I15" s="26">
        <f t="shared" si="10"/>
        <v>443</v>
      </c>
      <c r="J15" s="34">
        <f t="shared" si="3"/>
        <v>897.07500000000005</v>
      </c>
      <c r="K15" s="25">
        <f t="shared" si="11"/>
        <v>523.15128635346753</v>
      </c>
      <c r="L15" s="28">
        <f t="shared" si="12"/>
        <v>471.23516483516482</v>
      </c>
      <c r="M15" s="27">
        <f t="shared" si="4"/>
        <v>994.38645118863235</v>
      </c>
      <c r="N15" s="25">
        <f t="shared" si="13"/>
        <v>494.63364104472589</v>
      </c>
      <c r="O15" s="28">
        <f t="shared" si="14"/>
        <v>405.60860416179565</v>
      </c>
      <c r="P15" s="34">
        <f t="shared" si="5"/>
        <v>900.2422452065216</v>
      </c>
      <c r="Q15" s="25">
        <f t="shared" si="15"/>
        <v>475.89751827788018</v>
      </c>
      <c r="R15" s="28">
        <f t="shared" si="16"/>
        <v>322.00356534477243</v>
      </c>
      <c r="S15" s="27">
        <f t="shared" si="6"/>
        <v>797.90108362265255</v>
      </c>
      <c r="T15" s="28">
        <f t="shared" si="17"/>
        <v>399.13985403951244</v>
      </c>
      <c r="U15" s="26">
        <f t="shared" si="18"/>
        <v>319.32020230023272</v>
      </c>
      <c r="V15" s="34">
        <f t="shared" si="7"/>
        <v>718.46005633974517</v>
      </c>
      <c r="W15" s="14">
        <f t="shared" si="8"/>
        <v>0.98666666666666669</v>
      </c>
      <c r="X15" s="15">
        <f t="shared" si="8"/>
        <v>0.90136986301369859</v>
      </c>
      <c r="Y15" s="1"/>
    </row>
    <row r="16" spans="1:28" x14ac:dyDescent="0.15">
      <c r="A16" s="13" t="s">
        <v>442</v>
      </c>
      <c r="B16" s="495">
        <v>468</v>
      </c>
      <c r="C16" s="494">
        <v>477</v>
      </c>
      <c r="D16" s="41">
        <f t="shared" si="1"/>
        <v>945</v>
      </c>
      <c r="E16" s="494">
        <v>370</v>
      </c>
      <c r="F16" s="494">
        <v>329</v>
      </c>
      <c r="G16" s="41">
        <f t="shared" si="2"/>
        <v>699</v>
      </c>
      <c r="H16" s="28">
        <f t="shared" si="9"/>
        <v>437.09333333333336</v>
      </c>
      <c r="I16" s="26">
        <f t="shared" si="10"/>
        <v>332.60547945205479</v>
      </c>
      <c r="J16" s="34">
        <f t="shared" si="3"/>
        <v>769.6988127853881</v>
      </c>
      <c r="K16" s="25">
        <f t="shared" si="11"/>
        <v>448.02066666666667</v>
      </c>
      <c r="L16" s="28">
        <f t="shared" si="12"/>
        <v>399.30684931506846</v>
      </c>
      <c r="M16" s="27">
        <f t="shared" si="4"/>
        <v>847.32751598173513</v>
      </c>
      <c r="N16" s="28">
        <f t="shared" si="13"/>
        <v>516.17593586875466</v>
      </c>
      <c r="O16" s="26">
        <f t="shared" si="14"/>
        <v>424.75717597471021</v>
      </c>
      <c r="P16" s="34">
        <f t="shared" si="5"/>
        <v>940.93311184346487</v>
      </c>
      <c r="Q16" s="25">
        <f t="shared" si="15"/>
        <v>488.03852583079623</v>
      </c>
      <c r="R16" s="28">
        <f t="shared" si="16"/>
        <v>365.60337197049523</v>
      </c>
      <c r="S16" s="27">
        <f t="shared" si="6"/>
        <v>853.64189780129141</v>
      </c>
      <c r="T16" s="28">
        <f t="shared" si="17"/>
        <v>469.5522180341751</v>
      </c>
      <c r="U16" s="26">
        <f t="shared" si="18"/>
        <v>290.24430958474005</v>
      </c>
      <c r="V16" s="34">
        <f t="shared" si="7"/>
        <v>759.79652761891521</v>
      </c>
      <c r="W16" s="14">
        <f t="shared" si="8"/>
        <v>0.94230769230769229</v>
      </c>
      <c r="X16" s="15">
        <f t="shared" si="8"/>
        <v>0.95178197064989523</v>
      </c>
      <c r="Y16" s="1"/>
    </row>
    <row r="17" spans="1:25" x14ac:dyDescent="0.15">
      <c r="A17" s="13" t="s">
        <v>443</v>
      </c>
      <c r="B17" s="495">
        <v>507</v>
      </c>
      <c r="C17" s="494">
        <v>510</v>
      </c>
      <c r="D17" s="41">
        <f t="shared" si="1"/>
        <v>1017</v>
      </c>
      <c r="E17" s="494">
        <v>441</v>
      </c>
      <c r="F17" s="494">
        <v>454</v>
      </c>
      <c r="G17" s="41">
        <f t="shared" si="2"/>
        <v>895</v>
      </c>
      <c r="H17" s="28">
        <f t="shared" si="9"/>
        <v>348.65384615384613</v>
      </c>
      <c r="I17" s="26">
        <f t="shared" si="10"/>
        <v>313.13626834381552</v>
      </c>
      <c r="J17" s="34">
        <f t="shared" si="3"/>
        <v>661.79011449766165</v>
      </c>
      <c r="K17" s="25">
        <f t="shared" si="11"/>
        <v>411.87641025641028</v>
      </c>
      <c r="L17" s="26">
        <f t="shared" si="12"/>
        <v>316.56789868182994</v>
      </c>
      <c r="M17" s="27">
        <f t="shared" si="4"/>
        <v>728.44430893824028</v>
      </c>
      <c r="N17" s="28">
        <f t="shared" si="13"/>
        <v>422.17332051282051</v>
      </c>
      <c r="O17" s="26">
        <f t="shared" si="14"/>
        <v>380.0530599350966</v>
      </c>
      <c r="P17" s="34">
        <f t="shared" si="5"/>
        <v>802.22638044791711</v>
      </c>
      <c r="Q17" s="82">
        <f t="shared" si="15"/>
        <v>486.39655495324956</v>
      </c>
      <c r="R17" s="28">
        <f t="shared" si="16"/>
        <v>404.27622199689404</v>
      </c>
      <c r="S17" s="27">
        <f t="shared" si="6"/>
        <v>890.67277695014354</v>
      </c>
      <c r="T17" s="28">
        <f t="shared" si="17"/>
        <v>459.88245703286566</v>
      </c>
      <c r="U17" s="26">
        <f t="shared" si="18"/>
        <v>347.97469785032462</v>
      </c>
      <c r="V17" s="34">
        <f t="shared" si="7"/>
        <v>807.85715488319033</v>
      </c>
      <c r="W17" s="14">
        <f t="shared" si="8"/>
        <v>0.87573964497041423</v>
      </c>
      <c r="X17" s="15">
        <f t="shared" si="8"/>
        <v>0.94117647058823528</v>
      </c>
      <c r="Y17" s="1"/>
    </row>
    <row r="18" spans="1:25" x14ac:dyDescent="0.15">
      <c r="A18" s="73" t="s">
        <v>444</v>
      </c>
      <c r="B18" s="498">
        <v>399</v>
      </c>
      <c r="C18" s="493">
        <v>416</v>
      </c>
      <c r="D18" s="74">
        <f t="shared" si="1"/>
        <v>815</v>
      </c>
      <c r="E18" s="493">
        <v>444</v>
      </c>
      <c r="F18" s="493">
        <v>480</v>
      </c>
      <c r="G18" s="74">
        <f t="shared" si="2"/>
        <v>924</v>
      </c>
      <c r="H18" s="87">
        <f t="shared" si="9"/>
        <v>386.2011834319527</v>
      </c>
      <c r="I18" s="76">
        <f t="shared" si="10"/>
        <v>427.29411764705884</v>
      </c>
      <c r="J18" s="175">
        <f t="shared" si="3"/>
        <v>813.4953010790116</v>
      </c>
      <c r="K18" s="75">
        <f t="shared" si="11"/>
        <v>305.32999544833865</v>
      </c>
      <c r="L18" s="76">
        <f t="shared" si="12"/>
        <v>294.71648785300283</v>
      </c>
      <c r="M18" s="77">
        <f t="shared" si="4"/>
        <v>600.04648330134148</v>
      </c>
      <c r="N18" s="87">
        <f t="shared" si="13"/>
        <v>360.69650128963741</v>
      </c>
      <c r="O18" s="76">
        <f t="shared" si="14"/>
        <v>297.9462575828988</v>
      </c>
      <c r="P18" s="175">
        <f t="shared" si="5"/>
        <v>658.64275887253621</v>
      </c>
      <c r="Q18" s="75">
        <f t="shared" si="15"/>
        <v>369.71391382187835</v>
      </c>
      <c r="R18" s="76">
        <f t="shared" si="16"/>
        <v>357.69699758597329</v>
      </c>
      <c r="S18" s="77">
        <f t="shared" si="6"/>
        <v>727.4109114078517</v>
      </c>
      <c r="T18" s="87">
        <f t="shared" si="17"/>
        <v>425.95674634959136</v>
      </c>
      <c r="U18" s="76">
        <f t="shared" si="18"/>
        <v>380.4952677617826</v>
      </c>
      <c r="V18" s="175">
        <f t="shared" si="7"/>
        <v>806.45201411137396</v>
      </c>
      <c r="W18" s="78">
        <f t="shared" si="8"/>
        <v>0.8721804511278195</v>
      </c>
      <c r="X18" s="79">
        <f t="shared" si="8"/>
        <v>0.90865384615384615</v>
      </c>
      <c r="Y18" s="1"/>
    </row>
    <row r="19" spans="1:25" x14ac:dyDescent="0.15">
      <c r="A19" s="80" t="s">
        <v>445</v>
      </c>
      <c r="B19" s="496">
        <v>313</v>
      </c>
      <c r="C19" s="497">
        <v>336</v>
      </c>
      <c r="D19" s="41">
        <f t="shared" si="1"/>
        <v>649</v>
      </c>
      <c r="E19" s="497">
        <v>348</v>
      </c>
      <c r="F19" s="497">
        <v>378</v>
      </c>
      <c r="G19" s="81">
        <f t="shared" si="2"/>
        <v>726</v>
      </c>
      <c r="H19" s="89">
        <f t="shared" si="9"/>
        <v>387.24812030075185</v>
      </c>
      <c r="I19" s="83">
        <f t="shared" si="10"/>
        <v>436.15384615384613</v>
      </c>
      <c r="J19" s="117">
        <f t="shared" si="3"/>
        <v>823.40196645459798</v>
      </c>
      <c r="K19" s="82">
        <f t="shared" si="11"/>
        <v>336.83712239177828</v>
      </c>
      <c r="L19" s="83">
        <f t="shared" si="12"/>
        <v>388.26244343891403</v>
      </c>
      <c r="M19" s="84">
        <f t="shared" si="4"/>
        <v>725.09956583069231</v>
      </c>
      <c r="N19" s="89">
        <f t="shared" si="13"/>
        <v>266.30285317298706</v>
      </c>
      <c r="O19" s="83">
        <f t="shared" si="14"/>
        <v>267.79527021258428</v>
      </c>
      <c r="P19" s="117">
        <f t="shared" si="5"/>
        <v>534.0981233855714</v>
      </c>
      <c r="Q19" s="82">
        <f t="shared" si="15"/>
        <v>314.59243721502207</v>
      </c>
      <c r="R19" s="83">
        <f t="shared" si="16"/>
        <v>270.73001289984552</v>
      </c>
      <c r="S19" s="84">
        <f t="shared" si="6"/>
        <v>585.32245011486759</v>
      </c>
      <c r="T19" s="89">
        <f t="shared" si="17"/>
        <v>322.45724814539761</v>
      </c>
      <c r="U19" s="83">
        <f t="shared" si="18"/>
        <v>325.02275261417765</v>
      </c>
      <c r="V19" s="117">
        <f t="shared" si="7"/>
        <v>647.4800007595752</v>
      </c>
      <c r="W19" s="85">
        <f t="shared" si="8"/>
        <v>0.82108626198083068</v>
      </c>
      <c r="X19" s="86">
        <f t="shared" si="8"/>
        <v>0.88988095238095233</v>
      </c>
      <c r="Y19" s="1"/>
    </row>
    <row r="20" spans="1:25" x14ac:dyDescent="0.15">
      <c r="A20" s="183" t="s">
        <v>479</v>
      </c>
      <c r="B20" s="504">
        <v>240</v>
      </c>
      <c r="C20" s="500">
        <v>271</v>
      </c>
      <c r="D20" s="505">
        <f t="shared" si="1"/>
        <v>511</v>
      </c>
      <c r="E20" s="493">
        <v>257</v>
      </c>
      <c r="F20" s="493">
        <v>299</v>
      </c>
      <c r="G20" s="74">
        <f t="shared" si="2"/>
        <v>556</v>
      </c>
      <c r="H20" s="28">
        <f t="shared" si="9"/>
        <v>285.73801916932905</v>
      </c>
      <c r="I20" s="26">
        <f t="shared" si="10"/>
        <v>336.375</v>
      </c>
      <c r="J20" s="34">
        <f t="shared" si="3"/>
        <v>622.11301916932905</v>
      </c>
      <c r="K20" s="25">
        <f t="shared" si="11"/>
        <v>317.96411155684734</v>
      </c>
      <c r="L20" s="26">
        <f t="shared" si="12"/>
        <v>388.12499999999994</v>
      </c>
      <c r="M20" s="27">
        <f t="shared" si="4"/>
        <v>706.08911155684723</v>
      </c>
      <c r="N20" s="28">
        <f t="shared" si="13"/>
        <v>276.5723337210448</v>
      </c>
      <c r="O20" s="26">
        <f t="shared" si="14"/>
        <v>345.50735294117646</v>
      </c>
      <c r="P20" s="34">
        <f t="shared" si="5"/>
        <v>622.07968666222132</v>
      </c>
      <c r="Q20" s="25">
        <f t="shared" si="15"/>
        <v>218.65761426663795</v>
      </c>
      <c r="R20" s="26">
        <f t="shared" si="16"/>
        <v>238.30591009988899</v>
      </c>
      <c r="S20" s="27">
        <f t="shared" si="6"/>
        <v>456.96352436652694</v>
      </c>
      <c r="T20" s="28">
        <f t="shared" si="17"/>
        <v>258.30752832032164</v>
      </c>
      <c r="U20" s="26">
        <f t="shared" si="18"/>
        <v>240.91748171742205</v>
      </c>
      <c r="V20" s="34">
        <f t="shared" si="7"/>
        <v>499.22501003774369</v>
      </c>
      <c r="W20" s="78">
        <f t="shared" si="8"/>
        <v>0.77500000000000002</v>
      </c>
      <c r="X20" s="15">
        <f t="shared" si="8"/>
        <v>0.85239852398523985</v>
      </c>
      <c r="Y20" s="1"/>
    </row>
    <row r="21" spans="1:25" x14ac:dyDescent="0.15">
      <c r="A21" s="183" t="s">
        <v>480</v>
      </c>
      <c r="B21" s="504">
        <v>160</v>
      </c>
      <c r="C21" s="500">
        <v>248</v>
      </c>
      <c r="D21" s="506">
        <f t="shared" si="1"/>
        <v>408</v>
      </c>
      <c r="E21" s="494">
        <v>186</v>
      </c>
      <c r="F21" s="494">
        <v>231</v>
      </c>
      <c r="G21" s="41">
        <f t="shared" si="2"/>
        <v>417</v>
      </c>
      <c r="H21" s="28">
        <f t="shared" si="9"/>
        <v>199.17500000000001</v>
      </c>
      <c r="I21" s="26">
        <f t="shared" si="10"/>
        <v>254.86715867158671</v>
      </c>
      <c r="J21" s="34">
        <f t="shared" si="3"/>
        <v>454.04215867158672</v>
      </c>
      <c r="K21" s="25">
        <f t="shared" si="11"/>
        <v>221.44696485623001</v>
      </c>
      <c r="L21" s="26">
        <f t="shared" si="12"/>
        <v>286.72555350553506</v>
      </c>
      <c r="M21" s="27">
        <f t="shared" si="4"/>
        <v>508.17251836176507</v>
      </c>
      <c r="N21" s="28">
        <f t="shared" si="13"/>
        <v>246.42218645655669</v>
      </c>
      <c r="O21" s="26">
        <f t="shared" si="14"/>
        <v>330.83717712177116</v>
      </c>
      <c r="P21" s="34">
        <f t="shared" si="5"/>
        <v>577.25936357832779</v>
      </c>
      <c r="Q21" s="25">
        <f t="shared" si="15"/>
        <v>214.34355863380972</v>
      </c>
      <c r="R21" s="26">
        <f t="shared" si="16"/>
        <v>294.50995767310616</v>
      </c>
      <c r="S21" s="27">
        <f t="shared" si="6"/>
        <v>508.85351630691588</v>
      </c>
      <c r="T21" s="28">
        <f t="shared" si="17"/>
        <v>169.45965105664442</v>
      </c>
      <c r="U21" s="26">
        <f t="shared" si="18"/>
        <v>203.13160602610463</v>
      </c>
      <c r="V21" s="34">
        <f t="shared" si="7"/>
        <v>372.59125708274905</v>
      </c>
      <c r="W21" s="14">
        <f t="shared" si="8"/>
        <v>0.53125</v>
      </c>
      <c r="X21" s="15">
        <f t="shared" si="8"/>
        <v>0.64919354838709675</v>
      </c>
      <c r="Y21" s="1"/>
    </row>
    <row r="22" spans="1:25" x14ac:dyDescent="0.15">
      <c r="A22" s="183" t="s">
        <v>481</v>
      </c>
      <c r="B22" s="504">
        <v>72</v>
      </c>
      <c r="C22" s="500">
        <v>164</v>
      </c>
      <c r="D22" s="506">
        <f t="shared" si="1"/>
        <v>236</v>
      </c>
      <c r="E22" s="494">
        <v>85</v>
      </c>
      <c r="F22" s="494">
        <v>161</v>
      </c>
      <c r="G22" s="41">
        <f t="shared" si="2"/>
        <v>246</v>
      </c>
      <c r="H22" s="28">
        <f t="shared" si="9"/>
        <v>98.8125</v>
      </c>
      <c r="I22" s="26">
        <f t="shared" si="10"/>
        <v>149.96370967741936</v>
      </c>
      <c r="J22" s="34">
        <f t="shared" si="3"/>
        <v>248.77620967741936</v>
      </c>
      <c r="K22" s="25">
        <f t="shared" si="11"/>
        <v>105.81171875000001</v>
      </c>
      <c r="L22" s="26">
        <f t="shared" si="12"/>
        <v>165.4581151053446</v>
      </c>
      <c r="M22" s="27">
        <f t="shared" si="4"/>
        <v>271.26983385534459</v>
      </c>
      <c r="N22" s="28">
        <f t="shared" si="13"/>
        <v>117.64370007987219</v>
      </c>
      <c r="O22" s="26">
        <f t="shared" si="14"/>
        <v>186.14037949351268</v>
      </c>
      <c r="P22" s="34">
        <f t="shared" si="5"/>
        <v>303.78407957338487</v>
      </c>
      <c r="Q22" s="25">
        <f t="shared" si="15"/>
        <v>130.91178655504575</v>
      </c>
      <c r="R22" s="26">
        <f t="shared" si="16"/>
        <v>214.77736095405305</v>
      </c>
      <c r="S22" s="27">
        <f t="shared" si="6"/>
        <v>345.6891475090988</v>
      </c>
      <c r="T22" s="28">
        <f t="shared" si="17"/>
        <v>113.87001552421141</v>
      </c>
      <c r="U22" s="26">
        <f t="shared" si="18"/>
        <v>191.19396445713747</v>
      </c>
      <c r="V22" s="34">
        <f t="shared" si="7"/>
        <v>305.06397998134889</v>
      </c>
      <c r="W22" s="14">
        <f t="shared" ref="W22:X24" si="19">E23/B22</f>
        <v>0.40277777777777779</v>
      </c>
      <c r="X22" s="15">
        <f t="shared" si="19"/>
        <v>0.60365853658536583</v>
      </c>
      <c r="Y22" s="1"/>
    </row>
    <row r="23" spans="1:25" x14ac:dyDescent="0.15">
      <c r="A23" s="183" t="s">
        <v>482</v>
      </c>
      <c r="B23" s="504">
        <v>28</v>
      </c>
      <c r="C23" s="500">
        <v>76</v>
      </c>
      <c r="D23" s="506">
        <f t="shared" si="1"/>
        <v>104</v>
      </c>
      <c r="E23" s="494">
        <v>29</v>
      </c>
      <c r="F23" s="494">
        <v>99</v>
      </c>
      <c r="G23" s="41">
        <f t="shared" si="2"/>
        <v>128</v>
      </c>
      <c r="H23" s="28">
        <f t="shared" si="9"/>
        <v>34.236111111111114</v>
      </c>
      <c r="I23" s="26">
        <f t="shared" si="10"/>
        <v>97.189024390243901</v>
      </c>
      <c r="J23" s="34">
        <f t="shared" si="3"/>
        <v>131.42513550135502</v>
      </c>
      <c r="K23" s="25">
        <f t="shared" si="11"/>
        <v>39.799479166666671</v>
      </c>
      <c r="L23" s="26">
        <f t="shared" si="12"/>
        <v>90.526873524783639</v>
      </c>
      <c r="M23" s="27">
        <f t="shared" si="4"/>
        <v>130.32635269145032</v>
      </c>
      <c r="N23" s="28">
        <f t="shared" si="13"/>
        <v>42.61860894097223</v>
      </c>
      <c r="O23" s="26">
        <f t="shared" si="14"/>
        <v>99.880203630665335</v>
      </c>
      <c r="P23" s="34">
        <f t="shared" si="5"/>
        <v>142.49881257163756</v>
      </c>
      <c r="Q23" s="25">
        <f t="shared" si="15"/>
        <v>47.384268087726298</v>
      </c>
      <c r="R23" s="26">
        <f t="shared" si="16"/>
        <v>112.36522908449851</v>
      </c>
      <c r="S23" s="27">
        <f t="shared" si="6"/>
        <v>159.74949717222481</v>
      </c>
      <c r="T23" s="28">
        <f t="shared" si="17"/>
        <v>52.728358473560093</v>
      </c>
      <c r="U23" s="26">
        <f t="shared" si="18"/>
        <v>129.65218740519055</v>
      </c>
      <c r="V23" s="34">
        <f t="shared" si="7"/>
        <v>182.38054587875064</v>
      </c>
      <c r="W23" s="14">
        <f t="shared" si="19"/>
        <v>0.21428571428571427</v>
      </c>
      <c r="X23" s="15">
        <f t="shared" si="19"/>
        <v>0.27631578947368424</v>
      </c>
      <c r="Y23" s="1"/>
    </row>
    <row r="24" spans="1:25" x14ac:dyDescent="0.15">
      <c r="A24" s="183" t="s">
        <v>483</v>
      </c>
      <c r="B24" s="504">
        <v>3</v>
      </c>
      <c r="C24" s="500">
        <v>16</v>
      </c>
      <c r="D24" s="506">
        <f t="shared" si="1"/>
        <v>19</v>
      </c>
      <c r="E24" s="494">
        <v>6</v>
      </c>
      <c r="F24" s="494">
        <v>21</v>
      </c>
      <c r="G24" s="41">
        <f t="shared" si="2"/>
        <v>27</v>
      </c>
      <c r="H24" s="28">
        <f t="shared" si="9"/>
        <v>6.2142857142857135</v>
      </c>
      <c r="I24" s="26">
        <f t="shared" si="10"/>
        <v>27.35526315789474</v>
      </c>
      <c r="J24" s="34">
        <f t="shared" si="3"/>
        <v>33.569548872180455</v>
      </c>
      <c r="K24" s="25">
        <f t="shared" si="11"/>
        <v>7.3363095238095237</v>
      </c>
      <c r="L24" s="26">
        <f t="shared" si="12"/>
        <v>26.854862002567398</v>
      </c>
      <c r="M24" s="27">
        <f t="shared" si="4"/>
        <v>34.19117152637692</v>
      </c>
      <c r="N24" s="28">
        <f t="shared" si="13"/>
        <v>8.5284598214285712</v>
      </c>
      <c r="O24" s="26">
        <f t="shared" si="14"/>
        <v>25.014004526584955</v>
      </c>
      <c r="P24" s="34">
        <f t="shared" si="5"/>
        <v>33.542464348013524</v>
      </c>
      <c r="Q24" s="25">
        <f t="shared" si="15"/>
        <v>9.1325590587797638</v>
      </c>
      <c r="R24" s="26">
        <f t="shared" si="16"/>
        <v>27.598477318999635</v>
      </c>
      <c r="S24" s="27">
        <f t="shared" si="6"/>
        <v>36.731036377779397</v>
      </c>
      <c r="T24" s="28">
        <f t="shared" si="17"/>
        <v>10.153771733084206</v>
      </c>
      <c r="U24" s="26">
        <f t="shared" si="18"/>
        <v>31.04828698387459</v>
      </c>
      <c r="V24" s="34">
        <f t="shared" si="7"/>
        <v>41.202058716958796</v>
      </c>
      <c r="W24" s="14">
        <f t="shared" si="19"/>
        <v>0.33333333333333331</v>
      </c>
      <c r="X24" s="15">
        <f t="shared" si="19"/>
        <v>0.5</v>
      </c>
      <c r="Y24" s="1"/>
    </row>
    <row r="25" spans="1:25" ht="14.25" thickBot="1" x14ac:dyDescent="0.2">
      <c r="A25" s="222" t="s">
        <v>484</v>
      </c>
      <c r="B25" s="504">
        <v>0</v>
      </c>
      <c r="C25" s="500">
        <v>2</v>
      </c>
      <c r="D25" s="507">
        <f t="shared" si="1"/>
        <v>2</v>
      </c>
      <c r="E25" s="499">
        <v>1</v>
      </c>
      <c r="F25" s="499">
        <v>8</v>
      </c>
      <c r="G25" s="223">
        <f t="shared" si="2"/>
        <v>9</v>
      </c>
      <c r="H25" s="28">
        <f t="shared" si="9"/>
        <v>2</v>
      </c>
      <c r="I25" s="26">
        <f t="shared" si="10"/>
        <v>10.5</v>
      </c>
      <c r="J25" s="34">
        <f t="shared" si="3"/>
        <v>12.5</v>
      </c>
      <c r="K25" s="224">
        <f t="shared" si="11"/>
        <v>2.0714285714285712</v>
      </c>
      <c r="L25" s="225">
        <f t="shared" si="12"/>
        <v>13.67763157894737</v>
      </c>
      <c r="M25" s="226">
        <f t="shared" si="4"/>
        <v>15.749060150375941</v>
      </c>
      <c r="N25" s="28">
        <f t="shared" si="13"/>
        <v>2.4454365079365079</v>
      </c>
      <c r="O25" s="26">
        <f t="shared" si="14"/>
        <v>13.427431001283699</v>
      </c>
      <c r="P25" s="34">
        <f t="shared" si="5"/>
        <v>15.872867509220207</v>
      </c>
      <c r="Q25" s="224">
        <f t="shared" si="15"/>
        <v>2.8428199404761902</v>
      </c>
      <c r="R25" s="225">
        <f t="shared" si="16"/>
        <v>12.507002263292478</v>
      </c>
      <c r="S25" s="226">
        <f t="shared" si="6"/>
        <v>15.349822203768667</v>
      </c>
      <c r="T25" s="28">
        <f t="shared" si="17"/>
        <v>3.0441863529265878</v>
      </c>
      <c r="U25" s="26">
        <f t="shared" si="18"/>
        <v>13.799238659499817</v>
      </c>
      <c r="V25" s="34">
        <f t="shared" si="7"/>
        <v>16.843425012426405</v>
      </c>
      <c r="W25" s="638">
        <f>(B23+B24+B25)/(E22+E234+E24)</f>
        <v>0.34065934065934067</v>
      </c>
      <c r="X25" s="631">
        <f>(C23+C24+C25)/(F22+F23+F24)</f>
        <v>0.33451957295373663</v>
      </c>
      <c r="Y25" s="511" t="s">
        <v>937</v>
      </c>
    </row>
    <row r="26" spans="1:25" ht="14.25" thickBot="1" x14ac:dyDescent="0.2">
      <c r="A26" s="187" t="s">
        <v>450</v>
      </c>
      <c r="B26" s="508">
        <f t="shared" ref="B26:V26" si="20">SUM(B18:B25)/B4</f>
        <v>0.17644496079000871</v>
      </c>
      <c r="C26" s="509">
        <f t="shared" si="20"/>
        <v>0.2272254421162134</v>
      </c>
      <c r="D26" s="61">
        <f t="shared" si="20"/>
        <v>0.20154241645244217</v>
      </c>
      <c r="E26" s="103">
        <f t="shared" si="20"/>
        <v>0.20320695339427544</v>
      </c>
      <c r="F26" s="67">
        <f t="shared" si="20"/>
        <v>0.25740598618572524</v>
      </c>
      <c r="G26" s="59">
        <f t="shared" si="20"/>
        <v>0.22998180163785259</v>
      </c>
      <c r="H26" s="103">
        <f t="shared" si="20"/>
        <v>0.21753721814168947</v>
      </c>
      <c r="I26" s="67">
        <f t="shared" si="20"/>
        <v>0.27981641499442839</v>
      </c>
      <c r="J26" s="59">
        <f t="shared" si="20"/>
        <v>0.24814349924122439</v>
      </c>
      <c r="K26" s="64">
        <f t="shared" si="20"/>
        <v>0.21740255816168041</v>
      </c>
      <c r="L26" s="67">
        <f t="shared" si="20"/>
        <v>0.28042208471009783</v>
      </c>
      <c r="M26" s="58">
        <f t="shared" si="20"/>
        <v>0.24826227664312897</v>
      </c>
      <c r="N26" s="64">
        <f t="shared" si="20"/>
        <v>0.22620746277928894</v>
      </c>
      <c r="O26" s="67">
        <f t="shared" si="20"/>
        <v>0.28155862504062495</v>
      </c>
      <c r="P26" s="59">
        <f t="shared" si="20"/>
        <v>0.25321098060893193</v>
      </c>
      <c r="Q26" s="64">
        <f t="shared" si="20"/>
        <v>0.23668282301093285</v>
      </c>
      <c r="R26" s="67">
        <f t="shared" si="20"/>
        <v>0.29429851146478153</v>
      </c>
      <c r="S26" s="58">
        <f t="shared" si="20"/>
        <v>0.26460121954050009</v>
      </c>
      <c r="T26" s="64">
        <f t="shared" si="20"/>
        <v>0.26184390764139709</v>
      </c>
      <c r="U26" s="67">
        <f t="shared" si="20"/>
        <v>0.31336705200027776</v>
      </c>
      <c r="V26" s="59">
        <f t="shared" si="20"/>
        <v>0.2867226972590704</v>
      </c>
      <c r="W26" s="1"/>
      <c r="X26" s="1"/>
      <c r="Y26" s="1"/>
    </row>
    <row r="27" spans="1:25" x14ac:dyDescent="0.15">
      <c r="A27" s="188" t="s">
        <v>429</v>
      </c>
      <c r="B27" s="501">
        <f>SUM(B20:B25)/B4</f>
        <v>7.3046761545164096E-2</v>
      </c>
      <c r="C27" s="502">
        <f t="shared" ref="C27:V27" si="21">SUM(C20:C25)/C4</f>
        <v>0.1154703522068658</v>
      </c>
      <c r="D27" s="503">
        <f t="shared" si="21"/>
        <v>9.4013955196474472E-2</v>
      </c>
      <c r="E27" s="65">
        <f t="shared" si="21"/>
        <v>8.451970627903492E-2</v>
      </c>
      <c r="F27" s="68">
        <f t="shared" si="21"/>
        <v>0.12570990023023793</v>
      </c>
      <c r="G27" s="63">
        <f t="shared" si="21"/>
        <v>0.1048680618744313</v>
      </c>
      <c r="H27" s="100">
        <f t="shared" si="21"/>
        <v>9.7323601284738478E-2</v>
      </c>
      <c r="I27" s="68">
        <f t="shared" si="21"/>
        <v>0.14093777218314421</v>
      </c>
      <c r="J27" s="63">
        <f t="shared" si="21"/>
        <v>0.11875720418742355</v>
      </c>
      <c r="K27" s="65">
        <f t="shared" si="21"/>
        <v>0.11295165741938649</v>
      </c>
      <c r="L27" s="68">
        <f t="shared" si="21"/>
        <v>0.16465291443005156</v>
      </c>
      <c r="M27" s="62">
        <f t="shared" si="21"/>
        <v>0.13826898879064564</v>
      </c>
      <c r="N27" s="65">
        <f t="shared" si="21"/>
        <v>0.11885906427910561</v>
      </c>
      <c r="O27" s="68">
        <f t="shared" si="21"/>
        <v>0.17987683877250121</v>
      </c>
      <c r="P27" s="63">
        <f t="shared" si="21"/>
        <v>0.1486270852951429</v>
      </c>
      <c r="Q27" s="65">
        <f t="shared" si="21"/>
        <v>0.11281760016614563</v>
      </c>
      <c r="R27" s="68">
        <f t="shared" si="21"/>
        <v>0.1732999972067826</v>
      </c>
      <c r="S27" s="62">
        <f t="shared" si="21"/>
        <v>0.14212509590130121</v>
      </c>
      <c r="T27" s="65">
        <f t="shared" si="21"/>
        <v>0.11732259811277736</v>
      </c>
      <c r="U27" s="68">
        <f t="shared" si="21"/>
        <v>0.1674607471083</v>
      </c>
      <c r="V27" s="63">
        <f t="shared" si="21"/>
        <v>0.14153262015628193</v>
      </c>
      <c r="W27" s="1"/>
      <c r="X27" s="1"/>
      <c r="Y27" s="1"/>
    </row>
    <row r="28" spans="1:25" ht="14.25" thickBot="1" x14ac:dyDescent="0.2">
      <c r="A28" s="189" t="s">
        <v>451</v>
      </c>
      <c r="B28" s="66">
        <f>SUM(B5:B7)/B4</f>
        <v>0.15858263142608189</v>
      </c>
      <c r="C28" s="69">
        <f t="shared" ref="C28:J28" si="22">SUM(C5:C7)/C4</f>
        <v>0.14519245058701144</v>
      </c>
      <c r="D28" s="61">
        <f t="shared" si="22"/>
        <v>0.15196474476680133</v>
      </c>
      <c r="E28" s="66">
        <f t="shared" si="22"/>
        <v>0.1441630451071482</v>
      </c>
      <c r="F28" s="69">
        <f t="shared" si="22"/>
        <v>0.13937068303914044</v>
      </c>
      <c r="G28" s="61">
        <f t="shared" si="22"/>
        <v>0.14179557173187746</v>
      </c>
      <c r="H28" s="101">
        <f t="shared" si="22"/>
        <v>0.13518642270870057</v>
      </c>
      <c r="I28" s="69">
        <f t="shared" si="22"/>
        <v>0.13761304634872026</v>
      </c>
      <c r="J28" s="61">
        <f t="shared" si="22"/>
        <v>0.13637895454922563</v>
      </c>
      <c r="K28" s="66">
        <f>SUM(K5:K7)/K4</f>
        <v>0.12874421774020195</v>
      </c>
      <c r="L28" s="69">
        <f>SUM(L5:L7)/L4</f>
        <v>0.13669391742896314</v>
      </c>
      <c r="M28" s="60">
        <f>SUM(M5:M7)/M4</f>
        <v>0.13263706663710292</v>
      </c>
      <c r="N28" s="66">
        <f t="shared" ref="N28:S28" si="23">SUM(N5:N7)/N4</f>
        <v>0.12748237537580706</v>
      </c>
      <c r="O28" s="69">
        <f t="shared" si="23"/>
        <v>0.12670983269129385</v>
      </c>
      <c r="P28" s="61">
        <f t="shared" si="23"/>
        <v>0.12710548410012043</v>
      </c>
      <c r="Q28" s="66">
        <f t="shared" si="23"/>
        <v>0.12312804965197142</v>
      </c>
      <c r="R28" s="69">
        <f t="shared" si="23"/>
        <v>0.12391143886577592</v>
      </c>
      <c r="S28" s="60">
        <f t="shared" si="23"/>
        <v>0.12350765061301</v>
      </c>
      <c r="T28" s="66">
        <f>SUM(T5:T7)/T4</f>
        <v>0.12118575375703276</v>
      </c>
      <c r="U28" s="69">
        <f>SUM(U5:U7)/U4</f>
        <v>0.1227961985526418</v>
      </c>
      <c r="V28" s="61">
        <f>SUM(V5:V7)/V4</f>
        <v>0.12196338326236254</v>
      </c>
      <c r="W28" s="1"/>
      <c r="X28" s="1"/>
      <c r="Y28" s="1"/>
    </row>
    <row r="29" spans="1:25" x14ac:dyDescent="0.15">
      <c r="A29" s="54"/>
      <c r="B29" s="184" t="s">
        <v>906</v>
      </c>
      <c r="C29" s="184" t="s">
        <v>906</v>
      </c>
      <c r="D29" s="184" t="s">
        <v>906</v>
      </c>
      <c r="E29" s="184" t="s">
        <v>906</v>
      </c>
      <c r="F29" s="184" t="s">
        <v>906</v>
      </c>
      <c r="G29" s="182"/>
      <c r="H29" s="182"/>
      <c r="I29" s="182"/>
      <c r="J29" s="182"/>
      <c r="K29" s="182"/>
      <c r="L29" s="182"/>
      <c r="M29" s="182"/>
      <c r="N29" s="182"/>
      <c r="O29" s="182"/>
      <c r="P29" s="182"/>
      <c r="Q29" s="182"/>
      <c r="R29" s="182"/>
      <c r="S29" s="182"/>
      <c r="T29" s="182"/>
      <c r="U29" s="182"/>
      <c r="V29" s="182"/>
      <c r="W29" s="1"/>
      <c r="X29" s="1"/>
      <c r="Y29" s="1"/>
    </row>
    <row r="30" spans="1:25" x14ac:dyDescent="0.15">
      <c r="A30" s="54" t="s">
        <v>477</v>
      </c>
      <c r="G30" s="31"/>
      <c r="K30" s="98"/>
      <c r="L30" s="31"/>
    </row>
    <row r="31" spans="1:25" x14ac:dyDescent="0.15">
      <c r="A31" s="33" t="s">
        <v>447</v>
      </c>
      <c r="B31" s="3" t="str">
        <f>A2</f>
        <v>加西市北条地区</v>
      </c>
      <c r="G31" s="32" t="s">
        <v>448</v>
      </c>
      <c r="K31" s="98"/>
      <c r="L31" s="31"/>
    </row>
    <row r="32" spans="1:25" x14ac:dyDescent="0.15">
      <c r="A32" s="35" t="s">
        <v>446</v>
      </c>
      <c r="B32" s="16" t="s">
        <v>420</v>
      </c>
      <c r="C32" s="38" t="s">
        <v>421</v>
      </c>
      <c r="D32" s="16" t="s">
        <v>422</v>
      </c>
      <c r="E32" s="17" t="s">
        <v>423</v>
      </c>
      <c r="F32" s="17" t="s">
        <v>424</v>
      </c>
      <c r="G32" s="17" t="s">
        <v>463</v>
      </c>
      <c r="H32" s="38" t="s">
        <v>1137</v>
      </c>
      <c r="I32" s="55" t="s">
        <v>1171</v>
      </c>
      <c r="J32" s="151" t="s">
        <v>1138</v>
      </c>
      <c r="K32" s="98"/>
      <c r="L32" s="31"/>
    </row>
    <row r="33" spans="1:32" x14ac:dyDescent="0.15">
      <c r="A33" s="210" t="s">
        <v>449</v>
      </c>
      <c r="B33" s="211">
        <f>+D4</f>
        <v>13615</v>
      </c>
      <c r="C33" s="212">
        <f>+G4</f>
        <v>13188</v>
      </c>
      <c r="D33" s="211">
        <f>+J4</f>
        <v>12651.241515594538</v>
      </c>
      <c r="E33" s="52">
        <f>+M4</f>
        <v>12047.517398600205</v>
      </c>
      <c r="F33" s="52">
        <f>+P4</f>
        <v>11404.632411897259</v>
      </c>
      <c r="G33" s="52">
        <f>+S4</f>
        <v>10718.279796231032</v>
      </c>
      <c r="H33" s="212">
        <f>+V4</f>
        <v>10013.990238751829</v>
      </c>
      <c r="I33" s="213">
        <f>H33-C33</f>
        <v>-3174.0097612481713</v>
      </c>
      <c r="J33" s="152">
        <f>(H33-C33)/C33*100</f>
        <v>-24.067407956082583</v>
      </c>
      <c r="K33" s="98"/>
      <c r="L33" s="31"/>
    </row>
    <row r="34" spans="1:32" x14ac:dyDescent="0.15">
      <c r="A34" s="36" t="s">
        <v>428</v>
      </c>
      <c r="B34" s="216">
        <f>+D26</f>
        <v>0.20154241645244217</v>
      </c>
      <c r="C34" s="217">
        <f>+G26</f>
        <v>0.22998180163785259</v>
      </c>
      <c r="D34" s="216">
        <f>+J26</f>
        <v>0.24814349924122439</v>
      </c>
      <c r="E34" s="218">
        <f>+M26</f>
        <v>0.24826227664312897</v>
      </c>
      <c r="F34" s="218">
        <f>+P26</f>
        <v>0.25321098060893193</v>
      </c>
      <c r="G34" s="218">
        <f>+S26</f>
        <v>0.26460121954050009</v>
      </c>
      <c r="H34" s="217">
        <f>+V26</f>
        <v>0.2867226972590704</v>
      </c>
      <c r="I34" s="214">
        <f>H34-C34</f>
        <v>5.6740895621217813E-2</v>
      </c>
      <c r="K34" s="98"/>
      <c r="L34" s="31"/>
    </row>
    <row r="35" spans="1:32" x14ac:dyDescent="0.15">
      <c r="A35" s="36" t="s">
        <v>429</v>
      </c>
      <c r="B35" s="216">
        <f>+D27</f>
        <v>9.4013955196474472E-2</v>
      </c>
      <c r="C35" s="217">
        <f>+G27</f>
        <v>0.1048680618744313</v>
      </c>
      <c r="D35" s="216">
        <f>+J27</f>
        <v>0.11875720418742355</v>
      </c>
      <c r="E35" s="218">
        <f>+M27</f>
        <v>0.13826898879064564</v>
      </c>
      <c r="F35" s="218">
        <f>+P27</f>
        <v>0.1486270852951429</v>
      </c>
      <c r="G35" s="218">
        <f>+S27</f>
        <v>0.14212509590130121</v>
      </c>
      <c r="H35" s="217">
        <f>+V27</f>
        <v>0.14153262015628193</v>
      </c>
      <c r="I35" s="214">
        <f>H35-C35</f>
        <v>3.6664558281850626E-2</v>
      </c>
      <c r="K35" s="98"/>
      <c r="L35" s="31"/>
    </row>
    <row r="36" spans="1:32" x14ac:dyDescent="0.15">
      <c r="A36" s="37" t="s">
        <v>452</v>
      </c>
      <c r="B36" s="219">
        <f>+D28</f>
        <v>0.15196474476680133</v>
      </c>
      <c r="C36" s="220">
        <f>+G28</f>
        <v>0.14179557173187746</v>
      </c>
      <c r="D36" s="219">
        <f>+J28</f>
        <v>0.13637895454922563</v>
      </c>
      <c r="E36" s="221">
        <f>+M28</f>
        <v>0.13263706663710292</v>
      </c>
      <c r="F36" s="221">
        <f>+P28</f>
        <v>0.12710548410012043</v>
      </c>
      <c r="G36" s="221">
        <f>+S28</f>
        <v>0.12350765061301</v>
      </c>
      <c r="H36" s="220">
        <f>+V28</f>
        <v>0.12196338326236254</v>
      </c>
      <c r="I36" s="215">
        <f>H36-C36</f>
        <v>-1.9832188469514914E-2</v>
      </c>
      <c r="K36" s="31"/>
      <c r="L36" s="31"/>
    </row>
    <row r="40" spans="1:32" ht="21" x14ac:dyDescent="0.15">
      <c r="AC40" s="3" ph="1"/>
    </row>
    <row r="41" spans="1:32" ht="21" x14ac:dyDescent="0.15">
      <c r="C41" s="3" ph="1"/>
      <c r="D41" s="3" ph="1"/>
      <c r="Z41" s="3" ph="1"/>
      <c r="AA41" s="3" ph="1"/>
      <c r="AB41" s="3" ph="1"/>
      <c r="AD41" s="3" ph="1"/>
      <c r="AE41" s="3" ph="1"/>
      <c r="AF41" s="3" ph="1"/>
    </row>
    <row r="52" spans="3:32" ht="21" x14ac:dyDescent="0.15">
      <c r="AC52" s="3" ph="1"/>
    </row>
    <row r="53" spans="3:32" ht="21" x14ac:dyDescent="0.15">
      <c r="C53" s="3" ph="1"/>
      <c r="D53" s="3" ph="1"/>
      <c r="Z53" s="3" ph="1"/>
      <c r="AA53" s="3" ph="1"/>
      <c r="AB53" s="3" ph="1"/>
      <c r="AD53" s="3" ph="1"/>
      <c r="AE53" s="3" ph="1"/>
      <c r="AF53" s="3" ph="1"/>
    </row>
    <row r="63" spans="3:32" ht="21" x14ac:dyDescent="0.15">
      <c r="AC63" s="3" ph="1"/>
    </row>
    <row r="64" spans="3:32" ht="21" x14ac:dyDescent="0.15">
      <c r="C64" s="3" ph="1"/>
      <c r="D64" s="3" ph="1"/>
      <c r="Z64" s="3" ph="1"/>
      <c r="AA64" s="3" ph="1"/>
      <c r="AB64" s="3" ph="1"/>
      <c r="AD64" s="3" ph="1"/>
      <c r="AE64" s="3" ph="1"/>
      <c r="AF64" s="3" ph="1"/>
    </row>
    <row r="75" spans="3:32" ht="21" x14ac:dyDescent="0.15">
      <c r="AC75" s="3" ph="1"/>
    </row>
    <row r="76" spans="3:32" ht="21" x14ac:dyDescent="0.15">
      <c r="C76" s="3" ph="1"/>
      <c r="D76" s="3" ph="1"/>
      <c r="Z76" s="3" ph="1"/>
      <c r="AA76" s="3" ph="1"/>
      <c r="AB76" s="3" ph="1"/>
      <c r="AD76" s="3" ph="1"/>
      <c r="AE76" s="3" ph="1"/>
      <c r="AF76" s="3" ph="1"/>
    </row>
    <row r="87" spans="3:32" ht="21" x14ac:dyDescent="0.15">
      <c r="AC87" s="3" ph="1"/>
    </row>
    <row r="88" spans="3:32" ht="21" x14ac:dyDescent="0.15">
      <c r="C88" s="3" ph="1"/>
      <c r="D88" s="3" ph="1"/>
      <c r="Z88" s="3" ph="1"/>
      <c r="AA88" s="3" ph="1"/>
      <c r="AB88" s="3" ph="1"/>
      <c r="AD88" s="3" ph="1"/>
      <c r="AE88" s="3" ph="1"/>
      <c r="AF88" s="3" ph="1"/>
    </row>
    <row r="103" spans="3:32" ht="21" x14ac:dyDescent="0.15">
      <c r="AC103" s="3" ph="1"/>
    </row>
    <row r="104" spans="3:32" ht="21" x14ac:dyDescent="0.15">
      <c r="C104" s="3" ph="1"/>
      <c r="D104" s="3" ph="1"/>
      <c r="Z104" s="3" ph="1"/>
      <c r="AA104" s="3" ph="1"/>
      <c r="AB104" s="3" ph="1"/>
      <c r="AD104" s="3" ph="1"/>
      <c r="AE104" s="3" ph="1"/>
      <c r="AF104" s="3" ph="1"/>
    </row>
    <row r="105" spans="3:32" ht="21" x14ac:dyDescent="0.15">
      <c r="AC105" s="3" ph="1"/>
    </row>
    <row r="106" spans="3:32" ht="21" x14ac:dyDescent="0.15">
      <c r="C106" s="3" ph="1"/>
      <c r="D106" s="3" ph="1"/>
      <c r="Z106" s="3" ph="1"/>
      <c r="AA106" s="3" ph="1"/>
      <c r="AB106" s="3" ph="1"/>
      <c r="AD106" s="3" ph="1"/>
      <c r="AE106" s="3" ph="1"/>
      <c r="AF106" s="3" ph="1"/>
    </row>
    <row r="121" spans="3:32" ht="21" x14ac:dyDescent="0.15">
      <c r="AC121" s="3" ph="1"/>
    </row>
    <row r="122" spans="3:32" ht="21" x14ac:dyDescent="0.15">
      <c r="C122" s="3" ph="1"/>
      <c r="D122" s="3" ph="1"/>
      <c r="Z122" s="3" ph="1"/>
      <c r="AA122" s="3" ph="1"/>
      <c r="AB122" s="3" ph="1"/>
      <c r="AD122" s="3" ph="1"/>
      <c r="AE122" s="3" ph="1"/>
      <c r="AF122" s="3" ph="1"/>
    </row>
    <row r="123" spans="3:32" ht="21" x14ac:dyDescent="0.15">
      <c r="C123" s="3" ph="1"/>
      <c r="D123" s="3" ph="1"/>
      <c r="Z123" s="3" ph="1"/>
      <c r="AA123" s="3" ph="1"/>
      <c r="AB123" s="3" ph="1"/>
      <c r="AD123" s="3" ph="1"/>
      <c r="AE123" s="3" ph="1"/>
      <c r="AF123" s="3" ph="1"/>
    </row>
    <row r="124" spans="3:32" ht="21" x14ac:dyDescent="0.15">
      <c r="AC124" s="3" ph="1"/>
    </row>
    <row r="125" spans="3:32" ht="21" x14ac:dyDescent="0.15">
      <c r="C125" s="3" ph="1"/>
      <c r="D125" s="3" ph="1"/>
      <c r="Z125" s="3" ph="1"/>
      <c r="AA125" s="3" ph="1"/>
      <c r="AB125" s="3" ph="1"/>
      <c r="AD125" s="3" ph="1"/>
      <c r="AE125" s="3" ph="1"/>
      <c r="AF125" s="3" ph="1"/>
    </row>
    <row r="140" spans="3:32" ht="21" x14ac:dyDescent="0.15">
      <c r="AC140" s="3" ph="1"/>
    </row>
    <row r="141" spans="3:32" ht="21" x14ac:dyDescent="0.15">
      <c r="C141" s="3" ph="1"/>
      <c r="D141" s="3" ph="1"/>
      <c r="Z141" s="3" ph="1"/>
      <c r="AA141" s="3" ph="1"/>
      <c r="AB141" s="3" ph="1"/>
      <c r="AD141" s="3" ph="1"/>
      <c r="AE141" s="3" ph="1"/>
      <c r="AF141" s="3" ph="1"/>
    </row>
  </sheetData>
  <mergeCells count="7">
    <mergeCell ref="Z4:AA4"/>
    <mergeCell ref="W2:X2"/>
    <mergeCell ref="T2:V2"/>
    <mergeCell ref="H2:J2"/>
    <mergeCell ref="K2:M2"/>
    <mergeCell ref="N2:P2"/>
    <mergeCell ref="Q2:S2"/>
  </mergeCells>
  <phoneticPr fontId="3"/>
  <pageMargins left="0.75" right="0.75" top="1"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V158"/>
  <sheetViews>
    <sheetView workbookViewId="0">
      <pane xSplit="2" ySplit="2" topLeftCell="C3" activePane="bottomRight" state="frozen"/>
      <selection pane="topRight"/>
      <selection pane="bottomLeft"/>
      <selection pane="bottomRight"/>
    </sheetView>
  </sheetViews>
  <sheetFormatPr defaultRowHeight="12.75" x14ac:dyDescent="0.15"/>
  <cols>
    <col min="1" max="1" width="8.875" style="232" customWidth="1"/>
    <col min="2" max="2" width="7.125" style="232" customWidth="1"/>
    <col min="3" max="3" width="9" style="230"/>
    <col min="4" max="16384" width="9" style="232"/>
  </cols>
  <sheetData>
    <row r="1" spans="1:126" x14ac:dyDescent="0.15">
      <c r="A1" s="231" t="s">
        <v>939</v>
      </c>
      <c r="DU1" s="232" t="s">
        <v>940</v>
      </c>
    </row>
    <row r="2" spans="1:126" x14ac:dyDescent="0.15">
      <c r="A2" s="729" t="s">
        <v>941</v>
      </c>
      <c r="B2" s="730"/>
      <c r="C2" s="233" t="s">
        <v>942</v>
      </c>
      <c r="D2" s="234" t="s">
        <v>943</v>
      </c>
      <c r="E2" s="234" t="s">
        <v>944</v>
      </c>
      <c r="F2" s="234" t="s">
        <v>945</v>
      </c>
      <c r="G2" s="234" t="s">
        <v>946</v>
      </c>
      <c r="H2" s="234" t="s">
        <v>947</v>
      </c>
      <c r="I2" s="234" t="s">
        <v>948</v>
      </c>
      <c r="J2" s="234" t="s">
        <v>949</v>
      </c>
      <c r="K2" s="234" t="s">
        <v>950</v>
      </c>
      <c r="L2" s="234" t="s">
        <v>951</v>
      </c>
      <c r="M2" s="234" t="s">
        <v>952</v>
      </c>
      <c r="N2" s="234" t="s">
        <v>953</v>
      </c>
      <c r="O2" s="234" t="s">
        <v>954</v>
      </c>
      <c r="P2" s="234" t="s">
        <v>955</v>
      </c>
      <c r="Q2" s="234" t="s">
        <v>956</v>
      </c>
      <c r="R2" s="234" t="s">
        <v>957</v>
      </c>
      <c r="S2" s="234" t="s">
        <v>958</v>
      </c>
      <c r="T2" s="234" t="s">
        <v>959</v>
      </c>
      <c r="U2" s="234" t="s">
        <v>960</v>
      </c>
      <c r="V2" s="234" t="s">
        <v>961</v>
      </c>
      <c r="W2" s="234" t="s">
        <v>962</v>
      </c>
      <c r="X2" s="234" t="s">
        <v>963</v>
      </c>
      <c r="Y2" s="234" t="s">
        <v>964</v>
      </c>
      <c r="Z2" s="234" t="s">
        <v>965</v>
      </c>
      <c r="AA2" s="234" t="s">
        <v>966</v>
      </c>
      <c r="AB2" s="234" t="s">
        <v>967</v>
      </c>
      <c r="AC2" s="234" t="s">
        <v>968</v>
      </c>
      <c r="AD2" s="234" t="s">
        <v>969</v>
      </c>
      <c r="AE2" s="234" t="s">
        <v>970</v>
      </c>
      <c r="AF2" s="234" t="s">
        <v>971</v>
      </c>
      <c r="AG2" s="234" t="s">
        <v>972</v>
      </c>
      <c r="AH2" s="234" t="s">
        <v>973</v>
      </c>
      <c r="AI2" s="234" t="s">
        <v>974</v>
      </c>
      <c r="AJ2" s="234" t="s">
        <v>975</v>
      </c>
      <c r="AK2" s="234" t="s">
        <v>976</v>
      </c>
      <c r="AL2" s="234" t="s">
        <v>977</v>
      </c>
      <c r="AM2" s="234" t="s">
        <v>978</v>
      </c>
      <c r="AN2" s="234" t="s">
        <v>979</v>
      </c>
      <c r="AO2" s="234" t="s">
        <v>980</v>
      </c>
      <c r="AP2" s="234" t="s">
        <v>981</v>
      </c>
      <c r="AQ2" s="234" t="s">
        <v>982</v>
      </c>
      <c r="AR2" s="234" t="s">
        <v>983</v>
      </c>
      <c r="AS2" s="234" t="s">
        <v>984</v>
      </c>
      <c r="AT2" s="234" t="s">
        <v>985</v>
      </c>
      <c r="AU2" s="234" t="s">
        <v>986</v>
      </c>
      <c r="AV2" s="234" t="s">
        <v>987</v>
      </c>
      <c r="AW2" s="234" t="s">
        <v>988</v>
      </c>
      <c r="AX2" s="234" t="s">
        <v>989</v>
      </c>
      <c r="AY2" s="234" t="s">
        <v>990</v>
      </c>
      <c r="AZ2" s="234" t="s">
        <v>991</v>
      </c>
      <c r="BA2" s="234" t="s">
        <v>992</v>
      </c>
      <c r="BB2" s="234" t="s">
        <v>993</v>
      </c>
      <c r="BC2" s="234" t="s">
        <v>994</v>
      </c>
      <c r="BD2" s="234" t="s">
        <v>995</v>
      </c>
      <c r="BE2" s="234" t="s">
        <v>996</v>
      </c>
      <c r="BF2" s="234" t="s">
        <v>997</v>
      </c>
      <c r="BG2" s="234" t="s">
        <v>998</v>
      </c>
      <c r="BH2" s="234" t="s">
        <v>999</v>
      </c>
      <c r="BI2" s="234" t="s">
        <v>1000</v>
      </c>
      <c r="BJ2" s="234" t="s">
        <v>1001</v>
      </c>
      <c r="BK2" s="234" t="s">
        <v>1002</v>
      </c>
      <c r="BL2" s="234" t="s">
        <v>1003</v>
      </c>
      <c r="BM2" s="234" t="s">
        <v>1004</v>
      </c>
      <c r="BN2" s="234" t="s">
        <v>1005</v>
      </c>
      <c r="BO2" s="234" t="s">
        <v>1006</v>
      </c>
      <c r="BP2" s="234" t="s">
        <v>1007</v>
      </c>
      <c r="BQ2" s="234" t="s">
        <v>1008</v>
      </c>
      <c r="BR2" s="234" t="s">
        <v>1009</v>
      </c>
      <c r="BS2" s="234" t="s">
        <v>1010</v>
      </c>
      <c r="BT2" s="234" t="s">
        <v>1011</v>
      </c>
      <c r="BU2" s="234" t="s">
        <v>1012</v>
      </c>
      <c r="BV2" s="234" t="s">
        <v>1013</v>
      </c>
      <c r="BW2" s="234" t="s">
        <v>1014</v>
      </c>
      <c r="BX2" s="234" t="s">
        <v>1015</v>
      </c>
      <c r="BY2" s="234" t="s">
        <v>1016</v>
      </c>
      <c r="BZ2" s="234" t="s">
        <v>1017</v>
      </c>
      <c r="CA2" s="234" t="s">
        <v>1018</v>
      </c>
      <c r="CB2" s="234" t="s">
        <v>1019</v>
      </c>
      <c r="CC2" s="234" t="s">
        <v>1020</v>
      </c>
      <c r="CD2" s="234" t="s">
        <v>1021</v>
      </c>
      <c r="CE2" s="234" t="s">
        <v>1022</v>
      </c>
      <c r="CF2" s="234" t="s">
        <v>1023</v>
      </c>
      <c r="CG2" s="234" t="s">
        <v>1024</v>
      </c>
      <c r="CH2" s="234" t="s">
        <v>1025</v>
      </c>
      <c r="CI2" s="234" t="s">
        <v>1026</v>
      </c>
      <c r="CJ2" s="234" t="s">
        <v>1027</v>
      </c>
      <c r="CK2" s="234" t="s">
        <v>1028</v>
      </c>
      <c r="CL2" s="234" t="s">
        <v>1029</v>
      </c>
      <c r="CM2" s="234" t="s">
        <v>1030</v>
      </c>
      <c r="CN2" s="234" t="s">
        <v>1031</v>
      </c>
      <c r="CO2" s="234" t="s">
        <v>1032</v>
      </c>
      <c r="CP2" s="234" t="s">
        <v>1033</v>
      </c>
      <c r="CQ2" s="234" t="s">
        <v>1034</v>
      </c>
      <c r="CR2" s="234" t="s">
        <v>1035</v>
      </c>
      <c r="CS2" s="234" t="s">
        <v>1036</v>
      </c>
      <c r="CT2" s="234" t="s">
        <v>1037</v>
      </c>
      <c r="CU2" s="234" t="s">
        <v>1038</v>
      </c>
      <c r="CV2" s="234" t="s">
        <v>1039</v>
      </c>
      <c r="CW2" s="234" t="s">
        <v>1040</v>
      </c>
      <c r="CX2" s="234" t="s">
        <v>1041</v>
      </c>
      <c r="CY2" s="234" t="s">
        <v>1042</v>
      </c>
      <c r="CZ2" s="234" t="s">
        <v>467</v>
      </c>
      <c r="DA2" s="235" t="s">
        <v>470</v>
      </c>
      <c r="DB2" s="234" t="s">
        <v>1043</v>
      </c>
      <c r="DC2" s="234" t="s">
        <v>1044</v>
      </c>
      <c r="DD2" s="234" t="s">
        <v>1045</v>
      </c>
      <c r="DE2" s="234" t="s">
        <v>1046</v>
      </c>
      <c r="DF2" s="234" t="s">
        <v>1047</v>
      </c>
      <c r="DG2" s="234" t="s">
        <v>1048</v>
      </c>
      <c r="DH2" s="234" t="s">
        <v>1049</v>
      </c>
      <c r="DI2" s="234" t="s">
        <v>1050</v>
      </c>
      <c r="DJ2" s="234" t="s">
        <v>1051</v>
      </c>
      <c r="DK2" s="234" t="s">
        <v>1052</v>
      </c>
      <c r="DL2" s="234" t="s">
        <v>1053</v>
      </c>
      <c r="DM2" s="234" t="s">
        <v>1054</v>
      </c>
      <c r="DN2" s="234" t="s">
        <v>1055</v>
      </c>
      <c r="DO2" s="234" t="s">
        <v>1056</v>
      </c>
      <c r="DP2" s="234" t="s">
        <v>1057</v>
      </c>
      <c r="DQ2" s="234" t="s">
        <v>1058</v>
      </c>
      <c r="DR2" s="234" t="s">
        <v>1059</v>
      </c>
      <c r="DS2" s="234" t="s">
        <v>1060</v>
      </c>
      <c r="DT2" s="234" t="s">
        <v>1061</v>
      </c>
      <c r="DU2" s="234" t="s">
        <v>1062</v>
      </c>
      <c r="DV2" s="234" t="s">
        <v>1063</v>
      </c>
    </row>
    <row r="3" spans="1:126" x14ac:dyDescent="0.15">
      <c r="A3" s="236" t="s">
        <v>631</v>
      </c>
      <c r="B3" s="237" t="s">
        <v>1064</v>
      </c>
      <c r="C3" s="238">
        <v>5534800</v>
      </c>
      <c r="D3" s="239">
        <v>41276</v>
      </c>
      <c r="E3" s="239">
        <v>42018</v>
      </c>
      <c r="F3" s="239">
        <v>43830</v>
      </c>
      <c r="G3" s="239">
        <v>44800</v>
      </c>
      <c r="H3" s="239">
        <v>46279</v>
      </c>
      <c r="I3" s="239">
        <v>46149</v>
      </c>
      <c r="J3" s="239">
        <v>46823</v>
      </c>
      <c r="K3" s="239">
        <v>48282</v>
      </c>
      <c r="L3" s="239">
        <v>47620</v>
      </c>
      <c r="M3" s="239">
        <v>47342</v>
      </c>
      <c r="N3" s="239">
        <v>47695</v>
      </c>
      <c r="O3" s="239">
        <v>49429</v>
      </c>
      <c r="P3" s="239">
        <v>50615</v>
      </c>
      <c r="Q3" s="239">
        <v>51834</v>
      </c>
      <c r="R3" s="239">
        <v>52879</v>
      </c>
      <c r="S3" s="239">
        <v>54616</v>
      </c>
      <c r="T3" s="239">
        <v>54500</v>
      </c>
      <c r="U3" s="239">
        <v>55351</v>
      </c>
      <c r="V3" s="239">
        <v>53812</v>
      </c>
      <c r="W3" s="239">
        <v>52626</v>
      </c>
      <c r="X3" s="239">
        <v>52196</v>
      </c>
      <c r="Y3" s="239">
        <v>51296</v>
      </c>
      <c r="Z3" s="239">
        <v>49610</v>
      </c>
      <c r="AA3" s="239">
        <v>48675</v>
      </c>
      <c r="AB3" s="239">
        <v>48882</v>
      </c>
      <c r="AC3" s="239">
        <v>50343</v>
      </c>
      <c r="AD3" s="239">
        <v>51030</v>
      </c>
      <c r="AE3" s="239">
        <v>52580</v>
      </c>
      <c r="AF3" s="239">
        <v>53501</v>
      </c>
      <c r="AG3" s="239">
        <v>54985</v>
      </c>
      <c r="AH3" s="239">
        <v>57250</v>
      </c>
      <c r="AI3" s="239">
        <v>59380</v>
      </c>
      <c r="AJ3" s="239">
        <v>60786</v>
      </c>
      <c r="AK3" s="239">
        <v>60596</v>
      </c>
      <c r="AL3" s="239">
        <v>61706</v>
      </c>
      <c r="AM3" s="239">
        <v>64444</v>
      </c>
      <c r="AN3" s="239">
        <v>66080</v>
      </c>
      <c r="AO3" s="239">
        <v>70095</v>
      </c>
      <c r="AP3" s="239">
        <v>72514</v>
      </c>
      <c r="AQ3" s="239">
        <v>76735</v>
      </c>
      <c r="AR3" s="239">
        <v>81976</v>
      </c>
      <c r="AS3" s="239">
        <v>86783</v>
      </c>
      <c r="AT3" s="239">
        <v>89200</v>
      </c>
      <c r="AU3" s="239">
        <v>87377</v>
      </c>
      <c r="AV3" s="239">
        <v>85288</v>
      </c>
      <c r="AW3" s="239">
        <v>83214</v>
      </c>
      <c r="AX3" s="239">
        <v>81670</v>
      </c>
      <c r="AY3" s="239">
        <v>79051</v>
      </c>
      <c r="AZ3" s="239">
        <v>77926</v>
      </c>
      <c r="BA3" s="239">
        <v>61295</v>
      </c>
      <c r="BB3" s="239">
        <v>75860</v>
      </c>
      <c r="BC3" s="239">
        <v>70984</v>
      </c>
      <c r="BD3" s="239">
        <v>69353</v>
      </c>
      <c r="BE3" s="239">
        <v>67139</v>
      </c>
      <c r="BF3" s="239">
        <v>64439</v>
      </c>
      <c r="BG3" s="239">
        <v>64812</v>
      </c>
      <c r="BH3" s="239">
        <v>66661</v>
      </c>
      <c r="BI3" s="239">
        <v>64161</v>
      </c>
      <c r="BJ3" s="239">
        <v>61424</v>
      </c>
      <c r="BK3" s="239">
        <v>65035</v>
      </c>
      <c r="BL3" s="239">
        <v>66875</v>
      </c>
      <c r="BM3" s="239">
        <v>67105</v>
      </c>
      <c r="BN3" s="239">
        <v>72191</v>
      </c>
      <c r="BO3" s="239">
        <v>75435</v>
      </c>
      <c r="BP3" s="239">
        <v>81369</v>
      </c>
      <c r="BQ3" s="239">
        <v>86134</v>
      </c>
      <c r="BR3" s="239">
        <v>99576</v>
      </c>
      <c r="BS3" s="239">
        <v>98474</v>
      </c>
      <c r="BT3" s="239">
        <v>93436</v>
      </c>
      <c r="BU3" s="239">
        <v>56491</v>
      </c>
      <c r="BV3" s="239">
        <v>62040</v>
      </c>
      <c r="BW3" s="239">
        <v>74768</v>
      </c>
      <c r="BX3" s="239">
        <v>70723</v>
      </c>
      <c r="BY3" s="239">
        <v>73896</v>
      </c>
      <c r="BZ3" s="239">
        <v>71239</v>
      </c>
      <c r="CA3" s="239">
        <v>59917</v>
      </c>
      <c r="CB3" s="239">
        <v>51640</v>
      </c>
      <c r="CC3" s="239">
        <v>53998</v>
      </c>
      <c r="CD3" s="239">
        <v>54569</v>
      </c>
      <c r="CE3" s="239">
        <v>54649</v>
      </c>
      <c r="CF3" s="239">
        <v>49347</v>
      </c>
      <c r="CG3" s="239">
        <v>44502</v>
      </c>
      <c r="CH3" s="239">
        <v>43785</v>
      </c>
      <c r="CI3" s="239">
        <v>40961</v>
      </c>
      <c r="CJ3" s="239">
        <v>37243</v>
      </c>
      <c r="CK3" s="239">
        <v>31820</v>
      </c>
      <c r="CL3" s="239">
        <v>29672</v>
      </c>
      <c r="CM3" s="239">
        <v>26512</v>
      </c>
      <c r="CN3" s="239">
        <v>22860</v>
      </c>
      <c r="CO3" s="239">
        <v>20581</v>
      </c>
      <c r="CP3" s="239">
        <v>16471</v>
      </c>
      <c r="CQ3" s="239">
        <v>13112</v>
      </c>
      <c r="CR3" s="239">
        <v>10732</v>
      </c>
      <c r="CS3" s="239">
        <v>8568</v>
      </c>
      <c r="CT3" s="239">
        <v>6602</v>
      </c>
      <c r="CU3" s="239">
        <v>5566</v>
      </c>
      <c r="CV3" s="239">
        <v>3213</v>
      </c>
      <c r="CW3" s="239">
        <v>2573</v>
      </c>
      <c r="CX3" s="239">
        <v>1984</v>
      </c>
      <c r="CY3" s="239">
        <v>1391</v>
      </c>
      <c r="CZ3" s="239">
        <v>2601</v>
      </c>
      <c r="DA3" s="240">
        <v>66071</v>
      </c>
      <c r="DB3" s="239">
        <v>218203</v>
      </c>
      <c r="DC3" s="239">
        <v>236216</v>
      </c>
      <c r="DD3" s="239">
        <v>252452</v>
      </c>
      <c r="DE3" s="239">
        <v>270905</v>
      </c>
      <c r="DF3" s="239">
        <v>250659</v>
      </c>
      <c r="DG3" s="239">
        <v>262439</v>
      </c>
      <c r="DH3" s="239">
        <v>299718</v>
      </c>
      <c r="DI3" s="239">
        <v>349868</v>
      </c>
      <c r="DJ3" s="239">
        <v>430624</v>
      </c>
      <c r="DK3" s="239">
        <v>383156</v>
      </c>
      <c r="DL3" s="239">
        <v>347775</v>
      </c>
      <c r="DM3" s="239">
        <v>322093</v>
      </c>
      <c r="DN3" s="239">
        <v>362975</v>
      </c>
      <c r="DO3" s="239">
        <v>434111</v>
      </c>
      <c r="DP3" s="239">
        <v>352666</v>
      </c>
      <c r="DQ3" s="239">
        <v>274773</v>
      </c>
      <c r="DR3" s="239">
        <v>215838</v>
      </c>
      <c r="DS3" s="239">
        <v>131445</v>
      </c>
      <c r="DT3" s="239">
        <v>55485</v>
      </c>
      <c r="DU3" s="239">
        <v>14727</v>
      </c>
      <c r="DV3" s="239">
        <v>2601</v>
      </c>
    </row>
    <row r="4" spans="1:126" x14ac:dyDescent="0.15">
      <c r="A4" s="242" t="s">
        <v>1065</v>
      </c>
      <c r="B4" s="243" t="s">
        <v>1066</v>
      </c>
      <c r="C4" s="244">
        <v>2641561</v>
      </c>
      <c r="D4" s="245">
        <v>21082</v>
      </c>
      <c r="E4" s="245">
        <v>21417</v>
      </c>
      <c r="F4" s="245">
        <v>22312</v>
      </c>
      <c r="G4" s="245">
        <v>23055</v>
      </c>
      <c r="H4" s="245">
        <v>23651</v>
      </c>
      <c r="I4" s="245">
        <v>23600</v>
      </c>
      <c r="J4" s="245">
        <v>23834</v>
      </c>
      <c r="K4" s="245">
        <v>24644</v>
      </c>
      <c r="L4" s="245">
        <v>24532</v>
      </c>
      <c r="M4" s="245">
        <v>24159</v>
      </c>
      <c r="N4" s="245">
        <v>24406</v>
      </c>
      <c r="O4" s="245">
        <v>25339</v>
      </c>
      <c r="P4" s="245">
        <v>26012</v>
      </c>
      <c r="Q4" s="245">
        <v>26494</v>
      </c>
      <c r="R4" s="245">
        <v>27138</v>
      </c>
      <c r="S4" s="245">
        <v>28024</v>
      </c>
      <c r="T4" s="245">
        <v>27825</v>
      </c>
      <c r="U4" s="245">
        <v>28326</v>
      </c>
      <c r="V4" s="245">
        <v>27113</v>
      </c>
      <c r="W4" s="245">
        <v>25934</v>
      </c>
      <c r="X4" s="245">
        <v>25720</v>
      </c>
      <c r="Y4" s="245">
        <v>25252</v>
      </c>
      <c r="Z4" s="245">
        <v>24202</v>
      </c>
      <c r="AA4" s="245">
        <v>23942</v>
      </c>
      <c r="AB4" s="245">
        <v>23929</v>
      </c>
      <c r="AC4" s="245">
        <v>24927</v>
      </c>
      <c r="AD4" s="245">
        <v>25410</v>
      </c>
      <c r="AE4" s="245">
        <v>26053</v>
      </c>
      <c r="AF4" s="245">
        <v>26352</v>
      </c>
      <c r="AG4" s="245">
        <v>27259</v>
      </c>
      <c r="AH4" s="245">
        <v>28212</v>
      </c>
      <c r="AI4" s="245">
        <v>29049</v>
      </c>
      <c r="AJ4" s="245">
        <v>29774</v>
      </c>
      <c r="AK4" s="245">
        <v>29519</v>
      </c>
      <c r="AL4" s="245">
        <v>30138</v>
      </c>
      <c r="AM4" s="245">
        <v>31348</v>
      </c>
      <c r="AN4" s="245">
        <v>32387</v>
      </c>
      <c r="AO4" s="245">
        <v>34095</v>
      </c>
      <c r="AP4" s="245">
        <v>35227</v>
      </c>
      <c r="AQ4" s="245">
        <v>37496</v>
      </c>
      <c r="AR4" s="245">
        <v>40206</v>
      </c>
      <c r="AS4" s="245">
        <v>42555</v>
      </c>
      <c r="AT4" s="245">
        <v>43747</v>
      </c>
      <c r="AU4" s="245">
        <v>42850</v>
      </c>
      <c r="AV4" s="245">
        <v>41622</v>
      </c>
      <c r="AW4" s="245">
        <v>40563</v>
      </c>
      <c r="AX4" s="245">
        <v>39869</v>
      </c>
      <c r="AY4" s="245">
        <v>38476</v>
      </c>
      <c r="AZ4" s="245">
        <v>38055</v>
      </c>
      <c r="BA4" s="245">
        <v>29765</v>
      </c>
      <c r="BB4" s="245">
        <v>36656</v>
      </c>
      <c r="BC4" s="245">
        <v>34281</v>
      </c>
      <c r="BD4" s="245">
        <v>33514</v>
      </c>
      <c r="BE4" s="245">
        <v>32338</v>
      </c>
      <c r="BF4" s="245">
        <v>31291</v>
      </c>
      <c r="BG4" s="245">
        <v>31088</v>
      </c>
      <c r="BH4" s="245">
        <v>31836</v>
      </c>
      <c r="BI4" s="245">
        <v>30664</v>
      </c>
      <c r="BJ4" s="245">
        <v>29818</v>
      </c>
      <c r="BK4" s="245">
        <v>31571</v>
      </c>
      <c r="BL4" s="245">
        <v>32339</v>
      </c>
      <c r="BM4" s="245">
        <v>32370</v>
      </c>
      <c r="BN4" s="245">
        <v>34599</v>
      </c>
      <c r="BO4" s="245">
        <v>36317</v>
      </c>
      <c r="BP4" s="245">
        <v>38949</v>
      </c>
      <c r="BQ4" s="245">
        <v>41222</v>
      </c>
      <c r="BR4" s="245">
        <v>47648</v>
      </c>
      <c r="BS4" s="245">
        <v>46958</v>
      </c>
      <c r="BT4" s="245">
        <v>44547</v>
      </c>
      <c r="BU4" s="245">
        <v>26818</v>
      </c>
      <c r="BV4" s="245">
        <v>28777</v>
      </c>
      <c r="BW4" s="245">
        <v>34716</v>
      </c>
      <c r="BX4" s="245">
        <v>32923</v>
      </c>
      <c r="BY4" s="245">
        <v>34031</v>
      </c>
      <c r="BZ4" s="245">
        <v>32705</v>
      </c>
      <c r="CA4" s="245">
        <v>27335</v>
      </c>
      <c r="CB4" s="245">
        <v>23460</v>
      </c>
      <c r="CC4" s="245">
        <v>23753</v>
      </c>
      <c r="CD4" s="245">
        <v>23691</v>
      </c>
      <c r="CE4" s="245">
        <v>23382</v>
      </c>
      <c r="CF4" s="245">
        <v>20664</v>
      </c>
      <c r="CG4" s="245">
        <v>18226</v>
      </c>
      <c r="CH4" s="245">
        <v>17516</v>
      </c>
      <c r="CI4" s="245">
        <v>16105</v>
      </c>
      <c r="CJ4" s="245">
        <v>13922</v>
      </c>
      <c r="CK4" s="245">
        <v>11758</v>
      </c>
      <c r="CL4" s="245">
        <v>10320</v>
      </c>
      <c r="CM4" s="245">
        <v>9068</v>
      </c>
      <c r="CN4" s="245">
        <v>7416</v>
      </c>
      <c r="CO4" s="245">
        <v>6339</v>
      </c>
      <c r="CP4" s="245">
        <v>4659</v>
      </c>
      <c r="CQ4" s="245">
        <v>3498</v>
      </c>
      <c r="CR4" s="245">
        <v>2473</v>
      </c>
      <c r="CS4" s="245">
        <v>1782</v>
      </c>
      <c r="CT4" s="245">
        <v>1277</v>
      </c>
      <c r="CU4" s="245">
        <v>1011</v>
      </c>
      <c r="CV4" s="245">
        <v>515</v>
      </c>
      <c r="CW4" s="245">
        <v>413</v>
      </c>
      <c r="CX4" s="245">
        <v>298</v>
      </c>
      <c r="CY4" s="245">
        <v>196</v>
      </c>
      <c r="CZ4" s="245">
        <v>339</v>
      </c>
      <c r="DA4" s="246">
        <v>37273</v>
      </c>
      <c r="DB4" s="245">
        <v>111517</v>
      </c>
      <c r="DC4" s="245">
        <v>120769</v>
      </c>
      <c r="DD4" s="245">
        <v>129389</v>
      </c>
      <c r="DE4" s="245">
        <v>137222</v>
      </c>
      <c r="DF4" s="245">
        <v>123045</v>
      </c>
      <c r="DG4" s="245">
        <v>130001</v>
      </c>
      <c r="DH4" s="245">
        <v>146692</v>
      </c>
      <c r="DI4" s="245">
        <v>170553</v>
      </c>
      <c r="DJ4" s="245">
        <v>210980</v>
      </c>
      <c r="DK4" s="245">
        <v>186728</v>
      </c>
      <c r="DL4" s="245">
        <v>168080</v>
      </c>
      <c r="DM4" s="245">
        <v>154977</v>
      </c>
      <c r="DN4" s="245">
        <v>174574</v>
      </c>
      <c r="DO4" s="245">
        <v>207193</v>
      </c>
      <c r="DP4" s="245">
        <v>163152</v>
      </c>
      <c r="DQ4" s="245">
        <v>121621</v>
      </c>
      <c r="DR4" s="245">
        <v>86433</v>
      </c>
      <c r="DS4" s="245">
        <v>44901</v>
      </c>
      <c r="DT4" s="245">
        <v>13689</v>
      </c>
      <c r="DU4" s="245">
        <v>2433</v>
      </c>
      <c r="DV4" s="245">
        <v>339</v>
      </c>
    </row>
    <row r="5" spans="1:126" x14ac:dyDescent="0.15">
      <c r="A5" s="248" t="s">
        <v>1065</v>
      </c>
      <c r="B5" s="249" t="s">
        <v>1067</v>
      </c>
      <c r="C5" s="250">
        <v>2893239</v>
      </c>
      <c r="D5" s="251">
        <v>20194</v>
      </c>
      <c r="E5" s="251">
        <v>20601</v>
      </c>
      <c r="F5" s="251">
        <v>21518</v>
      </c>
      <c r="G5" s="251">
        <v>21745</v>
      </c>
      <c r="H5" s="251">
        <v>22628</v>
      </c>
      <c r="I5" s="251">
        <v>22549</v>
      </c>
      <c r="J5" s="251">
        <v>22989</v>
      </c>
      <c r="K5" s="251">
        <v>23638</v>
      </c>
      <c r="L5" s="251">
        <v>23088</v>
      </c>
      <c r="M5" s="251">
        <v>23183</v>
      </c>
      <c r="N5" s="251">
        <v>23289</v>
      </c>
      <c r="O5" s="251">
        <v>24090</v>
      </c>
      <c r="P5" s="251">
        <v>24603</v>
      </c>
      <c r="Q5" s="251">
        <v>25340</v>
      </c>
      <c r="R5" s="251">
        <v>25741</v>
      </c>
      <c r="S5" s="251">
        <v>26592</v>
      </c>
      <c r="T5" s="251">
        <v>26675</v>
      </c>
      <c r="U5" s="251">
        <v>27025</v>
      </c>
      <c r="V5" s="251">
        <v>26699</v>
      </c>
      <c r="W5" s="251">
        <v>26692</v>
      </c>
      <c r="X5" s="251">
        <v>26476</v>
      </c>
      <c r="Y5" s="251">
        <v>26044</v>
      </c>
      <c r="Z5" s="251">
        <v>25408</v>
      </c>
      <c r="AA5" s="251">
        <v>24733</v>
      </c>
      <c r="AB5" s="251">
        <v>24953</v>
      </c>
      <c r="AC5" s="251">
        <v>25416</v>
      </c>
      <c r="AD5" s="251">
        <v>25620</v>
      </c>
      <c r="AE5" s="251">
        <v>26527</v>
      </c>
      <c r="AF5" s="251">
        <v>27149</v>
      </c>
      <c r="AG5" s="251">
        <v>27726</v>
      </c>
      <c r="AH5" s="251">
        <v>29038</v>
      </c>
      <c r="AI5" s="251">
        <v>30331</v>
      </c>
      <c r="AJ5" s="251">
        <v>31012</v>
      </c>
      <c r="AK5" s="251">
        <v>31077</v>
      </c>
      <c r="AL5" s="251">
        <v>31568</v>
      </c>
      <c r="AM5" s="251">
        <v>33096</v>
      </c>
      <c r="AN5" s="251">
        <v>33693</v>
      </c>
      <c r="AO5" s="251">
        <v>36000</v>
      </c>
      <c r="AP5" s="251">
        <v>37287</v>
      </c>
      <c r="AQ5" s="251">
        <v>39239</v>
      </c>
      <c r="AR5" s="251">
        <v>41770</v>
      </c>
      <c r="AS5" s="251">
        <v>44228</v>
      </c>
      <c r="AT5" s="251">
        <v>45453</v>
      </c>
      <c r="AU5" s="251">
        <v>44527</v>
      </c>
      <c r="AV5" s="251">
        <v>43666</v>
      </c>
      <c r="AW5" s="251">
        <v>42651</v>
      </c>
      <c r="AX5" s="251">
        <v>41801</v>
      </c>
      <c r="AY5" s="251">
        <v>40575</v>
      </c>
      <c r="AZ5" s="251">
        <v>39871</v>
      </c>
      <c r="BA5" s="251">
        <v>31530</v>
      </c>
      <c r="BB5" s="251">
        <v>39204</v>
      </c>
      <c r="BC5" s="251">
        <v>36703</v>
      </c>
      <c r="BD5" s="251">
        <v>35839</v>
      </c>
      <c r="BE5" s="251">
        <v>34801</v>
      </c>
      <c r="BF5" s="251">
        <v>33148</v>
      </c>
      <c r="BG5" s="251">
        <v>33724</v>
      </c>
      <c r="BH5" s="251">
        <v>34825</v>
      </c>
      <c r="BI5" s="251">
        <v>33497</v>
      </c>
      <c r="BJ5" s="251">
        <v>31606</v>
      </c>
      <c r="BK5" s="251">
        <v>33464</v>
      </c>
      <c r="BL5" s="251">
        <v>34536</v>
      </c>
      <c r="BM5" s="251">
        <v>34735</v>
      </c>
      <c r="BN5" s="251">
        <v>37592</v>
      </c>
      <c r="BO5" s="251">
        <v>39118</v>
      </c>
      <c r="BP5" s="251">
        <v>42420</v>
      </c>
      <c r="BQ5" s="251">
        <v>44912</v>
      </c>
      <c r="BR5" s="251">
        <v>51928</v>
      </c>
      <c r="BS5" s="251">
        <v>51516</v>
      </c>
      <c r="BT5" s="251">
        <v>48889</v>
      </c>
      <c r="BU5" s="251">
        <v>29673</v>
      </c>
      <c r="BV5" s="251">
        <v>33263</v>
      </c>
      <c r="BW5" s="251">
        <v>40052</v>
      </c>
      <c r="BX5" s="251">
        <v>37800</v>
      </c>
      <c r="BY5" s="251">
        <v>39865</v>
      </c>
      <c r="BZ5" s="251">
        <v>38534</v>
      </c>
      <c r="CA5" s="251">
        <v>32582</v>
      </c>
      <c r="CB5" s="251">
        <v>28180</v>
      </c>
      <c r="CC5" s="251">
        <v>30245</v>
      </c>
      <c r="CD5" s="251">
        <v>30878</v>
      </c>
      <c r="CE5" s="251">
        <v>31267</v>
      </c>
      <c r="CF5" s="251">
        <v>28683</v>
      </c>
      <c r="CG5" s="251">
        <v>26276</v>
      </c>
      <c r="CH5" s="251">
        <v>26269</v>
      </c>
      <c r="CI5" s="251">
        <v>24856</v>
      </c>
      <c r="CJ5" s="251">
        <v>23321</v>
      </c>
      <c r="CK5" s="251">
        <v>20062</v>
      </c>
      <c r="CL5" s="251">
        <v>19352</v>
      </c>
      <c r="CM5" s="251">
        <v>17444</v>
      </c>
      <c r="CN5" s="251">
        <v>15444</v>
      </c>
      <c r="CO5" s="251">
        <v>14242</v>
      </c>
      <c r="CP5" s="251">
        <v>11812</v>
      </c>
      <c r="CQ5" s="251">
        <v>9614</v>
      </c>
      <c r="CR5" s="251">
        <v>8259</v>
      </c>
      <c r="CS5" s="251">
        <v>6786</v>
      </c>
      <c r="CT5" s="251">
        <v>5325</v>
      </c>
      <c r="CU5" s="251">
        <v>4555</v>
      </c>
      <c r="CV5" s="251">
        <v>2698</v>
      </c>
      <c r="CW5" s="251">
        <v>2160</v>
      </c>
      <c r="CX5" s="251">
        <v>1686</v>
      </c>
      <c r="CY5" s="251">
        <v>1195</v>
      </c>
      <c r="CZ5" s="251">
        <v>2262</v>
      </c>
      <c r="DA5" s="252">
        <v>28798</v>
      </c>
      <c r="DB5" s="251">
        <v>106686</v>
      </c>
      <c r="DC5" s="251">
        <v>115447</v>
      </c>
      <c r="DD5" s="251">
        <v>123063</v>
      </c>
      <c r="DE5" s="251">
        <v>133683</v>
      </c>
      <c r="DF5" s="251">
        <v>127614</v>
      </c>
      <c r="DG5" s="251">
        <v>132438</v>
      </c>
      <c r="DH5" s="251">
        <v>153026</v>
      </c>
      <c r="DI5" s="251">
        <v>179315</v>
      </c>
      <c r="DJ5" s="251">
        <v>219644</v>
      </c>
      <c r="DK5" s="251">
        <v>196428</v>
      </c>
      <c r="DL5" s="251">
        <v>179695</v>
      </c>
      <c r="DM5" s="251">
        <v>167116</v>
      </c>
      <c r="DN5" s="251">
        <v>188401</v>
      </c>
      <c r="DO5" s="251">
        <v>226918</v>
      </c>
      <c r="DP5" s="251">
        <v>189514</v>
      </c>
      <c r="DQ5" s="251">
        <v>153152</v>
      </c>
      <c r="DR5" s="251">
        <v>129405</v>
      </c>
      <c r="DS5" s="251">
        <v>86544</v>
      </c>
      <c r="DT5" s="251">
        <v>41796</v>
      </c>
      <c r="DU5" s="251">
        <v>12294</v>
      </c>
      <c r="DV5" s="251">
        <v>2262</v>
      </c>
    </row>
    <row r="6" spans="1:126" x14ac:dyDescent="0.15">
      <c r="A6" s="236" t="s">
        <v>1068</v>
      </c>
      <c r="B6" s="237" t="s">
        <v>1064</v>
      </c>
      <c r="C6" s="244">
        <v>1537272</v>
      </c>
      <c r="D6" s="245">
        <v>11179</v>
      </c>
      <c r="E6" s="245">
        <v>11209</v>
      </c>
      <c r="F6" s="245">
        <v>11448</v>
      </c>
      <c r="G6" s="245">
        <v>11732</v>
      </c>
      <c r="H6" s="245">
        <v>12139</v>
      </c>
      <c r="I6" s="245">
        <v>12349</v>
      </c>
      <c r="J6" s="245">
        <v>12298</v>
      </c>
      <c r="K6" s="245">
        <v>12581</v>
      </c>
      <c r="L6" s="245">
        <v>12526</v>
      </c>
      <c r="M6" s="245">
        <v>12452</v>
      </c>
      <c r="N6" s="245">
        <v>12627</v>
      </c>
      <c r="O6" s="245">
        <v>12681</v>
      </c>
      <c r="P6" s="245">
        <v>13201</v>
      </c>
      <c r="Q6" s="245">
        <v>13396</v>
      </c>
      <c r="R6" s="245">
        <v>13266</v>
      </c>
      <c r="S6" s="245">
        <v>14032</v>
      </c>
      <c r="T6" s="245">
        <v>14037</v>
      </c>
      <c r="U6" s="245">
        <v>14077</v>
      </c>
      <c r="V6" s="245">
        <v>14855</v>
      </c>
      <c r="W6" s="245">
        <v>15764</v>
      </c>
      <c r="X6" s="245">
        <v>16087</v>
      </c>
      <c r="Y6" s="245">
        <v>15692</v>
      </c>
      <c r="Z6" s="245">
        <v>15152</v>
      </c>
      <c r="AA6" s="245">
        <v>14565</v>
      </c>
      <c r="AB6" s="245">
        <v>14678</v>
      </c>
      <c r="AC6" s="245">
        <v>15063</v>
      </c>
      <c r="AD6" s="245">
        <v>14888</v>
      </c>
      <c r="AE6" s="245">
        <v>15297</v>
      </c>
      <c r="AF6" s="245">
        <v>15389</v>
      </c>
      <c r="AG6" s="245">
        <v>15949</v>
      </c>
      <c r="AH6" s="245">
        <v>16407</v>
      </c>
      <c r="AI6" s="245">
        <v>17013</v>
      </c>
      <c r="AJ6" s="245">
        <v>17403</v>
      </c>
      <c r="AK6" s="245">
        <v>17175</v>
      </c>
      <c r="AL6" s="245">
        <v>17535</v>
      </c>
      <c r="AM6" s="245">
        <v>17899</v>
      </c>
      <c r="AN6" s="245">
        <v>18580</v>
      </c>
      <c r="AO6" s="245">
        <v>19722</v>
      </c>
      <c r="AP6" s="245">
        <v>20333</v>
      </c>
      <c r="AQ6" s="245">
        <v>21249</v>
      </c>
      <c r="AR6" s="245">
        <v>22926</v>
      </c>
      <c r="AS6" s="245">
        <v>24059</v>
      </c>
      <c r="AT6" s="245">
        <v>24824</v>
      </c>
      <c r="AU6" s="245">
        <v>24126</v>
      </c>
      <c r="AV6" s="245">
        <v>23564</v>
      </c>
      <c r="AW6" s="245">
        <v>23117</v>
      </c>
      <c r="AX6" s="245">
        <v>22746</v>
      </c>
      <c r="AY6" s="245">
        <v>21703</v>
      </c>
      <c r="AZ6" s="245">
        <v>21277</v>
      </c>
      <c r="BA6" s="245">
        <v>17333</v>
      </c>
      <c r="BB6" s="245">
        <v>20887</v>
      </c>
      <c r="BC6" s="245">
        <v>19843</v>
      </c>
      <c r="BD6" s="245">
        <v>19401</v>
      </c>
      <c r="BE6" s="245">
        <v>18739</v>
      </c>
      <c r="BF6" s="245">
        <v>18247</v>
      </c>
      <c r="BG6" s="245">
        <v>18359</v>
      </c>
      <c r="BH6" s="245">
        <v>18796</v>
      </c>
      <c r="BI6" s="245">
        <v>18194</v>
      </c>
      <c r="BJ6" s="245">
        <v>17204</v>
      </c>
      <c r="BK6" s="245">
        <v>18050</v>
      </c>
      <c r="BL6" s="245">
        <v>18257</v>
      </c>
      <c r="BM6" s="245">
        <v>18583</v>
      </c>
      <c r="BN6" s="245">
        <v>19899</v>
      </c>
      <c r="BO6" s="245">
        <v>20731</v>
      </c>
      <c r="BP6" s="245">
        <v>22261</v>
      </c>
      <c r="BQ6" s="245">
        <v>23690</v>
      </c>
      <c r="BR6" s="245">
        <v>27734</v>
      </c>
      <c r="BS6" s="245">
        <v>27192</v>
      </c>
      <c r="BT6" s="245">
        <v>25915</v>
      </c>
      <c r="BU6" s="245">
        <v>15547</v>
      </c>
      <c r="BV6" s="245">
        <v>17032</v>
      </c>
      <c r="BW6" s="245">
        <v>20662</v>
      </c>
      <c r="BX6" s="245">
        <v>19479</v>
      </c>
      <c r="BY6" s="245">
        <v>20410</v>
      </c>
      <c r="BZ6" s="245">
        <v>19714</v>
      </c>
      <c r="CA6" s="245">
        <v>16963</v>
      </c>
      <c r="CB6" s="245">
        <v>14487</v>
      </c>
      <c r="CC6" s="245">
        <v>14980</v>
      </c>
      <c r="CD6" s="245">
        <v>15199</v>
      </c>
      <c r="CE6" s="245">
        <v>15007</v>
      </c>
      <c r="CF6" s="245">
        <v>14283</v>
      </c>
      <c r="CG6" s="245">
        <v>12724</v>
      </c>
      <c r="CH6" s="245">
        <v>12575</v>
      </c>
      <c r="CI6" s="245">
        <v>11694</v>
      </c>
      <c r="CJ6" s="245">
        <v>10329</v>
      </c>
      <c r="CK6" s="245">
        <v>8887</v>
      </c>
      <c r="CL6" s="245">
        <v>8227</v>
      </c>
      <c r="CM6" s="245">
        <v>7242</v>
      </c>
      <c r="CN6" s="245">
        <v>6240</v>
      </c>
      <c r="CO6" s="245">
        <v>5571</v>
      </c>
      <c r="CP6" s="245">
        <v>4495</v>
      </c>
      <c r="CQ6" s="245">
        <v>3521</v>
      </c>
      <c r="CR6" s="245">
        <v>2847</v>
      </c>
      <c r="CS6" s="245">
        <v>2375</v>
      </c>
      <c r="CT6" s="245">
        <v>1732</v>
      </c>
      <c r="CU6" s="245">
        <v>1489</v>
      </c>
      <c r="CV6" s="245">
        <v>853</v>
      </c>
      <c r="CW6" s="245">
        <v>752</v>
      </c>
      <c r="CX6" s="245">
        <v>494</v>
      </c>
      <c r="CY6" s="245">
        <v>376</v>
      </c>
      <c r="CZ6" s="245">
        <v>710</v>
      </c>
      <c r="DA6" s="246">
        <v>18794</v>
      </c>
      <c r="DB6" s="245">
        <v>57707</v>
      </c>
      <c r="DC6" s="245">
        <v>62206</v>
      </c>
      <c r="DD6" s="245">
        <v>65171</v>
      </c>
      <c r="DE6" s="245">
        <v>72765</v>
      </c>
      <c r="DF6" s="245">
        <v>76174</v>
      </c>
      <c r="DG6" s="245">
        <v>76586</v>
      </c>
      <c r="DH6" s="245">
        <v>85533</v>
      </c>
      <c r="DI6" s="245">
        <v>97783</v>
      </c>
      <c r="DJ6" s="245">
        <v>119499</v>
      </c>
      <c r="DK6" s="245">
        <v>106176</v>
      </c>
      <c r="DL6" s="245">
        <v>97117</v>
      </c>
      <c r="DM6" s="245">
        <v>90603</v>
      </c>
      <c r="DN6" s="245">
        <v>99731</v>
      </c>
      <c r="DO6" s="245">
        <v>120078</v>
      </c>
      <c r="DP6" s="245">
        <v>97297</v>
      </c>
      <c r="DQ6" s="245">
        <v>76636</v>
      </c>
      <c r="DR6" s="245">
        <v>61605</v>
      </c>
      <c r="DS6" s="245">
        <v>36167</v>
      </c>
      <c r="DT6" s="245">
        <v>14970</v>
      </c>
      <c r="DU6" s="245">
        <v>3964</v>
      </c>
      <c r="DV6" s="245">
        <v>710</v>
      </c>
    </row>
    <row r="7" spans="1:126" x14ac:dyDescent="0.15">
      <c r="A7" s="242" t="s">
        <v>1065</v>
      </c>
      <c r="B7" s="243" t="s">
        <v>1066</v>
      </c>
      <c r="C7" s="244">
        <v>726700</v>
      </c>
      <c r="D7" s="245">
        <v>5679</v>
      </c>
      <c r="E7" s="245">
        <v>5701</v>
      </c>
      <c r="F7" s="245">
        <v>5818</v>
      </c>
      <c r="G7" s="245">
        <v>6052</v>
      </c>
      <c r="H7" s="245">
        <v>6131</v>
      </c>
      <c r="I7" s="245">
        <v>6298</v>
      </c>
      <c r="J7" s="245">
        <v>6309</v>
      </c>
      <c r="K7" s="245">
        <v>6413</v>
      </c>
      <c r="L7" s="245">
        <v>6458</v>
      </c>
      <c r="M7" s="245">
        <v>6383</v>
      </c>
      <c r="N7" s="245">
        <v>6389</v>
      </c>
      <c r="O7" s="245">
        <v>6485</v>
      </c>
      <c r="P7" s="245">
        <v>6767</v>
      </c>
      <c r="Q7" s="245">
        <v>6835</v>
      </c>
      <c r="R7" s="245">
        <v>6862</v>
      </c>
      <c r="S7" s="245">
        <v>7152</v>
      </c>
      <c r="T7" s="245">
        <v>7216</v>
      </c>
      <c r="U7" s="245">
        <v>7251</v>
      </c>
      <c r="V7" s="245">
        <v>7504</v>
      </c>
      <c r="W7" s="245">
        <v>7814</v>
      </c>
      <c r="X7" s="245">
        <v>7998</v>
      </c>
      <c r="Y7" s="245">
        <v>7786</v>
      </c>
      <c r="Z7" s="245">
        <v>7301</v>
      </c>
      <c r="AA7" s="245">
        <v>7003</v>
      </c>
      <c r="AB7" s="245">
        <v>7001</v>
      </c>
      <c r="AC7" s="245">
        <v>7367</v>
      </c>
      <c r="AD7" s="245">
        <v>7159</v>
      </c>
      <c r="AE7" s="245">
        <v>7335</v>
      </c>
      <c r="AF7" s="245">
        <v>7263</v>
      </c>
      <c r="AG7" s="245">
        <v>7760</v>
      </c>
      <c r="AH7" s="245">
        <v>7959</v>
      </c>
      <c r="AI7" s="245">
        <v>8194</v>
      </c>
      <c r="AJ7" s="245">
        <v>8445</v>
      </c>
      <c r="AK7" s="245">
        <v>8130</v>
      </c>
      <c r="AL7" s="245">
        <v>8380</v>
      </c>
      <c r="AM7" s="245">
        <v>8484</v>
      </c>
      <c r="AN7" s="245">
        <v>8958</v>
      </c>
      <c r="AO7" s="245">
        <v>9297</v>
      </c>
      <c r="AP7" s="245">
        <v>9749</v>
      </c>
      <c r="AQ7" s="245">
        <v>10210</v>
      </c>
      <c r="AR7" s="245">
        <v>11022</v>
      </c>
      <c r="AS7" s="245">
        <v>11697</v>
      </c>
      <c r="AT7" s="245">
        <v>11982</v>
      </c>
      <c r="AU7" s="245">
        <v>11769</v>
      </c>
      <c r="AV7" s="245">
        <v>11415</v>
      </c>
      <c r="AW7" s="245">
        <v>11211</v>
      </c>
      <c r="AX7" s="245">
        <v>11045</v>
      </c>
      <c r="AY7" s="245">
        <v>10591</v>
      </c>
      <c r="AZ7" s="245">
        <v>10258</v>
      </c>
      <c r="BA7" s="245">
        <v>8313</v>
      </c>
      <c r="BB7" s="245">
        <v>10014</v>
      </c>
      <c r="BC7" s="245">
        <v>9521</v>
      </c>
      <c r="BD7" s="245">
        <v>9237</v>
      </c>
      <c r="BE7" s="245">
        <v>8938</v>
      </c>
      <c r="BF7" s="245">
        <v>8776</v>
      </c>
      <c r="BG7" s="245">
        <v>8679</v>
      </c>
      <c r="BH7" s="245">
        <v>8959</v>
      </c>
      <c r="BI7" s="245">
        <v>8587</v>
      </c>
      <c r="BJ7" s="245">
        <v>8164</v>
      </c>
      <c r="BK7" s="245">
        <v>8625</v>
      </c>
      <c r="BL7" s="245">
        <v>8795</v>
      </c>
      <c r="BM7" s="245">
        <v>8914</v>
      </c>
      <c r="BN7" s="245">
        <v>9478</v>
      </c>
      <c r="BO7" s="245">
        <v>10049</v>
      </c>
      <c r="BP7" s="245">
        <v>10708</v>
      </c>
      <c r="BQ7" s="245">
        <v>11280</v>
      </c>
      <c r="BR7" s="245">
        <v>13269</v>
      </c>
      <c r="BS7" s="245">
        <v>12901</v>
      </c>
      <c r="BT7" s="245">
        <v>12426</v>
      </c>
      <c r="BU7" s="245">
        <v>7340</v>
      </c>
      <c r="BV7" s="245">
        <v>7904</v>
      </c>
      <c r="BW7" s="245">
        <v>9599</v>
      </c>
      <c r="BX7" s="245">
        <v>9004</v>
      </c>
      <c r="BY7" s="245">
        <v>9378</v>
      </c>
      <c r="BZ7" s="245">
        <v>8699</v>
      </c>
      <c r="CA7" s="245">
        <v>7512</v>
      </c>
      <c r="CB7" s="245">
        <v>6464</v>
      </c>
      <c r="CC7" s="245">
        <v>6473</v>
      </c>
      <c r="CD7" s="245">
        <v>6438</v>
      </c>
      <c r="CE7" s="245">
        <v>6234</v>
      </c>
      <c r="CF7" s="245">
        <v>5856</v>
      </c>
      <c r="CG7" s="245">
        <v>5106</v>
      </c>
      <c r="CH7" s="245">
        <v>4948</v>
      </c>
      <c r="CI7" s="245">
        <v>4515</v>
      </c>
      <c r="CJ7" s="245">
        <v>3785</v>
      </c>
      <c r="CK7" s="245">
        <v>3210</v>
      </c>
      <c r="CL7" s="245">
        <v>2777</v>
      </c>
      <c r="CM7" s="245">
        <v>2453</v>
      </c>
      <c r="CN7" s="245">
        <v>2073</v>
      </c>
      <c r="CO7" s="245">
        <v>1705</v>
      </c>
      <c r="CP7" s="245">
        <v>1278</v>
      </c>
      <c r="CQ7" s="245">
        <v>938</v>
      </c>
      <c r="CR7" s="245">
        <v>671</v>
      </c>
      <c r="CS7" s="245">
        <v>503</v>
      </c>
      <c r="CT7" s="245">
        <v>330</v>
      </c>
      <c r="CU7" s="245">
        <v>289</v>
      </c>
      <c r="CV7" s="245">
        <v>142</v>
      </c>
      <c r="CW7" s="245">
        <v>114</v>
      </c>
      <c r="CX7" s="245">
        <v>77</v>
      </c>
      <c r="CY7" s="245">
        <v>41</v>
      </c>
      <c r="CZ7" s="245">
        <v>92</v>
      </c>
      <c r="DA7" s="246">
        <v>10833</v>
      </c>
      <c r="DB7" s="245">
        <v>29381</v>
      </c>
      <c r="DC7" s="245">
        <v>31861</v>
      </c>
      <c r="DD7" s="245">
        <v>33338</v>
      </c>
      <c r="DE7" s="245">
        <v>36937</v>
      </c>
      <c r="DF7" s="245">
        <v>37089</v>
      </c>
      <c r="DG7" s="245">
        <v>36884</v>
      </c>
      <c r="DH7" s="245">
        <v>41108</v>
      </c>
      <c r="DI7" s="245">
        <v>46698</v>
      </c>
      <c r="DJ7" s="245">
        <v>57885</v>
      </c>
      <c r="DK7" s="245">
        <v>51418</v>
      </c>
      <c r="DL7" s="245">
        <v>46486</v>
      </c>
      <c r="DM7" s="245">
        <v>43014</v>
      </c>
      <c r="DN7" s="245">
        <v>47944</v>
      </c>
      <c r="DO7" s="245">
        <v>57216</v>
      </c>
      <c r="DP7" s="245">
        <v>44584</v>
      </c>
      <c r="DQ7" s="245">
        <v>33121</v>
      </c>
      <c r="DR7" s="245">
        <v>24210</v>
      </c>
      <c r="DS7" s="245">
        <v>12218</v>
      </c>
      <c r="DT7" s="245">
        <v>3720</v>
      </c>
      <c r="DU7" s="245">
        <v>663</v>
      </c>
      <c r="DV7" s="245">
        <v>92</v>
      </c>
    </row>
    <row r="8" spans="1:126" x14ac:dyDescent="0.15">
      <c r="A8" s="242" t="s">
        <v>1069</v>
      </c>
      <c r="B8" s="243" t="s">
        <v>1067</v>
      </c>
      <c r="C8" s="244">
        <v>810572</v>
      </c>
      <c r="D8" s="245">
        <v>5500</v>
      </c>
      <c r="E8" s="245">
        <v>5508</v>
      </c>
      <c r="F8" s="245">
        <v>5630</v>
      </c>
      <c r="G8" s="245">
        <v>5680</v>
      </c>
      <c r="H8" s="245">
        <v>6008</v>
      </c>
      <c r="I8" s="245">
        <v>6051</v>
      </c>
      <c r="J8" s="245">
        <v>5989</v>
      </c>
      <c r="K8" s="245">
        <v>6168</v>
      </c>
      <c r="L8" s="245">
        <v>6068</v>
      </c>
      <c r="M8" s="245">
        <v>6069</v>
      </c>
      <c r="N8" s="245">
        <v>6238</v>
      </c>
      <c r="O8" s="245">
        <v>6196</v>
      </c>
      <c r="P8" s="245">
        <v>6434</v>
      </c>
      <c r="Q8" s="245">
        <v>6561</v>
      </c>
      <c r="R8" s="245">
        <v>6404</v>
      </c>
      <c r="S8" s="245">
        <v>6880</v>
      </c>
      <c r="T8" s="245">
        <v>6821</v>
      </c>
      <c r="U8" s="245">
        <v>6826</v>
      </c>
      <c r="V8" s="245">
        <v>7351</v>
      </c>
      <c r="W8" s="245">
        <v>7950</v>
      </c>
      <c r="X8" s="245">
        <v>8089</v>
      </c>
      <c r="Y8" s="245">
        <v>7906</v>
      </c>
      <c r="Z8" s="245">
        <v>7851</v>
      </c>
      <c r="AA8" s="245">
        <v>7562</v>
      </c>
      <c r="AB8" s="245">
        <v>7677</v>
      </c>
      <c r="AC8" s="245">
        <v>7696</v>
      </c>
      <c r="AD8" s="245">
        <v>7729</v>
      </c>
      <c r="AE8" s="245">
        <v>7962</v>
      </c>
      <c r="AF8" s="245">
        <v>8126</v>
      </c>
      <c r="AG8" s="245">
        <v>8189</v>
      </c>
      <c r="AH8" s="245">
        <v>8448</v>
      </c>
      <c r="AI8" s="245">
        <v>8819</v>
      </c>
      <c r="AJ8" s="245">
        <v>8958</v>
      </c>
      <c r="AK8" s="245">
        <v>9045</v>
      </c>
      <c r="AL8" s="245">
        <v>9155</v>
      </c>
      <c r="AM8" s="245">
        <v>9415</v>
      </c>
      <c r="AN8" s="245">
        <v>9622</v>
      </c>
      <c r="AO8" s="245">
        <v>10425</v>
      </c>
      <c r="AP8" s="245">
        <v>10584</v>
      </c>
      <c r="AQ8" s="245">
        <v>11039</v>
      </c>
      <c r="AR8" s="245">
        <v>11904</v>
      </c>
      <c r="AS8" s="245">
        <v>12362</v>
      </c>
      <c r="AT8" s="245">
        <v>12842</v>
      </c>
      <c r="AU8" s="245">
        <v>12357</v>
      </c>
      <c r="AV8" s="245">
        <v>12149</v>
      </c>
      <c r="AW8" s="245">
        <v>11906</v>
      </c>
      <c r="AX8" s="245">
        <v>11701</v>
      </c>
      <c r="AY8" s="245">
        <v>11112</v>
      </c>
      <c r="AZ8" s="245">
        <v>11019</v>
      </c>
      <c r="BA8" s="245">
        <v>9020</v>
      </c>
      <c r="BB8" s="245">
        <v>10873</v>
      </c>
      <c r="BC8" s="245">
        <v>10322</v>
      </c>
      <c r="BD8" s="245">
        <v>10164</v>
      </c>
      <c r="BE8" s="245">
        <v>9801</v>
      </c>
      <c r="BF8" s="245">
        <v>9471</v>
      </c>
      <c r="BG8" s="245">
        <v>9680</v>
      </c>
      <c r="BH8" s="245">
        <v>9837</v>
      </c>
      <c r="BI8" s="245">
        <v>9607</v>
      </c>
      <c r="BJ8" s="245">
        <v>9040</v>
      </c>
      <c r="BK8" s="245">
        <v>9425</v>
      </c>
      <c r="BL8" s="245">
        <v>9462</v>
      </c>
      <c r="BM8" s="245">
        <v>9669</v>
      </c>
      <c r="BN8" s="245">
        <v>10421</v>
      </c>
      <c r="BO8" s="245">
        <v>10682</v>
      </c>
      <c r="BP8" s="245">
        <v>11553</v>
      </c>
      <c r="BQ8" s="245">
        <v>12410</v>
      </c>
      <c r="BR8" s="245">
        <v>14465</v>
      </c>
      <c r="BS8" s="245">
        <v>14291</v>
      </c>
      <c r="BT8" s="245">
        <v>13489</v>
      </c>
      <c r="BU8" s="245">
        <v>8207</v>
      </c>
      <c r="BV8" s="245">
        <v>9128</v>
      </c>
      <c r="BW8" s="245">
        <v>11063</v>
      </c>
      <c r="BX8" s="245">
        <v>10475</v>
      </c>
      <c r="BY8" s="245">
        <v>11032</v>
      </c>
      <c r="BZ8" s="245">
        <v>11015</v>
      </c>
      <c r="CA8" s="245">
        <v>9451</v>
      </c>
      <c r="CB8" s="245">
        <v>8023</v>
      </c>
      <c r="CC8" s="245">
        <v>8507</v>
      </c>
      <c r="CD8" s="245">
        <v>8761</v>
      </c>
      <c r="CE8" s="245">
        <v>8773</v>
      </c>
      <c r="CF8" s="245">
        <v>8427</v>
      </c>
      <c r="CG8" s="245">
        <v>7618</v>
      </c>
      <c r="CH8" s="245">
        <v>7627</v>
      </c>
      <c r="CI8" s="245">
        <v>7179</v>
      </c>
      <c r="CJ8" s="245">
        <v>6544</v>
      </c>
      <c r="CK8" s="245">
        <v>5677</v>
      </c>
      <c r="CL8" s="245">
        <v>5450</v>
      </c>
      <c r="CM8" s="245">
        <v>4789</v>
      </c>
      <c r="CN8" s="245">
        <v>4167</v>
      </c>
      <c r="CO8" s="245">
        <v>3866</v>
      </c>
      <c r="CP8" s="245">
        <v>3217</v>
      </c>
      <c r="CQ8" s="245">
        <v>2583</v>
      </c>
      <c r="CR8" s="245">
        <v>2176</v>
      </c>
      <c r="CS8" s="245">
        <v>1872</v>
      </c>
      <c r="CT8" s="245">
        <v>1402</v>
      </c>
      <c r="CU8" s="245">
        <v>1200</v>
      </c>
      <c r="CV8" s="245">
        <v>711</v>
      </c>
      <c r="CW8" s="245">
        <v>638</v>
      </c>
      <c r="CX8" s="245">
        <v>417</v>
      </c>
      <c r="CY8" s="245">
        <v>335</v>
      </c>
      <c r="CZ8" s="245">
        <v>618</v>
      </c>
      <c r="DA8" s="246">
        <v>7961</v>
      </c>
      <c r="DB8" s="245">
        <v>28326</v>
      </c>
      <c r="DC8" s="245">
        <v>30345</v>
      </c>
      <c r="DD8" s="245">
        <v>31833</v>
      </c>
      <c r="DE8" s="245">
        <v>35828</v>
      </c>
      <c r="DF8" s="245">
        <v>39085</v>
      </c>
      <c r="DG8" s="245">
        <v>39702</v>
      </c>
      <c r="DH8" s="245">
        <v>44425</v>
      </c>
      <c r="DI8" s="245">
        <v>51085</v>
      </c>
      <c r="DJ8" s="245">
        <v>61614</v>
      </c>
      <c r="DK8" s="245">
        <v>54758</v>
      </c>
      <c r="DL8" s="245">
        <v>50631</v>
      </c>
      <c r="DM8" s="245">
        <v>47589</v>
      </c>
      <c r="DN8" s="245">
        <v>51787</v>
      </c>
      <c r="DO8" s="245">
        <v>62862</v>
      </c>
      <c r="DP8" s="245">
        <v>52713</v>
      </c>
      <c r="DQ8" s="245">
        <v>43515</v>
      </c>
      <c r="DR8" s="245">
        <v>37395</v>
      </c>
      <c r="DS8" s="245">
        <v>23949</v>
      </c>
      <c r="DT8" s="245">
        <v>11250</v>
      </c>
      <c r="DU8" s="245">
        <v>3301</v>
      </c>
      <c r="DV8" s="245">
        <v>618</v>
      </c>
    </row>
    <row r="9" spans="1:126" x14ac:dyDescent="0.15">
      <c r="A9" s="236" t="s">
        <v>1070</v>
      </c>
      <c r="B9" s="237" t="s">
        <v>1064</v>
      </c>
      <c r="C9" s="238">
        <v>213634</v>
      </c>
      <c r="D9" s="239">
        <v>1753</v>
      </c>
      <c r="E9" s="239">
        <v>1701</v>
      </c>
      <c r="F9" s="239">
        <v>1759</v>
      </c>
      <c r="G9" s="239">
        <v>1847</v>
      </c>
      <c r="H9" s="239">
        <v>1772</v>
      </c>
      <c r="I9" s="239">
        <v>1858</v>
      </c>
      <c r="J9" s="239">
        <v>1819</v>
      </c>
      <c r="K9" s="239">
        <v>1811</v>
      </c>
      <c r="L9" s="239">
        <v>1973</v>
      </c>
      <c r="M9" s="239">
        <v>1876</v>
      </c>
      <c r="N9" s="239">
        <v>1946</v>
      </c>
      <c r="O9" s="239">
        <v>1847</v>
      </c>
      <c r="P9" s="239">
        <v>2020</v>
      </c>
      <c r="Q9" s="239">
        <v>2168</v>
      </c>
      <c r="R9" s="239">
        <v>1973</v>
      </c>
      <c r="S9" s="239">
        <v>2101</v>
      </c>
      <c r="T9" s="239">
        <v>2192</v>
      </c>
      <c r="U9" s="239">
        <v>2130</v>
      </c>
      <c r="V9" s="239">
        <v>2217</v>
      </c>
      <c r="W9" s="239">
        <v>2554</v>
      </c>
      <c r="X9" s="239">
        <v>2577</v>
      </c>
      <c r="Y9" s="239">
        <v>2513</v>
      </c>
      <c r="Z9" s="239">
        <v>2278</v>
      </c>
      <c r="AA9" s="239">
        <v>2058</v>
      </c>
      <c r="AB9" s="239">
        <v>2089</v>
      </c>
      <c r="AC9" s="239">
        <v>1942</v>
      </c>
      <c r="AD9" s="239">
        <v>2011</v>
      </c>
      <c r="AE9" s="239">
        <v>2054</v>
      </c>
      <c r="AF9" s="239">
        <v>2080</v>
      </c>
      <c r="AG9" s="239">
        <v>2108</v>
      </c>
      <c r="AH9" s="239">
        <v>2205</v>
      </c>
      <c r="AI9" s="239">
        <v>2254</v>
      </c>
      <c r="AJ9" s="239">
        <v>2445</v>
      </c>
      <c r="AK9" s="239">
        <v>2396</v>
      </c>
      <c r="AL9" s="239">
        <v>2553</v>
      </c>
      <c r="AM9" s="239">
        <v>2492</v>
      </c>
      <c r="AN9" s="239">
        <v>2690</v>
      </c>
      <c r="AO9" s="239">
        <v>2911</v>
      </c>
      <c r="AP9" s="239">
        <v>2980</v>
      </c>
      <c r="AQ9" s="239">
        <v>3061</v>
      </c>
      <c r="AR9" s="239">
        <v>3436</v>
      </c>
      <c r="AS9" s="239">
        <v>3581</v>
      </c>
      <c r="AT9" s="239">
        <v>3726</v>
      </c>
      <c r="AU9" s="239">
        <v>3679</v>
      </c>
      <c r="AV9" s="239">
        <v>3588</v>
      </c>
      <c r="AW9" s="239">
        <v>3539</v>
      </c>
      <c r="AX9" s="239">
        <v>3602</v>
      </c>
      <c r="AY9" s="239">
        <v>3367</v>
      </c>
      <c r="AZ9" s="239">
        <v>3388</v>
      </c>
      <c r="BA9" s="239">
        <v>2749</v>
      </c>
      <c r="BB9" s="239">
        <v>3188</v>
      </c>
      <c r="BC9" s="239">
        <v>2992</v>
      </c>
      <c r="BD9" s="239">
        <v>2879</v>
      </c>
      <c r="BE9" s="239">
        <v>2844</v>
      </c>
      <c r="BF9" s="239">
        <v>2644</v>
      </c>
      <c r="BG9" s="239">
        <v>2630</v>
      </c>
      <c r="BH9" s="239">
        <v>2704</v>
      </c>
      <c r="BI9" s="239">
        <v>2452</v>
      </c>
      <c r="BJ9" s="239">
        <v>2419</v>
      </c>
      <c r="BK9" s="239">
        <v>2323</v>
      </c>
      <c r="BL9" s="239">
        <v>2323</v>
      </c>
      <c r="BM9" s="239">
        <v>2361</v>
      </c>
      <c r="BN9" s="239">
        <v>2408</v>
      </c>
      <c r="BO9" s="239">
        <v>2489</v>
      </c>
      <c r="BP9" s="239">
        <v>2644</v>
      </c>
      <c r="BQ9" s="239">
        <v>2959</v>
      </c>
      <c r="BR9" s="239">
        <v>3334</v>
      </c>
      <c r="BS9" s="239">
        <v>3354</v>
      </c>
      <c r="BT9" s="239">
        <v>3213</v>
      </c>
      <c r="BU9" s="239">
        <v>1827</v>
      </c>
      <c r="BV9" s="239">
        <v>2060</v>
      </c>
      <c r="BW9" s="239">
        <v>2379</v>
      </c>
      <c r="BX9" s="239">
        <v>2265</v>
      </c>
      <c r="BY9" s="239">
        <v>2306</v>
      </c>
      <c r="BZ9" s="239">
        <v>2286</v>
      </c>
      <c r="CA9" s="239">
        <v>1966</v>
      </c>
      <c r="CB9" s="239">
        <v>1728</v>
      </c>
      <c r="CC9" s="239">
        <v>1707</v>
      </c>
      <c r="CD9" s="239">
        <v>1794</v>
      </c>
      <c r="CE9" s="239">
        <v>1810</v>
      </c>
      <c r="CF9" s="239">
        <v>1792</v>
      </c>
      <c r="CG9" s="239">
        <v>1545</v>
      </c>
      <c r="CH9" s="239">
        <v>1529</v>
      </c>
      <c r="CI9" s="239">
        <v>1472</v>
      </c>
      <c r="CJ9" s="239">
        <v>1255</v>
      </c>
      <c r="CK9" s="239">
        <v>1129</v>
      </c>
      <c r="CL9" s="239">
        <v>1075</v>
      </c>
      <c r="CM9" s="239">
        <v>910</v>
      </c>
      <c r="CN9" s="239">
        <v>746</v>
      </c>
      <c r="CO9" s="239">
        <v>710</v>
      </c>
      <c r="CP9" s="239">
        <v>573</v>
      </c>
      <c r="CQ9" s="239">
        <v>464</v>
      </c>
      <c r="CR9" s="239">
        <v>347</v>
      </c>
      <c r="CS9" s="239">
        <v>302</v>
      </c>
      <c r="CT9" s="239">
        <v>210</v>
      </c>
      <c r="CU9" s="239">
        <v>182</v>
      </c>
      <c r="CV9" s="239">
        <v>111</v>
      </c>
      <c r="CW9" s="239">
        <v>99</v>
      </c>
      <c r="CX9" s="239">
        <v>68</v>
      </c>
      <c r="CY9" s="239">
        <v>36</v>
      </c>
      <c r="CZ9" s="239">
        <v>80</v>
      </c>
      <c r="DA9" s="240">
        <v>3042</v>
      </c>
      <c r="DB9" s="239">
        <v>8832</v>
      </c>
      <c r="DC9" s="239">
        <v>9337</v>
      </c>
      <c r="DD9" s="239">
        <v>9954</v>
      </c>
      <c r="DE9" s="239">
        <v>11194</v>
      </c>
      <c r="DF9" s="239">
        <v>11515</v>
      </c>
      <c r="DG9" s="239">
        <v>10195</v>
      </c>
      <c r="DH9" s="239">
        <v>11853</v>
      </c>
      <c r="DI9" s="239">
        <v>14134</v>
      </c>
      <c r="DJ9" s="239">
        <v>18010</v>
      </c>
      <c r="DK9" s="239">
        <v>16645</v>
      </c>
      <c r="DL9" s="239">
        <v>14547</v>
      </c>
      <c r="DM9" s="239">
        <v>12528</v>
      </c>
      <c r="DN9" s="239">
        <v>12225</v>
      </c>
      <c r="DO9" s="239">
        <v>14687</v>
      </c>
      <c r="DP9" s="239">
        <v>11296</v>
      </c>
      <c r="DQ9" s="239">
        <v>9005</v>
      </c>
      <c r="DR9" s="239">
        <v>7593</v>
      </c>
      <c r="DS9" s="239">
        <v>4570</v>
      </c>
      <c r="DT9" s="239">
        <v>1896</v>
      </c>
      <c r="DU9" s="239">
        <v>496</v>
      </c>
      <c r="DV9" s="239">
        <v>80</v>
      </c>
    </row>
    <row r="10" spans="1:126" x14ac:dyDescent="0.15">
      <c r="A10" s="242" t="s">
        <v>1069</v>
      </c>
      <c r="B10" s="243" t="s">
        <v>1066</v>
      </c>
      <c r="C10" s="244">
        <v>100886</v>
      </c>
      <c r="D10" s="245">
        <v>882</v>
      </c>
      <c r="E10" s="245">
        <v>904</v>
      </c>
      <c r="F10" s="245">
        <v>856</v>
      </c>
      <c r="G10" s="245">
        <v>975</v>
      </c>
      <c r="H10" s="245">
        <v>903</v>
      </c>
      <c r="I10" s="245">
        <v>1002</v>
      </c>
      <c r="J10" s="245">
        <v>902</v>
      </c>
      <c r="K10" s="245">
        <v>926</v>
      </c>
      <c r="L10" s="245">
        <v>1012</v>
      </c>
      <c r="M10" s="245">
        <v>975</v>
      </c>
      <c r="N10" s="245">
        <v>976</v>
      </c>
      <c r="O10" s="245">
        <v>946</v>
      </c>
      <c r="P10" s="245">
        <v>1026</v>
      </c>
      <c r="Q10" s="245">
        <v>1103</v>
      </c>
      <c r="R10" s="245">
        <v>1031</v>
      </c>
      <c r="S10" s="245">
        <v>1069</v>
      </c>
      <c r="T10" s="245">
        <v>1106</v>
      </c>
      <c r="U10" s="245">
        <v>1104</v>
      </c>
      <c r="V10" s="245">
        <v>1113</v>
      </c>
      <c r="W10" s="245">
        <v>1255</v>
      </c>
      <c r="X10" s="245">
        <v>1328</v>
      </c>
      <c r="Y10" s="245">
        <v>1298</v>
      </c>
      <c r="Z10" s="245">
        <v>1139</v>
      </c>
      <c r="AA10" s="245">
        <v>1007</v>
      </c>
      <c r="AB10" s="245">
        <v>1035</v>
      </c>
      <c r="AC10" s="245">
        <v>969</v>
      </c>
      <c r="AD10" s="245">
        <v>966</v>
      </c>
      <c r="AE10" s="245">
        <v>966</v>
      </c>
      <c r="AF10" s="245">
        <v>1005</v>
      </c>
      <c r="AG10" s="245">
        <v>1073</v>
      </c>
      <c r="AH10" s="245">
        <v>1061</v>
      </c>
      <c r="AI10" s="245">
        <v>1056</v>
      </c>
      <c r="AJ10" s="245">
        <v>1163</v>
      </c>
      <c r="AK10" s="245">
        <v>1116</v>
      </c>
      <c r="AL10" s="245">
        <v>1207</v>
      </c>
      <c r="AM10" s="245">
        <v>1140</v>
      </c>
      <c r="AN10" s="245">
        <v>1281</v>
      </c>
      <c r="AO10" s="245">
        <v>1340</v>
      </c>
      <c r="AP10" s="245">
        <v>1445</v>
      </c>
      <c r="AQ10" s="245">
        <v>1445</v>
      </c>
      <c r="AR10" s="245">
        <v>1566</v>
      </c>
      <c r="AS10" s="245">
        <v>1755</v>
      </c>
      <c r="AT10" s="245">
        <v>1722</v>
      </c>
      <c r="AU10" s="245">
        <v>1705</v>
      </c>
      <c r="AV10" s="245">
        <v>1633</v>
      </c>
      <c r="AW10" s="245">
        <v>1682</v>
      </c>
      <c r="AX10" s="245">
        <v>1699</v>
      </c>
      <c r="AY10" s="245">
        <v>1614</v>
      </c>
      <c r="AZ10" s="245">
        <v>1582</v>
      </c>
      <c r="BA10" s="245">
        <v>1355</v>
      </c>
      <c r="BB10" s="245">
        <v>1527</v>
      </c>
      <c r="BC10" s="245">
        <v>1431</v>
      </c>
      <c r="BD10" s="245">
        <v>1401</v>
      </c>
      <c r="BE10" s="245">
        <v>1318</v>
      </c>
      <c r="BF10" s="245">
        <v>1298</v>
      </c>
      <c r="BG10" s="245">
        <v>1212</v>
      </c>
      <c r="BH10" s="245">
        <v>1324</v>
      </c>
      <c r="BI10" s="245">
        <v>1176</v>
      </c>
      <c r="BJ10" s="245">
        <v>1187</v>
      </c>
      <c r="BK10" s="245">
        <v>1093</v>
      </c>
      <c r="BL10" s="245">
        <v>1131</v>
      </c>
      <c r="BM10" s="245">
        <v>1163</v>
      </c>
      <c r="BN10" s="245">
        <v>1099</v>
      </c>
      <c r="BO10" s="245">
        <v>1155</v>
      </c>
      <c r="BP10" s="245">
        <v>1224</v>
      </c>
      <c r="BQ10" s="245">
        <v>1416</v>
      </c>
      <c r="BR10" s="245">
        <v>1599</v>
      </c>
      <c r="BS10" s="245">
        <v>1525</v>
      </c>
      <c r="BT10" s="245">
        <v>1544</v>
      </c>
      <c r="BU10" s="245">
        <v>863</v>
      </c>
      <c r="BV10" s="245">
        <v>909</v>
      </c>
      <c r="BW10" s="245">
        <v>1054</v>
      </c>
      <c r="BX10" s="245">
        <v>1027</v>
      </c>
      <c r="BY10" s="245">
        <v>1030</v>
      </c>
      <c r="BZ10" s="245">
        <v>1017</v>
      </c>
      <c r="CA10" s="245">
        <v>850</v>
      </c>
      <c r="CB10" s="245">
        <v>764</v>
      </c>
      <c r="CC10" s="245">
        <v>712</v>
      </c>
      <c r="CD10" s="245">
        <v>740</v>
      </c>
      <c r="CE10" s="245">
        <v>732</v>
      </c>
      <c r="CF10" s="245">
        <v>739</v>
      </c>
      <c r="CG10" s="245">
        <v>609</v>
      </c>
      <c r="CH10" s="245">
        <v>593</v>
      </c>
      <c r="CI10" s="245">
        <v>538</v>
      </c>
      <c r="CJ10" s="245">
        <v>470</v>
      </c>
      <c r="CK10" s="245">
        <v>394</v>
      </c>
      <c r="CL10" s="245">
        <v>391</v>
      </c>
      <c r="CM10" s="245">
        <v>310</v>
      </c>
      <c r="CN10" s="245">
        <v>259</v>
      </c>
      <c r="CO10" s="245">
        <v>221</v>
      </c>
      <c r="CP10" s="245">
        <v>168</v>
      </c>
      <c r="CQ10" s="245">
        <v>136</v>
      </c>
      <c r="CR10" s="245">
        <v>93</v>
      </c>
      <c r="CS10" s="245">
        <v>65</v>
      </c>
      <c r="CT10" s="245">
        <v>37</v>
      </c>
      <c r="CU10" s="245">
        <v>37</v>
      </c>
      <c r="CV10" s="245">
        <v>17</v>
      </c>
      <c r="CW10" s="245">
        <v>21</v>
      </c>
      <c r="CX10" s="245">
        <v>6</v>
      </c>
      <c r="CY10" s="245">
        <v>4</v>
      </c>
      <c r="CZ10" s="245">
        <v>10</v>
      </c>
      <c r="DA10" s="246">
        <v>1828</v>
      </c>
      <c r="DB10" s="245">
        <v>4520</v>
      </c>
      <c r="DC10" s="245">
        <v>4817</v>
      </c>
      <c r="DD10" s="245">
        <v>5082</v>
      </c>
      <c r="DE10" s="245">
        <v>5647</v>
      </c>
      <c r="DF10" s="245">
        <v>5807</v>
      </c>
      <c r="DG10" s="245">
        <v>4979</v>
      </c>
      <c r="DH10" s="245">
        <v>5603</v>
      </c>
      <c r="DI10" s="245">
        <v>6651</v>
      </c>
      <c r="DJ10" s="245">
        <v>8381</v>
      </c>
      <c r="DK10" s="245">
        <v>7932</v>
      </c>
      <c r="DL10" s="245">
        <v>6975</v>
      </c>
      <c r="DM10" s="245">
        <v>5992</v>
      </c>
      <c r="DN10" s="245">
        <v>5772</v>
      </c>
      <c r="DO10" s="245">
        <v>6947</v>
      </c>
      <c r="DP10" s="245">
        <v>5037</v>
      </c>
      <c r="DQ10" s="245">
        <v>3798</v>
      </c>
      <c r="DR10" s="245">
        <v>2949</v>
      </c>
      <c r="DS10" s="245">
        <v>1575</v>
      </c>
      <c r="DT10" s="245">
        <v>499</v>
      </c>
      <c r="DU10" s="245">
        <v>85</v>
      </c>
      <c r="DV10" s="245">
        <v>10</v>
      </c>
    </row>
    <row r="11" spans="1:126" x14ac:dyDescent="0.15">
      <c r="A11" s="248" t="s">
        <v>1069</v>
      </c>
      <c r="B11" s="249" t="s">
        <v>1067</v>
      </c>
      <c r="C11" s="250">
        <v>112748</v>
      </c>
      <c r="D11" s="251">
        <v>871</v>
      </c>
      <c r="E11" s="251">
        <v>797</v>
      </c>
      <c r="F11" s="251">
        <v>903</v>
      </c>
      <c r="G11" s="251">
        <v>872</v>
      </c>
      <c r="H11" s="251">
        <v>869</v>
      </c>
      <c r="I11" s="251">
        <v>856</v>
      </c>
      <c r="J11" s="251">
        <v>917</v>
      </c>
      <c r="K11" s="251">
        <v>885</v>
      </c>
      <c r="L11" s="251">
        <v>961</v>
      </c>
      <c r="M11" s="251">
        <v>901</v>
      </c>
      <c r="N11" s="251">
        <v>970</v>
      </c>
      <c r="O11" s="251">
        <v>901</v>
      </c>
      <c r="P11" s="251">
        <v>994</v>
      </c>
      <c r="Q11" s="251">
        <v>1065</v>
      </c>
      <c r="R11" s="251">
        <v>942</v>
      </c>
      <c r="S11" s="251">
        <v>1032</v>
      </c>
      <c r="T11" s="251">
        <v>1086</v>
      </c>
      <c r="U11" s="251">
        <v>1026</v>
      </c>
      <c r="V11" s="251">
        <v>1104</v>
      </c>
      <c r="W11" s="251">
        <v>1299</v>
      </c>
      <c r="X11" s="251">
        <v>1249</v>
      </c>
      <c r="Y11" s="251">
        <v>1215</v>
      </c>
      <c r="Z11" s="251">
        <v>1139</v>
      </c>
      <c r="AA11" s="251">
        <v>1051</v>
      </c>
      <c r="AB11" s="251">
        <v>1054</v>
      </c>
      <c r="AC11" s="251">
        <v>973</v>
      </c>
      <c r="AD11" s="251">
        <v>1045</v>
      </c>
      <c r="AE11" s="251">
        <v>1088</v>
      </c>
      <c r="AF11" s="251">
        <v>1075</v>
      </c>
      <c r="AG11" s="251">
        <v>1035</v>
      </c>
      <c r="AH11" s="251">
        <v>1144</v>
      </c>
      <c r="AI11" s="251">
        <v>1198</v>
      </c>
      <c r="AJ11" s="251">
        <v>1282</v>
      </c>
      <c r="AK11" s="251">
        <v>1280</v>
      </c>
      <c r="AL11" s="251">
        <v>1346</v>
      </c>
      <c r="AM11" s="251">
        <v>1352</v>
      </c>
      <c r="AN11" s="251">
        <v>1409</v>
      </c>
      <c r="AO11" s="251">
        <v>1571</v>
      </c>
      <c r="AP11" s="251">
        <v>1535</v>
      </c>
      <c r="AQ11" s="251">
        <v>1616</v>
      </c>
      <c r="AR11" s="251">
        <v>1870</v>
      </c>
      <c r="AS11" s="251">
        <v>1826</v>
      </c>
      <c r="AT11" s="251">
        <v>2004</v>
      </c>
      <c r="AU11" s="251">
        <v>1974</v>
      </c>
      <c r="AV11" s="251">
        <v>1955</v>
      </c>
      <c r="AW11" s="251">
        <v>1857</v>
      </c>
      <c r="AX11" s="251">
        <v>1903</v>
      </c>
      <c r="AY11" s="251">
        <v>1753</v>
      </c>
      <c r="AZ11" s="251">
        <v>1806</v>
      </c>
      <c r="BA11" s="251">
        <v>1394</v>
      </c>
      <c r="BB11" s="251">
        <v>1661</v>
      </c>
      <c r="BC11" s="251">
        <v>1561</v>
      </c>
      <c r="BD11" s="251">
        <v>1478</v>
      </c>
      <c r="BE11" s="251">
        <v>1526</v>
      </c>
      <c r="BF11" s="251">
        <v>1346</v>
      </c>
      <c r="BG11" s="251">
        <v>1418</v>
      </c>
      <c r="BH11" s="251">
        <v>1380</v>
      </c>
      <c r="BI11" s="251">
        <v>1276</v>
      </c>
      <c r="BJ11" s="251">
        <v>1232</v>
      </c>
      <c r="BK11" s="251">
        <v>1230</v>
      </c>
      <c r="BL11" s="251">
        <v>1192</v>
      </c>
      <c r="BM11" s="251">
        <v>1198</v>
      </c>
      <c r="BN11" s="251">
        <v>1309</v>
      </c>
      <c r="BO11" s="251">
        <v>1334</v>
      </c>
      <c r="BP11" s="251">
        <v>1420</v>
      </c>
      <c r="BQ11" s="251">
        <v>1543</v>
      </c>
      <c r="BR11" s="251">
        <v>1735</v>
      </c>
      <c r="BS11" s="251">
        <v>1829</v>
      </c>
      <c r="BT11" s="251">
        <v>1669</v>
      </c>
      <c r="BU11" s="251">
        <v>964</v>
      </c>
      <c r="BV11" s="251">
        <v>1151</v>
      </c>
      <c r="BW11" s="251">
        <v>1325</v>
      </c>
      <c r="BX11" s="251">
        <v>1238</v>
      </c>
      <c r="BY11" s="251">
        <v>1276</v>
      </c>
      <c r="BZ11" s="251">
        <v>1269</v>
      </c>
      <c r="CA11" s="251">
        <v>1116</v>
      </c>
      <c r="CB11" s="251">
        <v>964</v>
      </c>
      <c r="CC11" s="251">
        <v>995</v>
      </c>
      <c r="CD11" s="251">
        <v>1054</v>
      </c>
      <c r="CE11" s="251">
        <v>1078</v>
      </c>
      <c r="CF11" s="251">
        <v>1053</v>
      </c>
      <c r="CG11" s="251">
        <v>936</v>
      </c>
      <c r="CH11" s="251">
        <v>936</v>
      </c>
      <c r="CI11" s="251">
        <v>934</v>
      </c>
      <c r="CJ11" s="251">
        <v>785</v>
      </c>
      <c r="CK11" s="251">
        <v>735</v>
      </c>
      <c r="CL11" s="251">
        <v>684</v>
      </c>
      <c r="CM11" s="251">
        <v>600</v>
      </c>
      <c r="CN11" s="251">
        <v>487</v>
      </c>
      <c r="CO11" s="251">
        <v>489</v>
      </c>
      <c r="CP11" s="251">
        <v>405</v>
      </c>
      <c r="CQ11" s="251">
        <v>328</v>
      </c>
      <c r="CR11" s="251">
        <v>254</v>
      </c>
      <c r="CS11" s="251">
        <v>237</v>
      </c>
      <c r="CT11" s="251">
        <v>173</v>
      </c>
      <c r="CU11" s="251">
        <v>145</v>
      </c>
      <c r="CV11" s="251">
        <v>94</v>
      </c>
      <c r="CW11" s="251">
        <v>78</v>
      </c>
      <c r="CX11" s="251">
        <v>62</v>
      </c>
      <c r="CY11" s="251">
        <v>32</v>
      </c>
      <c r="CZ11" s="251">
        <v>70</v>
      </c>
      <c r="DA11" s="252">
        <v>1214</v>
      </c>
      <c r="DB11" s="251">
        <v>4312</v>
      </c>
      <c r="DC11" s="251">
        <v>4520</v>
      </c>
      <c r="DD11" s="251">
        <v>4872</v>
      </c>
      <c r="DE11" s="251">
        <v>5547</v>
      </c>
      <c r="DF11" s="251">
        <v>5708</v>
      </c>
      <c r="DG11" s="251">
        <v>5216</v>
      </c>
      <c r="DH11" s="251">
        <v>6250</v>
      </c>
      <c r="DI11" s="251">
        <v>7483</v>
      </c>
      <c r="DJ11" s="251">
        <v>9629</v>
      </c>
      <c r="DK11" s="251">
        <v>8713</v>
      </c>
      <c r="DL11" s="251">
        <v>7572</v>
      </c>
      <c r="DM11" s="251">
        <v>6536</v>
      </c>
      <c r="DN11" s="251">
        <v>6453</v>
      </c>
      <c r="DO11" s="251">
        <v>7740</v>
      </c>
      <c r="DP11" s="251">
        <v>6259</v>
      </c>
      <c r="DQ11" s="251">
        <v>5207</v>
      </c>
      <c r="DR11" s="251">
        <v>4644</v>
      </c>
      <c r="DS11" s="251">
        <v>2995</v>
      </c>
      <c r="DT11" s="251">
        <v>1397</v>
      </c>
      <c r="DU11" s="251">
        <v>411</v>
      </c>
      <c r="DV11" s="251">
        <v>70</v>
      </c>
    </row>
    <row r="12" spans="1:126" x14ac:dyDescent="0.15">
      <c r="A12" s="242" t="s">
        <v>1071</v>
      </c>
      <c r="B12" s="243" t="s">
        <v>1064</v>
      </c>
      <c r="C12" s="244">
        <v>136088</v>
      </c>
      <c r="D12" s="245">
        <v>1083</v>
      </c>
      <c r="E12" s="245">
        <v>1054</v>
      </c>
      <c r="F12" s="245">
        <v>1078</v>
      </c>
      <c r="G12" s="245">
        <v>1099</v>
      </c>
      <c r="H12" s="245">
        <v>1111</v>
      </c>
      <c r="I12" s="245">
        <v>1139</v>
      </c>
      <c r="J12" s="245">
        <v>1080</v>
      </c>
      <c r="K12" s="245">
        <v>1111</v>
      </c>
      <c r="L12" s="245">
        <v>1069</v>
      </c>
      <c r="M12" s="245">
        <v>1058</v>
      </c>
      <c r="N12" s="245">
        <v>1127</v>
      </c>
      <c r="O12" s="245">
        <v>1117</v>
      </c>
      <c r="P12" s="245">
        <v>1101</v>
      </c>
      <c r="Q12" s="245">
        <v>1154</v>
      </c>
      <c r="R12" s="245">
        <v>1112</v>
      </c>
      <c r="S12" s="245">
        <v>1253</v>
      </c>
      <c r="T12" s="245">
        <v>1144</v>
      </c>
      <c r="U12" s="245">
        <v>1182</v>
      </c>
      <c r="V12" s="245">
        <v>1378</v>
      </c>
      <c r="W12" s="245">
        <v>1756</v>
      </c>
      <c r="X12" s="245">
        <v>1862</v>
      </c>
      <c r="Y12" s="245">
        <v>1904</v>
      </c>
      <c r="Z12" s="245">
        <v>1760</v>
      </c>
      <c r="AA12" s="245">
        <v>1697</v>
      </c>
      <c r="AB12" s="245">
        <v>1478</v>
      </c>
      <c r="AC12" s="245">
        <v>1457</v>
      </c>
      <c r="AD12" s="245">
        <v>1392</v>
      </c>
      <c r="AE12" s="245">
        <v>1388</v>
      </c>
      <c r="AF12" s="245">
        <v>1377</v>
      </c>
      <c r="AG12" s="245">
        <v>1430</v>
      </c>
      <c r="AH12" s="245">
        <v>1487</v>
      </c>
      <c r="AI12" s="245">
        <v>1613</v>
      </c>
      <c r="AJ12" s="245">
        <v>1644</v>
      </c>
      <c r="AK12" s="245">
        <v>1575</v>
      </c>
      <c r="AL12" s="245">
        <v>1677</v>
      </c>
      <c r="AM12" s="245">
        <v>1713</v>
      </c>
      <c r="AN12" s="245">
        <v>1823</v>
      </c>
      <c r="AO12" s="245">
        <v>1932</v>
      </c>
      <c r="AP12" s="245">
        <v>1940</v>
      </c>
      <c r="AQ12" s="245">
        <v>1962</v>
      </c>
      <c r="AR12" s="245">
        <v>2220</v>
      </c>
      <c r="AS12" s="245">
        <v>2377</v>
      </c>
      <c r="AT12" s="245">
        <v>2414</v>
      </c>
      <c r="AU12" s="245">
        <v>2206</v>
      </c>
      <c r="AV12" s="245">
        <v>2255</v>
      </c>
      <c r="AW12" s="245">
        <v>2170</v>
      </c>
      <c r="AX12" s="245">
        <v>2136</v>
      </c>
      <c r="AY12" s="245">
        <v>1981</v>
      </c>
      <c r="AZ12" s="245">
        <v>1911</v>
      </c>
      <c r="BA12" s="245">
        <v>1592</v>
      </c>
      <c r="BB12" s="245">
        <v>1927</v>
      </c>
      <c r="BC12" s="245">
        <v>1730</v>
      </c>
      <c r="BD12" s="245">
        <v>1602</v>
      </c>
      <c r="BE12" s="245">
        <v>1619</v>
      </c>
      <c r="BF12" s="245">
        <v>1536</v>
      </c>
      <c r="BG12" s="245">
        <v>1497</v>
      </c>
      <c r="BH12" s="245">
        <v>1482</v>
      </c>
      <c r="BI12" s="245">
        <v>1415</v>
      </c>
      <c r="BJ12" s="245">
        <v>1316</v>
      </c>
      <c r="BK12" s="245">
        <v>1386</v>
      </c>
      <c r="BL12" s="245">
        <v>1355</v>
      </c>
      <c r="BM12" s="245">
        <v>1383</v>
      </c>
      <c r="BN12" s="245">
        <v>1558</v>
      </c>
      <c r="BO12" s="245">
        <v>1623</v>
      </c>
      <c r="BP12" s="245">
        <v>1769</v>
      </c>
      <c r="BQ12" s="245">
        <v>1747</v>
      </c>
      <c r="BR12" s="245">
        <v>2097</v>
      </c>
      <c r="BS12" s="245">
        <v>2098</v>
      </c>
      <c r="BT12" s="245">
        <v>1958</v>
      </c>
      <c r="BU12" s="245">
        <v>1200</v>
      </c>
      <c r="BV12" s="245">
        <v>1348</v>
      </c>
      <c r="BW12" s="245">
        <v>1526</v>
      </c>
      <c r="BX12" s="245">
        <v>1473</v>
      </c>
      <c r="BY12" s="245">
        <v>1559</v>
      </c>
      <c r="BZ12" s="245">
        <v>1511</v>
      </c>
      <c r="CA12" s="245">
        <v>1294</v>
      </c>
      <c r="CB12" s="245">
        <v>1129</v>
      </c>
      <c r="CC12" s="245">
        <v>1231</v>
      </c>
      <c r="CD12" s="245">
        <v>1300</v>
      </c>
      <c r="CE12" s="245">
        <v>1231</v>
      </c>
      <c r="CF12" s="245">
        <v>1229</v>
      </c>
      <c r="CG12" s="245">
        <v>1105</v>
      </c>
      <c r="CH12" s="245">
        <v>1157</v>
      </c>
      <c r="CI12" s="245">
        <v>1025</v>
      </c>
      <c r="CJ12" s="245">
        <v>1009</v>
      </c>
      <c r="CK12" s="245">
        <v>854</v>
      </c>
      <c r="CL12" s="245">
        <v>785</v>
      </c>
      <c r="CM12" s="245">
        <v>724</v>
      </c>
      <c r="CN12" s="245">
        <v>636</v>
      </c>
      <c r="CO12" s="245">
        <v>524</v>
      </c>
      <c r="CP12" s="245">
        <v>397</v>
      </c>
      <c r="CQ12" s="245">
        <v>323</v>
      </c>
      <c r="CR12" s="245">
        <v>244</v>
      </c>
      <c r="CS12" s="245">
        <v>214</v>
      </c>
      <c r="CT12" s="245">
        <v>172</v>
      </c>
      <c r="CU12" s="245">
        <v>127</v>
      </c>
      <c r="CV12" s="245">
        <v>79</v>
      </c>
      <c r="CW12" s="245">
        <v>63</v>
      </c>
      <c r="CX12" s="245">
        <v>33</v>
      </c>
      <c r="CY12" s="245">
        <v>37</v>
      </c>
      <c r="CZ12" s="245">
        <v>83</v>
      </c>
      <c r="DA12" s="246">
        <v>1789</v>
      </c>
      <c r="DB12" s="245">
        <v>5425</v>
      </c>
      <c r="DC12" s="245">
        <v>5457</v>
      </c>
      <c r="DD12" s="245">
        <v>5611</v>
      </c>
      <c r="DE12" s="245">
        <v>6713</v>
      </c>
      <c r="DF12" s="245">
        <v>8701</v>
      </c>
      <c r="DG12" s="245">
        <v>7044</v>
      </c>
      <c r="DH12" s="245">
        <v>7996</v>
      </c>
      <c r="DI12" s="245">
        <v>9370</v>
      </c>
      <c r="DJ12" s="245">
        <v>11472</v>
      </c>
      <c r="DK12" s="245">
        <v>9790</v>
      </c>
      <c r="DL12" s="245">
        <v>8414</v>
      </c>
      <c r="DM12" s="245">
        <v>7096</v>
      </c>
      <c r="DN12" s="245">
        <v>7688</v>
      </c>
      <c r="DO12" s="245">
        <v>9100</v>
      </c>
      <c r="DP12" s="245">
        <v>7417</v>
      </c>
      <c r="DQ12" s="245">
        <v>6185</v>
      </c>
      <c r="DR12" s="245">
        <v>5525</v>
      </c>
      <c r="DS12" s="245">
        <v>3523</v>
      </c>
      <c r="DT12" s="245">
        <v>1350</v>
      </c>
      <c r="DU12" s="245">
        <v>339</v>
      </c>
      <c r="DV12" s="245">
        <v>83</v>
      </c>
    </row>
    <row r="13" spans="1:126" x14ac:dyDescent="0.15">
      <c r="A13" s="242" t="s">
        <v>1069</v>
      </c>
      <c r="B13" s="243" t="s">
        <v>1066</v>
      </c>
      <c r="C13" s="244">
        <v>64302</v>
      </c>
      <c r="D13" s="245">
        <v>565</v>
      </c>
      <c r="E13" s="245">
        <v>495</v>
      </c>
      <c r="F13" s="245">
        <v>551</v>
      </c>
      <c r="G13" s="245">
        <v>574</v>
      </c>
      <c r="H13" s="245">
        <v>565</v>
      </c>
      <c r="I13" s="245">
        <v>594</v>
      </c>
      <c r="J13" s="245">
        <v>576</v>
      </c>
      <c r="K13" s="245">
        <v>548</v>
      </c>
      <c r="L13" s="245">
        <v>528</v>
      </c>
      <c r="M13" s="245">
        <v>545</v>
      </c>
      <c r="N13" s="245">
        <v>578</v>
      </c>
      <c r="O13" s="245">
        <v>564</v>
      </c>
      <c r="P13" s="245">
        <v>560</v>
      </c>
      <c r="Q13" s="245">
        <v>577</v>
      </c>
      <c r="R13" s="245">
        <v>562</v>
      </c>
      <c r="S13" s="245">
        <v>670</v>
      </c>
      <c r="T13" s="245">
        <v>595</v>
      </c>
      <c r="U13" s="245">
        <v>617</v>
      </c>
      <c r="V13" s="245">
        <v>709</v>
      </c>
      <c r="W13" s="245">
        <v>970</v>
      </c>
      <c r="X13" s="245">
        <v>1052</v>
      </c>
      <c r="Y13" s="245">
        <v>1060</v>
      </c>
      <c r="Z13" s="245">
        <v>969</v>
      </c>
      <c r="AA13" s="245">
        <v>902</v>
      </c>
      <c r="AB13" s="245">
        <v>772</v>
      </c>
      <c r="AC13" s="245">
        <v>731</v>
      </c>
      <c r="AD13" s="245">
        <v>666</v>
      </c>
      <c r="AE13" s="245">
        <v>666</v>
      </c>
      <c r="AF13" s="245">
        <v>617</v>
      </c>
      <c r="AG13" s="245">
        <v>674</v>
      </c>
      <c r="AH13" s="245">
        <v>694</v>
      </c>
      <c r="AI13" s="245">
        <v>711</v>
      </c>
      <c r="AJ13" s="245">
        <v>748</v>
      </c>
      <c r="AK13" s="245">
        <v>720</v>
      </c>
      <c r="AL13" s="245">
        <v>791</v>
      </c>
      <c r="AM13" s="245">
        <v>806</v>
      </c>
      <c r="AN13" s="245">
        <v>894</v>
      </c>
      <c r="AO13" s="245">
        <v>887</v>
      </c>
      <c r="AP13" s="245">
        <v>896</v>
      </c>
      <c r="AQ13" s="245">
        <v>929</v>
      </c>
      <c r="AR13" s="245">
        <v>1028</v>
      </c>
      <c r="AS13" s="245">
        <v>1113</v>
      </c>
      <c r="AT13" s="245">
        <v>1146</v>
      </c>
      <c r="AU13" s="245">
        <v>1069</v>
      </c>
      <c r="AV13" s="245">
        <v>1117</v>
      </c>
      <c r="AW13" s="245">
        <v>1093</v>
      </c>
      <c r="AX13" s="245">
        <v>1032</v>
      </c>
      <c r="AY13" s="245">
        <v>1001</v>
      </c>
      <c r="AZ13" s="245">
        <v>865</v>
      </c>
      <c r="BA13" s="245">
        <v>767</v>
      </c>
      <c r="BB13" s="245">
        <v>926</v>
      </c>
      <c r="BC13" s="245">
        <v>861</v>
      </c>
      <c r="BD13" s="245">
        <v>743</v>
      </c>
      <c r="BE13" s="245">
        <v>798</v>
      </c>
      <c r="BF13" s="245">
        <v>768</v>
      </c>
      <c r="BG13" s="245">
        <v>713</v>
      </c>
      <c r="BH13" s="245">
        <v>717</v>
      </c>
      <c r="BI13" s="245">
        <v>665</v>
      </c>
      <c r="BJ13" s="245">
        <v>612</v>
      </c>
      <c r="BK13" s="245">
        <v>679</v>
      </c>
      <c r="BL13" s="245">
        <v>656</v>
      </c>
      <c r="BM13" s="245">
        <v>679</v>
      </c>
      <c r="BN13" s="245">
        <v>713</v>
      </c>
      <c r="BO13" s="245">
        <v>773</v>
      </c>
      <c r="BP13" s="245">
        <v>815</v>
      </c>
      <c r="BQ13" s="245">
        <v>833</v>
      </c>
      <c r="BR13" s="245">
        <v>954</v>
      </c>
      <c r="BS13" s="245">
        <v>961</v>
      </c>
      <c r="BT13" s="245">
        <v>907</v>
      </c>
      <c r="BU13" s="245">
        <v>586</v>
      </c>
      <c r="BV13" s="245">
        <v>617</v>
      </c>
      <c r="BW13" s="245">
        <v>678</v>
      </c>
      <c r="BX13" s="245">
        <v>662</v>
      </c>
      <c r="BY13" s="245">
        <v>708</v>
      </c>
      <c r="BZ13" s="245">
        <v>642</v>
      </c>
      <c r="CA13" s="245">
        <v>562</v>
      </c>
      <c r="CB13" s="245">
        <v>472</v>
      </c>
      <c r="CC13" s="245">
        <v>500</v>
      </c>
      <c r="CD13" s="245">
        <v>509</v>
      </c>
      <c r="CE13" s="245">
        <v>487</v>
      </c>
      <c r="CF13" s="245">
        <v>467</v>
      </c>
      <c r="CG13" s="245">
        <v>426</v>
      </c>
      <c r="CH13" s="245">
        <v>444</v>
      </c>
      <c r="CI13" s="245">
        <v>380</v>
      </c>
      <c r="CJ13" s="245">
        <v>343</v>
      </c>
      <c r="CK13" s="245">
        <v>304</v>
      </c>
      <c r="CL13" s="245">
        <v>252</v>
      </c>
      <c r="CM13" s="245">
        <v>257</v>
      </c>
      <c r="CN13" s="245">
        <v>213</v>
      </c>
      <c r="CO13" s="245">
        <v>156</v>
      </c>
      <c r="CP13" s="245">
        <v>108</v>
      </c>
      <c r="CQ13" s="245">
        <v>78</v>
      </c>
      <c r="CR13" s="245">
        <v>54</v>
      </c>
      <c r="CS13" s="245">
        <v>46</v>
      </c>
      <c r="CT13" s="245">
        <v>31</v>
      </c>
      <c r="CU13" s="245">
        <v>24</v>
      </c>
      <c r="CV13" s="245">
        <v>15</v>
      </c>
      <c r="CW13" s="245">
        <v>9</v>
      </c>
      <c r="CX13" s="245">
        <v>8</v>
      </c>
      <c r="CY13" s="245">
        <v>2</v>
      </c>
      <c r="CZ13" s="245">
        <v>7</v>
      </c>
      <c r="DA13" s="246">
        <v>1123</v>
      </c>
      <c r="DB13" s="245">
        <v>2750</v>
      </c>
      <c r="DC13" s="245">
        <v>2791</v>
      </c>
      <c r="DD13" s="245">
        <v>2841</v>
      </c>
      <c r="DE13" s="245">
        <v>3561</v>
      </c>
      <c r="DF13" s="245">
        <v>4755</v>
      </c>
      <c r="DG13" s="245">
        <v>3354</v>
      </c>
      <c r="DH13" s="245">
        <v>3664</v>
      </c>
      <c r="DI13" s="245">
        <v>4412</v>
      </c>
      <c r="DJ13" s="245">
        <v>5473</v>
      </c>
      <c r="DK13" s="245">
        <v>4758</v>
      </c>
      <c r="DL13" s="245">
        <v>4096</v>
      </c>
      <c r="DM13" s="245">
        <v>3386</v>
      </c>
      <c r="DN13" s="245">
        <v>3636</v>
      </c>
      <c r="DO13" s="245">
        <v>4241</v>
      </c>
      <c r="DP13" s="245">
        <v>3307</v>
      </c>
      <c r="DQ13" s="245">
        <v>2530</v>
      </c>
      <c r="DR13" s="245">
        <v>2060</v>
      </c>
      <c r="DS13" s="245">
        <v>1182</v>
      </c>
      <c r="DT13" s="245">
        <v>317</v>
      </c>
      <c r="DU13" s="245">
        <v>58</v>
      </c>
      <c r="DV13" s="245">
        <v>7</v>
      </c>
    </row>
    <row r="14" spans="1:126" x14ac:dyDescent="0.15">
      <c r="A14" s="242" t="s">
        <v>1069</v>
      </c>
      <c r="B14" s="243" t="s">
        <v>1067</v>
      </c>
      <c r="C14" s="244">
        <v>71786</v>
      </c>
      <c r="D14" s="245">
        <v>518</v>
      </c>
      <c r="E14" s="245">
        <v>559</v>
      </c>
      <c r="F14" s="245">
        <v>527</v>
      </c>
      <c r="G14" s="245">
        <v>525</v>
      </c>
      <c r="H14" s="245">
        <v>546</v>
      </c>
      <c r="I14" s="245">
        <v>545</v>
      </c>
      <c r="J14" s="245">
        <v>504</v>
      </c>
      <c r="K14" s="245">
        <v>563</v>
      </c>
      <c r="L14" s="245">
        <v>541</v>
      </c>
      <c r="M14" s="245">
        <v>513</v>
      </c>
      <c r="N14" s="245">
        <v>549</v>
      </c>
      <c r="O14" s="245">
        <v>553</v>
      </c>
      <c r="P14" s="245">
        <v>541</v>
      </c>
      <c r="Q14" s="245">
        <v>577</v>
      </c>
      <c r="R14" s="245">
        <v>550</v>
      </c>
      <c r="S14" s="245">
        <v>583</v>
      </c>
      <c r="T14" s="245">
        <v>549</v>
      </c>
      <c r="U14" s="245">
        <v>565</v>
      </c>
      <c r="V14" s="245">
        <v>669</v>
      </c>
      <c r="W14" s="245">
        <v>786</v>
      </c>
      <c r="X14" s="245">
        <v>810</v>
      </c>
      <c r="Y14" s="245">
        <v>844</v>
      </c>
      <c r="Z14" s="245">
        <v>791</v>
      </c>
      <c r="AA14" s="245">
        <v>795</v>
      </c>
      <c r="AB14" s="245">
        <v>706</v>
      </c>
      <c r="AC14" s="245">
        <v>726</v>
      </c>
      <c r="AD14" s="245">
        <v>726</v>
      </c>
      <c r="AE14" s="245">
        <v>722</v>
      </c>
      <c r="AF14" s="245">
        <v>760</v>
      </c>
      <c r="AG14" s="245">
        <v>756</v>
      </c>
      <c r="AH14" s="245">
        <v>793</v>
      </c>
      <c r="AI14" s="245">
        <v>902</v>
      </c>
      <c r="AJ14" s="245">
        <v>896</v>
      </c>
      <c r="AK14" s="245">
        <v>855</v>
      </c>
      <c r="AL14" s="245">
        <v>886</v>
      </c>
      <c r="AM14" s="245">
        <v>907</v>
      </c>
      <c r="AN14" s="245">
        <v>929</v>
      </c>
      <c r="AO14" s="245">
        <v>1045</v>
      </c>
      <c r="AP14" s="245">
        <v>1044</v>
      </c>
      <c r="AQ14" s="245">
        <v>1033</v>
      </c>
      <c r="AR14" s="245">
        <v>1192</v>
      </c>
      <c r="AS14" s="245">
        <v>1264</v>
      </c>
      <c r="AT14" s="245">
        <v>1268</v>
      </c>
      <c r="AU14" s="245">
        <v>1137</v>
      </c>
      <c r="AV14" s="245">
        <v>1138</v>
      </c>
      <c r="AW14" s="245">
        <v>1077</v>
      </c>
      <c r="AX14" s="245">
        <v>1104</v>
      </c>
      <c r="AY14" s="245">
        <v>980</v>
      </c>
      <c r="AZ14" s="245">
        <v>1046</v>
      </c>
      <c r="BA14" s="245">
        <v>825</v>
      </c>
      <c r="BB14" s="245">
        <v>1001</v>
      </c>
      <c r="BC14" s="245">
        <v>869</v>
      </c>
      <c r="BD14" s="245">
        <v>859</v>
      </c>
      <c r="BE14" s="245">
        <v>821</v>
      </c>
      <c r="BF14" s="245">
        <v>768</v>
      </c>
      <c r="BG14" s="245">
        <v>784</v>
      </c>
      <c r="BH14" s="245">
        <v>765</v>
      </c>
      <c r="BI14" s="245">
        <v>750</v>
      </c>
      <c r="BJ14" s="245">
        <v>704</v>
      </c>
      <c r="BK14" s="245">
        <v>707</v>
      </c>
      <c r="BL14" s="245">
        <v>699</v>
      </c>
      <c r="BM14" s="245">
        <v>704</v>
      </c>
      <c r="BN14" s="245">
        <v>845</v>
      </c>
      <c r="BO14" s="245">
        <v>850</v>
      </c>
      <c r="BP14" s="245">
        <v>954</v>
      </c>
      <c r="BQ14" s="245">
        <v>914</v>
      </c>
      <c r="BR14" s="245">
        <v>1143</v>
      </c>
      <c r="BS14" s="245">
        <v>1137</v>
      </c>
      <c r="BT14" s="245">
        <v>1051</v>
      </c>
      <c r="BU14" s="245">
        <v>614</v>
      </c>
      <c r="BV14" s="245">
        <v>731</v>
      </c>
      <c r="BW14" s="245">
        <v>848</v>
      </c>
      <c r="BX14" s="245">
        <v>811</v>
      </c>
      <c r="BY14" s="245">
        <v>851</v>
      </c>
      <c r="BZ14" s="245">
        <v>869</v>
      </c>
      <c r="CA14" s="245">
        <v>732</v>
      </c>
      <c r="CB14" s="245">
        <v>657</v>
      </c>
      <c r="CC14" s="245">
        <v>731</v>
      </c>
      <c r="CD14" s="245">
        <v>791</v>
      </c>
      <c r="CE14" s="245">
        <v>744</v>
      </c>
      <c r="CF14" s="245">
        <v>762</v>
      </c>
      <c r="CG14" s="245">
        <v>679</v>
      </c>
      <c r="CH14" s="245">
        <v>713</v>
      </c>
      <c r="CI14" s="245">
        <v>645</v>
      </c>
      <c r="CJ14" s="245">
        <v>666</v>
      </c>
      <c r="CK14" s="245">
        <v>550</v>
      </c>
      <c r="CL14" s="245">
        <v>533</v>
      </c>
      <c r="CM14" s="245">
        <v>467</v>
      </c>
      <c r="CN14" s="245">
        <v>423</v>
      </c>
      <c r="CO14" s="245">
        <v>368</v>
      </c>
      <c r="CP14" s="245">
        <v>289</v>
      </c>
      <c r="CQ14" s="245">
        <v>245</v>
      </c>
      <c r="CR14" s="245">
        <v>190</v>
      </c>
      <c r="CS14" s="245">
        <v>168</v>
      </c>
      <c r="CT14" s="245">
        <v>141</v>
      </c>
      <c r="CU14" s="245">
        <v>103</v>
      </c>
      <c r="CV14" s="245">
        <v>64</v>
      </c>
      <c r="CW14" s="245">
        <v>54</v>
      </c>
      <c r="CX14" s="245">
        <v>25</v>
      </c>
      <c r="CY14" s="245">
        <v>35</v>
      </c>
      <c r="CZ14" s="245">
        <v>76</v>
      </c>
      <c r="DA14" s="246">
        <v>666</v>
      </c>
      <c r="DB14" s="245">
        <v>2675</v>
      </c>
      <c r="DC14" s="245">
        <v>2666</v>
      </c>
      <c r="DD14" s="245">
        <v>2770</v>
      </c>
      <c r="DE14" s="245">
        <v>3152</v>
      </c>
      <c r="DF14" s="245">
        <v>3946</v>
      </c>
      <c r="DG14" s="245">
        <v>3690</v>
      </c>
      <c r="DH14" s="245">
        <v>4332</v>
      </c>
      <c r="DI14" s="245">
        <v>4958</v>
      </c>
      <c r="DJ14" s="245">
        <v>5999</v>
      </c>
      <c r="DK14" s="245">
        <v>5032</v>
      </c>
      <c r="DL14" s="245">
        <v>4318</v>
      </c>
      <c r="DM14" s="245">
        <v>3710</v>
      </c>
      <c r="DN14" s="245">
        <v>4052</v>
      </c>
      <c r="DO14" s="245">
        <v>4859</v>
      </c>
      <c r="DP14" s="245">
        <v>4110</v>
      </c>
      <c r="DQ14" s="245">
        <v>3655</v>
      </c>
      <c r="DR14" s="245">
        <v>3465</v>
      </c>
      <c r="DS14" s="245">
        <v>2341</v>
      </c>
      <c r="DT14" s="245">
        <v>1033</v>
      </c>
      <c r="DU14" s="245">
        <v>281</v>
      </c>
      <c r="DV14" s="245">
        <v>76</v>
      </c>
    </row>
    <row r="15" spans="1:126" x14ac:dyDescent="0.15">
      <c r="A15" s="236" t="s">
        <v>1072</v>
      </c>
      <c r="B15" s="237" t="s">
        <v>1064</v>
      </c>
      <c r="C15" s="238">
        <v>106956</v>
      </c>
      <c r="D15" s="239">
        <v>763</v>
      </c>
      <c r="E15" s="239">
        <v>669</v>
      </c>
      <c r="F15" s="239">
        <v>622</v>
      </c>
      <c r="G15" s="239">
        <v>625</v>
      </c>
      <c r="H15" s="239">
        <v>645</v>
      </c>
      <c r="I15" s="239">
        <v>695</v>
      </c>
      <c r="J15" s="239">
        <v>652</v>
      </c>
      <c r="K15" s="239">
        <v>638</v>
      </c>
      <c r="L15" s="239">
        <v>656</v>
      </c>
      <c r="M15" s="239">
        <v>659</v>
      </c>
      <c r="N15" s="239">
        <v>655</v>
      </c>
      <c r="O15" s="239">
        <v>702</v>
      </c>
      <c r="P15" s="239">
        <v>721</v>
      </c>
      <c r="Q15" s="239">
        <v>721</v>
      </c>
      <c r="R15" s="239">
        <v>710</v>
      </c>
      <c r="S15" s="239">
        <v>739</v>
      </c>
      <c r="T15" s="239">
        <v>756</v>
      </c>
      <c r="U15" s="239">
        <v>732</v>
      </c>
      <c r="V15" s="239">
        <v>794</v>
      </c>
      <c r="W15" s="239">
        <v>818</v>
      </c>
      <c r="X15" s="239">
        <v>884</v>
      </c>
      <c r="Y15" s="239">
        <v>877</v>
      </c>
      <c r="Z15" s="239">
        <v>974</v>
      </c>
      <c r="AA15" s="239">
        <v>1006</v>
      </c>
      <c r="AB15" s="239">
        <v>1180</v>
      </c>
      <c r="AC15" s="239">
        <v>1264</v>
      </c>
      <c r="AD15" s="239">
        <v>1279</v>
      </c>
      <c r="AE15" s="239">
        <v>1382</v>
      </c>
      <c r="AF15" s="239">
        <v>1318</v>
      </c>
      <c r="AG15" s="239">
        <v>1322</v>
      </c>
      <c r="AH15" s="239">
        <v>1377</v>
      </c>
      <c r="AI15" s="239">
        <v>1364</v>
      </c>
      <c r="AJ15" s="239">
        <v>1372</v>
      </c>
      <c r="AK15" s="239">
        <v>1329</v>
      </c>
      <c r="AL15" s="239">
        <v>1240</v>
      </c>
      <c r="AM15" s="239">
        <v>1312</v>
      </c>
      <c r="AN15" s="239">
        <v>1271</v>
      </c>
      <c r="AO15" s="239">
        <v>1313</v>
      </c>
      <c r="AP15" s="239">
        <v>1328</v>
      </c>
      <c r="AQ15" s="239">
        <v>1503</v>
      </c>
      <c r="AR15" s="239">
        <v>1587</v>
      </c>
      <c r="AS15" s="239">
        <v>1594</v>
      </c>
      <c r="AT15" s="239">
        <v>1672</v>
      </c>
      <c r="AU15" s="239">
        <v>1583</v>
      </c>
      <c r="AV15" s="239">
        <v>1599</v>
      </c>
      <c r="AW15" s="239">
        <v>1636</v>
      </c>
      <c r="AX15" s="239">
        <v>1477</v>
      </c>
      <c r="AY15" s="239">
        <v>1506</v>
      </c>
      <c r="AZ15" s="239">
        <v>1416</v>
      </c>
      <c r="BA15" s="239">
        <v>1143</v>
      </c>
      <c r="BB15" s="239">
        <v>1356</v>
      </c>
      <c r="BC15" s="239">
        <v>1314</v>
      </c>
      <c r="BD15" s="239">
        <v>1269</v>
      </c>
      <c r="BE15" s="239">
        <v>1272</v>
      </c>
      <c r="BF15" s="239">
        <v>1207</v>
      </c>
      <c r="BG15" s="239">
        <v>1206</v>
      </c>
      <c r="BH15" s="239">
        <v>1215</v>
      </c>
      <c r="BI15" s="239">
        <v>1177</v>
      </c>
      <c r="BJ15" s="239">
        <v>1138</v>
      </c>
      <c r="BK15" s="239">
        <v>1198</v>
      </c>
      <c r="BL15" s="239">
        <v>1173</v>
      </c>
      <c r="BM15" s="239">
        <v>1241</v>
      </c>
      <c r="BN15" s="239">
        <v>1348</v>
      </c>
      <c r="BO15" s="239">
        <v>1397</v>
      </c>
      <c r="BP15" s="239">
        <v>1570</v>
      </c>
      <c r="BQ15" s="239">
        <v>1650</v>
      </c>
      <c r="BR15" s="239">
        <v>1961</v>
      </c>
      <c r="BS15" s="239">
        <v>1947</v>
      </c>
      <c r="BT15" s="239">
        <v>1863</v>
      </c>
      <c r="BU15" s="239">
        <v>1123</v>
      </c>
      <c r="BV15" s="239">
        <v>1258</v>
      </c>
      <c r="BW15" s="239">
        <v>1564</v>
      </c>
      <c r="BX15" s="239">
        <v>1474</v>
      </c>
      <c r="BY15" s="239">
        <v>1642</v>
      </c>
      <c r="BZ15" s="239">
        <v>1585</v>
      </c>
      <c r="CA15" s="239">
        <v>1323</v>
      </c>
      <c r="CB15" s="239">
        <v>1132</v>
      </c>
      <c r="CC15" s="239">
        <v>1242</v>
      </c>
      <c r="CD15" s="239">
        <v>1260</v>
      </c>
      <c r="CE15" s="239">
        <v>1277</v>
      </c>
      <c r="CF15" s="239">
        <v>1244</v>
      </c>
      <c r="CG15" s="239">
        <v>1157</v>
      </c>
      <c r="CH15" s="239">
        <v>1023</v>
      </c>
      <c r="CI15" s="239">
        <v>953</v>
      </c>
      <c r="CJ15" s="239">
        <v>855</v>
      </c>
      <c r="CK15" s="239">
        <v>698</v>
      </c>
      <c r="CL15" s="239">
        <v>718</v>
      </c>
      <c r="CM15" s="239">
        <v>526</v>
      </c>
      <c r="CN15" s="239">
        <v>558</v>
      </c>
      <c r="CO15" s="239">
        <v>466</v>
      </c>
      <c r="CP15" s="239">
        <v>355</v>
      </c>
      <c r="CQ15" s="239">
        <v>282</v>
      </c>
      <c r="CR15" s="239">
        <v>261</v>
      </c>
      <c r="CS15" s="239">
        <v>200</v>
      </c>
      <c r="CT15" s="239">
        <v>142</v>
      </c>
      <c r="CU15" s="239">
        <v>119</v>
      </c>
      <c r="CV15" s="239">
        <v>69</v>
      </c>
      <c r="CW15" s="239">
        <v>62</v>
      </c>
      <c r="CX15" s="239">
        <v>26</v>
      </c>
      <c r="CY15" s="239">
        <v>26</v>
      </c>
      <c r="CZ15" s="239">
        <v>58</v>
      </c>
      <c r="DA15" s="240">
        <v>1696</v>
      </c>
      <c r="DB15" s="239">
        <v>3324</v>
      </c>
      <c r="DC15" s="239">
        <v>3300</v>
      </c>
      <c r="DD15" s="239">
        <v>3509</v>
      </c>
      <c r="DE15" s="239">
        <v>3839</v>
      </c>
      <c r="DF15" s="239">
        <v>4921</v>
      </c>
      <c r="DG15" s="239">
        <v>6565</v>
      </c>
      <c r="DH15" s="239">
        <v>6682</v>
      </c>
      <c r="DI15" s="239">
        <v>6727</v>
      </c>
      <c r="DJ15" s="239">
        <v>8035</v>
      </c>
      <c r="DK15" s="239">
        <v>7178</v>
      </c>
      <c r="DL15" s="239">
        <v>6418</v>
      </c>
      <c r="DM15" s="239">
        <v>5934</v>
      </c>
      <c r="DN15" s="239">
        <v>6729</v>
      </c>
      <c r="DO15" s="239">
        <v>8544</v>
      </c>
      <c r="DP15" s="239">
        <v>7523</v>
      </c>
      <c r="DQ15" s="239">
        <v>6234</v>
      </c>
      <c r="DR15" s="239">
        <v>5232</v>
      </c>
      <c r="DS15" s="239">
        <v>2966</v>
      </c>
      <c r="DT15" s="239">
        <v>1240</v>
      </c>
      <c r="DU15" s="239">
        <v>302</v>
      </c>
      <c r="DV15" s="239">
        <v>58</v>
      </c>
    </row>
    <row r="16" spans="1:126" x14ac:dyDescent="0.15">
      <c r="A16" s="242" t="s">
        <v>1069</v>
      </c>
      <c r="B16" s="243" t="s">
        <v>1066</v>
      </c>
      <c r="C16" s="244">
        <v>52619</v>
      </c>
      <c r="D16" s="245">
        <v>388</v>
      </c>
      <c r="E16" s="245">
        <v>332</v>
      </c>
      <c r="F16" s="245">
        <v>324</v>
      </c>
      <c r="G16" s="245">
        <v>315</v>
      </c>
      <c r="H16" s="245">
        <v>327</v>
      </c>
      <c r="I16" s="245">
        <v>359</v>
      </c>
      <c r="J16" s="245">
        <v>327</v>
      </c>
      <c r="K16" s="245">
        <v>329</v>
      </c>
      <c r="L16" s="245">
        <v>345</v>
      </c>
      <c r="M16" s="245">
        <v>332</v>
      </c>
      <c r="N16" s="245">
        <v>321</v>
      </c>
      <c r="O16" s="245">
        <v>369</v>
      </c>
      <c r="P16" s="245">
        <v>341</v>
      </c>
      <c r="Q16" s="245">
        <v>377</v>
      </c>
      <c r="R16" s="245">
        <v>371</v>
      </c>
      <c r="S16" s="245">
        <v>388</v>
      </c>
      <c r="T16" s="245">
        <v>390</v>
      </c>
      <c r="U16" s="245">
        <v>364</v>
      </c>
      <c r="V16" s="245">
        <v>399</v>
      </c>
      <c r="W16" s="245">
        <v>388</v>
      </c>
      <c r="X16" s="245">
        <v>435</v>
      </c>
      <c r="Y16" s="245">
        <v>439</v>
      </c>
      <c r="Z16" s="245">
        <v>464</v>
      </c>
      <c r="AA16" s="245">
        <v>482</v>
      </c>
      <c r="AB16" s="245">
        <v>576</v>
      </c>
      <c r="AC16" s="245">
        <v>656</v>
      </c>
      <c r="AD16" s="245">
        <v>675</v>
      </c>
      <c r="AE16" s="245">
        <v>705</v>
      </c>
      <c r="AF16" s="245">
        <v>648</v>
      </c>
      <c r="AG16" s="245">
        <v>658</v>
      </c>
      <c r="AH16" s="245">
        <v>737</v>
      </c>
      <c r="AI16" s="245">
        <v>722</v>
      </c>
      <c r="AJ16" s="245">
        <v>674</v>
      </c>
      <c r="AK16" s="245">
        <v>658</v>
      </c>
      <c r="AL16" s="245">
        <v>642</v>
      </c>
      <c r="AM16" s="245">
        <v>683</v>
      </c>
      <c r="AN16" s="245">
        <v>679</v>
      </c>
      <c r="AO16" s="245">
        <v>651</v>
      </c>
      <c r="AP16" s="245">
        <v>708</v>
      </c>
      <c r="AQ16" s="245">
        <v>779</v>
      </c>
      <c r="AR16" s="245">
        <v>781</v>
      </c>
      <c r="AS16" s="245">
        <v>820</v>
      </c>
      <c r="AT16" s="245">
        <v>880</v>
      </c>
      <c r="AU16" s="245">
        <v>832</v>
      </c>
      <c r="AV16" s="245">
        <v>831</v>
      </c>
      <c r="AW16" s="245">
        <v>842</v>
      </c>
      <c r="AX16" s="245">
        <v>773</v>
      </c>
      <c r="AY16" s="245">
        <v>788</v>
      </c>
      <c r="AZ16" s="245">
        <v>764</v>
      </c>
      <c r="BA16" s="245">
        <v>611</v>
      </c>
      <c r="BB16" s="245">
        <v>671</v>
      </c>
      <c r="BC16" s="245">
        <v>680</v>
      </c>
      <c r="BD16" s="245">
        <v>643</v>
      </c>
      <c r="BE16" s="245">
        <v>676</v>
      </c>
      <c r="BF16" s="245">
        <v>644</v>
      </c>
      <c r="BG16" s="245">
        <v>624</v>
      </c>
      <c r="BH16" s="245">
        <v>616</v>
      </c>
      <c r="BI16" s="245">
        <v>579</v>
      </c>
      <c r="BJ16" s="245">
        <v>572</v>
      </c>
      <c r="BK16" s="245">
        <v>608</v>
      </c>
      <c r="BL16" s="245">
        <v>625</v>
      </c>
      <c r="BM16" s="245">
        <v>629</v>
      </c>
      <c r="BN16" s="245">
        <v>693</v>
      </c>
      <c r="BO16" s="245">
        <v>755</v>
      </c>
      <c r="BP16" s="245">
        <v>816</v>
      </c>
      <c r="BQ16" s="245">
        <v>862</v>
      </c>
      <c r="BR16" s="245">
        <v>1047</v>
      </c>
      <c r="BS16" s="245">
        <v>987</v>
      </c>
      <c r="BT16" s="245">
        <v>957</v>
      </c>
      <c r="BU16" s="245">
        <v>550</v>
      </c>
      <c r="BV16" s="245">
        <v>585</v>
      </c>
      <c r="BW16" s="245">
        <v>786</v>
      </c>
      <c r="BX16" s="245">
        <v>695</v>
      </c>
      <c r="BY16" s="245">
        <v>770</v>
      </c>
      <c r="BZ16" s="245">
        <v>703</v>
      </c>
      <c r="CA16" s="245">
        <v>593</v>
      </c>
      <c r="CB16" s="245">
        <v>486</v>
      </c>
      <c r="CC16" s="245">
        <v>532</v>
      </c>
      <c r="CD16" s="245">
        <v>544</v>
      </c>
      <c r="CE16" s="245">
        <v>552</v>
      </c>
      <c r="CF16" s="245">
        <v>489</v>
      </c>
      <c r="CG16" s="245">
        <v>422</v>
      </c>
      <c r="CH16" s="245">
        <v>394</v>
      </c>
      <c r="CI16" s="245">
        <v>372</v>
      </c>
      <c r="CJ16" s="245">
        <v>327</v>
      </c>
      <c r="CK16" s="245">
        <v>218</v>
      </c>
      <c r="CL16" s="245">
        <v>238</v>
      </c>
      <c r="CM16" s="245">
        <v>180</v>
      </c>
      <c r="CN16" s="245">
        <v>186</v>
      </c>
      <c r="CO16" s="245">
        <v>141</v>
      </c>
      <c r="CP16" s="245">
        <v>93</v>
      </c>
      <c r="CQ16" s="245">
        <v>67</v>
      </c>
      <c r="CR16" s="245">
        <v>55</v>
      </c>
      <c r="CS16" s="245">
        <v>37</v>
      </c>
      <c r="CT16" s="245">
        <v>30</v>
      </c>
      <c r="CU16" s="245">
        <v>29</v>
      </c>
      <c r="CV16" s="245">
        <v>9</v>
      </c>
      <c r="CW16" s="245">
        <v>14</v>
      </c>
      <c r="CX16" s="245">
        <v>4</v>
      </c>
      <c r="CY16" s="245">
        <v>1</v>
      </c>
      <c r="CZ16" s="245">
        <v>8</v>
      </c>
      <c r="DA16" s="246">
        <v>1146</v>
      </c>
      <c r="DB16" s="245">
        <v>1686</v>
      </c>
      <c r="DC16" s="245">
        <v>1692</v>
      </c>
      <c r="DD16" s="245">
        <v>1779</v>
      </c>
      <c r="DE16" s="245">
        <v>1929</v>
      </c>
      <c r="DF16" s="245">
        <v>2396</v>
      </c>
      <c r="DG16" s="245">
        <v>3342</v>
      </c>
      <c r="DH16" s="245">
        <v>3433</v>
      </c>
      <c r="DI16" s="245">
        <v>3500</v>
      </c>
      <c r="DJ16" s="245">
        <v>4144</v>
      </c>
      <c r="DK16" s="245">
        <v>3778</v>
      </c>
      <c r="DL16" s="245">
        <v>3314</v>
      </c>
      <c r="DM16" s="245">
        <v>2999</v>
      </c>
      <c r="DN16" s="245">
        <v>3518</v>
      </c>
      <c r="DO16" s="245">
        <v>4403</v>
      </c>
      <c r="DP16" s="245">
        <v>3539</v>
      </c>
      <c r="DQ16" s="245">
        <v>2707</v>
      </c>
      <c r="DR16" s="245">
        <v>2004</v>
      </c>
      <c r="DS16" s="245">
        <v>963</v>
      </c>
      <c r="DT16" s="245">
        <v>282</v>
      </c>
      <c r="DU16" s="245">
        <v>57</v>
      </c>
      <c r="DV16" s="245">
        <v>8</v>
      </c>
    </row>
    <row r="17" spans="1:126" x14ac:dyDescent="0.15">
      <c r="A17" s="248" t="s">
        <v>1069</v>
      </c>
      <c r="B17" s="249" t="s">
        <v>1067</v>
      </c>
      <c r="C17" s="250">
        <v>54337</v>
      </c>
      <c r="D17" s="251">
        <v>375</v>
      </c>
      <c r="E17" s="251">
        <v>337</v>
      </c>
      <c r="F17" s="251">
        <v>298</v>
      </c>
      <c r="G17" s="251">
        <v>310</v>
      </c>
      <c r="H17" s="251">
        <v>318</v>
      </c>
      <c r="I17" s="251">
        <v>336</v>
      </c>
      <c r="J17" s="251">
        <v>325</v>
      </c>
      <c r="K17" s="251">
        <v>309</v>
      </c>
      <c r="L17" s="251">
        <v>311</v>
      </c>
      <c r="M17" s="251">
        <v>327</v>
      </c>
      <c r="N17" s="251">
        <v>334</v>
      </c>
      <c r="O17" s="251">
        <v>333</v>
      </c>
      <c r="P17" s="251">
        <v>380</v>
      </c>
      <c r="Q17" s="251">
        <v>344</v>
      </c>
      <c r="R17" s="251">
        <v>339</v>
      </c>
      <c r="S17" s="251">
        <v>351</v>
      </c>
      <c r="T17" s="251">
        <v>366</v>
      </c>
      <c r="U17" s="251">
        <v>368</v>
      </c>
      <c r="V17" s="251">
        <v>395</v>
      </c>
      <c r="W17" s="251">
        <v>430</v>
      </c>
      <c r="X17" s="251">
        <v>449</v>
      </c>
      <c r="Y17" s="251">
        <v>438</v>
      </c>
      <c r="Z17" s="251">
        <v>510</v>
      </c>
      <c r="AA17" s="251">
        <v>524</v>
      </c>
      <c r="AB17" s="251">
        <v>604</v>
      </c>
      <c r="AC17" s="251">
        <v>608</v>
      </c>
      <c r="AD17" s="251">
        <v>604</v>
      </c>
      <c r="AE17" s="251">
        <v>677</v>
      </c>
      <c r="AF17" s="251">
        <v>670</v>
      </c>
      <c r="AG17" s="251">
        <v>664</v>
      </c>
      <c r="AH17" s="251">
        <v>640</v>
      </c>
      <c r="AI17" s="251">
        <v>642</v>
      </c>
      <c r="AJ17" s="251">
        <v>698</v>
      </c>
      <c r="AK17" s="251">
        <v>671</v>
      </c>
      <c r="AL17" s="251">
        <v>598</v>
      </c>
      <c r="AM17" s="251">
        <v>629</v>
      </c>
      <c r="AN17" s="251">
        <v>592</v>
      </c>
      <c r="AO17" s="251">
        <v>662</v>
      </c>
      <c r="AP17" s="251">
        <v>620</v>
      </c>
      <c r="AQ17" s="251">
        <v>724</v>
      </c>
      <c r="AR17" s="251">
        <v>806</v>
      </c>
      <c r="AS17" s="251">
        <v>774</v>
      </c>
      <c r="AT17" s="251">
        <v>792</v>
      </c>
      <c r="AU17" s="251">
        <v>751</v>
      </c>
      <c r="AV17" s="251">
        <v>768</v>
      </c>
      <c r="AW17" s="251">
        <v>794</v>
      </c>
      <c r="AX17" s="251">
        <v>704</v>
      </c>
      <c r="AY17" s="251">
        <v>718</v>
      </c>
      <c r="AZ17" s="251">
        <v>652</v>
      </c>
      <c r="BA17" s="251">
        <v>532</v>
      </c>
      <c r="BB17" s="251">
        <v>685</v>
      </c>
      <c r="BC17" s="251">
        <v>634</v>
      </c>
      <c r="BD17" s="251">
        <v>626</v>
      </c>
      <c r="BE17" s="251">
        <v>596</v>
      </c>
      <c r="BF17" s="251">
        <v>563</v>
      </c>
      <c r="BG17" s="251">
        <v>582</v>
      </c>
      <c r="BH17" s="251">
        <v>599</v>
      </c>
      <c r="BI17" s="251">
        <v>598</v>
      </c>
      <c r="BJ17" s="251">
        <v>566</v>
      </c>
      <c r="BK17" s="251">
        <v>590</v>
      </c>
      <c r="BL17" s="251">
        <v>548</v>
      </c>
      <c r="BM17" s="251">
        <v>612</v>
      </c>
      <c r="BN17" s="251">
        <v>655</v>
      </c>
      <c r="BO17" s="251">
        <v>642</v>
      </c>
      <c r="BP17" s="251">
        <v>754</v>
      </c>
      <c r="BQ17" s="251">
        <v>788</v>
      </c>
      <c r="BR17" s="251">
        <v>914</v>
      </c>
      <c r="BS17" s="251">
        <v>960</v>
      </c>
      <c r="BT17" s="251">
        <v>906</v>
      </c>
      <c r="BU17" s="251">
        <v>573</v>
      </c>
      <c r="BV17" s="251">
        <v>673</v>
      </c>
      <c r="BW17" s="251">
        <v>778</v>
      </c>
      <c r="BX17" s="251">
        <v>779</v>
      </c>
      <c r="BY17" s="251">
        <v>872</v>
      </c>
      <c r="BZ17" s="251">
        <v>882</v>
      </c>
      <c r="CA17" s="251">
        <v>730</v>
      </c>
      <c r="CB17" s="251">
        <v>646</v>
      </c>
      <c r="CC17" s="251">
        <v>710</v>
      </c>
      <c r="CD17" s="251">
        <v>716</v>
      </c>
      <c r="CE17" s="251">
        <v>725</v>
      </c>
      <c r="CF17" s="251">
        <v>755</v>
      </c>
      <c r="CG17" s="251">
        <v>735</v>
      </c>
      <c r="CH17" s="251">
        <v>629</v>
      </c>
      <c r="CI17" s="251">
        <v>581</v>
      </c>
      <c r="CJ17" s="251">
        <v>528</v>
      </c>
      <c r="CK17" s="251">
        <v>480</v>
      </c>
      <c r="CL17" s="251">
        <v>480</v>
      </c>
      <c r="CM17" s="251">
        <v>346</v>
      </c>
      <c r="CN17" s="251">
        <v>372</v>
      </c>
      <c r="CO17" s="251">
        <v>325</v>
      </c>
      <c r="CP17" s="251">
        <v>262</v>
      </c>
      <c r="CQ17" s="251">
        <v>215</v>
      </c>
      <c r="CR17" s="251">
        <v>206</v>
      </c>
      <c r="CS17" s="251">
        <v>163</v>
      </c>
      <c r="CT17" s="251">
        <v>112</v>
      </c>
      <c r="CU17" s="251">
        <v>90</v>
      </c>
      <c r="CV17" s="251">
        <v>60</v>
      </c>
      <c r="CW17" s="251">
        <v>48</v>
      </c>
      <c r="CX17" s="251">
        <v>22</v>
      </c>
      <c r="CY17" s="251">
        <v>25</v>
      </c>
      <c r="CZ17" s="251">
        <v>50</v>
      </c>
      <c r="DA17" s="252">
        <v>550</v>
      </c>
      <c r="DB17" s="251">
        <v>1638</v>
      </c>
      <c r="DC17" s="251">
        <v>1608</v>
      </c>
      <c r="DD17" s="251">
        <v>1730</v>
      </c>
      <c r="DE17" s="251">
        <v>1910</v>
      </c>
      <c r="DF17" s="251">
        <v>2525</v>
      </c>
      <c r="DG17" s="251">
        <v>3223</v>
      </c>
      <c r="DH17" s="251">
        <v>3249</v>
      </c>
      <c r="DI17" s="251">
        <v>3227</v>
      </c>
      <c r="DJ17" s="251">
        <v>3891</v>
      </c>
      <c r="DK17" s="251">
        <v>3400</v>
      </c>
      <c r="DL17" s="251">
        <v>3104</v>
      </c>
      <c r="DM17" s="251">
        <v>2935</v>
      </c>
      <c r="DN17" s="251">
        <v>3211</v>
      </c>
      <c r="DO17" s="251">
        <v>4141</v>
      </c>
      <c r="DP17" s="251">
        <v>3984</v>
      </c>
      <c r="DQ17" s="251">
        <v>3527</v>
      </c>
      <c r="DR17" s="251">
        <v>3228</v>
      </c>
      <c r="DS17" s="251">
        <v>2003</v>
      </c>
      <c r="DT17" s="251">
        <v>958</v>
      </c>
      <c r="DU17" s="251">
        <v>245</v>
      </c>
      <c r="DV17" s="251">
        <v>50</v>
      </c>
    </row>
    <row r="18" spans="1:126" x14ac:dyDescent="0.15">
      <c r="A18" s="242" t="s">
        <v>1073</v>
      </c>
      <c r="B18" s="243" t="s">
        <v>1064</v>
      </c>
      <c r="C18" s="244">
        <v>97912</v>
      </c>
      <c r="D18" s="245">
        <v>599</v>
      </c>
      <c r="E18" s="245">
        <v>580</v>
      </c>
      <c r="F18" s="245">
        <v>543</v>
      </c>
      <c r="G18" s="245">
        <v>612</v>
      </c>
      <c r="H18" s="245">
        <v>607</v>
      </c>
      <c r="I18" s="245">
        <v>655</v>
      </c>
      <c r="J18" s="245">
        <v>656</v>
      </c>
      <c r="K18" s="245">
        <v>680</v>
      </c>
      <c r="L18" s="245">
        <v>649</v>
      </c>
      <c r="M18" s="245">
        <v>706</v>
      </c>
      <c r="N18" s="245">
        <v>641</v>
      </c>
      <c r="O18" s="245">
        <v>659</v>
      </c>
      <c r="P18" s="245">
        <v>659</v>
      </c>
      <c r="Q18" s="245">
        <v>723</v>
      </c>
      <c r="R18" s="245">
        <v>688</v>
      </c>
      <c r="S18" s="245">
        <v>760</v>
      </c>
      <c r="T18" s="245">
        <v>802</v>
      </c>
      <c r="U18" s="245">
        <v>825</v>
      </c>
      <c r="V18" s="245">
        <v>829</v>
      </c>
      <c r="W18" s="245">
        <v>865</v>
      </c>
      <c r="X18" s="245">
        <v>847</v>
      </c>
      <c r="Y18" s="245">
        <v>835</v>
      </c>
      <c r="Z18" s="245">
        <v>846</v>
      </c>
      <c r="AA18" s="245">
        <v>884</v>
      </c>
      <c r="AB18" s="245">
        <v>866</v>
      </c>
      <c r="AC18" s="245">
        <v>982</v>
      </c>
      <c r="AD18" s="245">
        <v>941</v>
      </c>
      <c r="AE18" s="245">
        <v>952</v>
      </c>
      <c r="AF18" s="245">
        <v>932</v>
      </c>
      <c r="AG18" s="245">
        <v>971</v>
      </c>
      <c r="AH18" s="245">
        <v>1011</v>
      </c>
      <c r="AI18" s="245">
        <v>1031</v>
      </c>
      <c r="AJ18" s="245">
        <v>997</v>
      </c>
      <c r="AK18" s="245">
        <v>959</v>
      </c>
      <c r="AL18" s="245">
        <v>957</v>
      </c>
      <c r="AM18" s="245">
        <v>992</v>
      </c>
      <c r="AN18" s="245">
        <v>1051</v>
      </c>
      <c r="AO18" s="245">
        <v>1083</v>
      </c>
      <c r="AP18" s="245">
        <v>1123</v>
      </c>
      <c r="AQ18" s="245">
        <v>1189</v>
      </c>
      <c r="AR18" s="245">
        <v>1286</v>
      </c>
      <c r="AS18" s="245">
        <v>1387</v>
      </c>
      <c r="AT18" s="245">
        <v>1526</v>
      </c>
      <c r="AU18" s="245">
        <v>1397</v>
      </c>
      <c r="AV18" s="245">
        <v>1415</v>
      </c>
      <c r="AW18" s="245">
        <v>1379</v>
      </c>
      <c r="AX18" s="245">
        <v>1335</v>
      </c>
      <c r="AY18" s="245">
        <v>1319</v>
      </c>
      <c r="AZ18" s="245">
        <v>1245</v>
      </c>
      <c r="BA18" s="245">
        <v>1108</v>
      </c>
      <c r="BB18" s="245">
        <v>1258</v>
      </c>
      <c r="BC18" s="245">
        <v>1273</v>
      </c>
      <c r="BD18" s="245">
        <v>1237</v>
      </c>
      <c r="BE18" s="245">
        <v>1141</v>
      </c>
      <c r="BF18" s="245">
        <v>1129</v>
      </c>
      <c r="BG18" s="245">
        <v>1093</v>
      </c>
      <c r="BH18" s="245">
        <v>1162</v>
      </c>
      <c r="BI18" s="245">
        <v>1168</v>
      </c>
      <c r="BJ18" s="245">
        <v>1052</v>
      </c>
      <c r="BK18" s="245">
        <v>1099</v>
      </c>
      <c r="BL18" s="245">
        <v>1212</v>
      </c>
      <c r="BM18" s="245">
        <v>1225</v>
      </c>
      <c r="BN18" s="245">
        <v>1291</v>
      </c>
      <c r="BO18" s="245">
        <v>1410</v>
      </c>
      <c r="BP18" s="245">
        <v>1525</v>
      </c>
      <c r="BQ18" s="245">
        <v>1588</v>
      </c>
      <c r="BR18" s="245">
        <v>1937</v>
      </c>
      <c r="BS18" s="245">
        <v>1856</v>
      </c>
      <c r="BT18" s="245">
        <v>1823</v>
      </c>
      <c r="BU18" s="245">
        <v>1086</v>
      </c>
      <c r="BV18" s="245">
        <v>1166</v>
      </c>
      <c r="BW18" s="245">
        <v>1564</v>
      </c>
      <c r="BX18" s="245">
        <v>1519</v>
      </c>
      <c r="BY18" s="245">
        <v>1629</v>
      </c>
      <c r="BZ18" s="245">
        <v>1591</v>
      </c>
      <c r="CA18" s="245">
        <v>1380</v>
      </c>
      <c r="CB18" s="245">
        <v>1198</v>
      </c>
      <c r="CC18" s="245">
        <v>1276</v>
      </c>
      <c r="CD18" s="245">
        <v>1297</v>
      </c>
      <c r="CE18" s="245">
        <v>1257</v>
      </c>
      <c r="CF18" s="245">
        <v>1242</v>
      </c>
      <c r="CG18" s="245">
        <v>1029</v>
      </c>
      <c r="CH18" s="245">
        <v>1098</v>
      </c>
      <c r="CI18" s="245">
        <v>980</v>
      </c>
      <c r="CJ18" s="245">
        <v>849</v>
      </c>
      <c r="CK18" s="245">
        <v>703</v>
      </c>
      <c r="CL18" s="245">
        <v>638</v>
      </c>
      <c r="CM18" s="245">
        <v>562</v>
      </c>
      <c r="CN18" s="245">
        <v>484</v>
      </c>
      <c r="CO18" s="245">
        <v>462</v>
      </c>
      <c r="CP18" s="245">
        <v>373</v>
      </c>
      <c r="CQ18" s="245">
        <v>294</v>
      </c>
      <c r="CR18" s="245">
        <v>243</v>
      </c>
      <c r="CS18" s="245">
        <v>199</v>
      </c>
      <c r="CT18" s="245">
        <v>120</v>
      </c>
      <c r="CU18" s="245">
        <v>123</v>
      </c>
      <c r="CV18" s="245">
        <v>71</v>
      </c>
      <c r="CW18" s="245">
        <v>64</v>
      </c>
      <c r="CX18" s="245">
        <v>42</v>
      </c>
      <c r="CY18" s="245">
        <v>29</v>
      </c>
      <c r="CZ18" s="245">
        <v>53</v>
      </c>
      <c r="DA18" s="246">
        <v>1228</v>
      </c>
      <c r="DB18" s="245">
        <v>2941</v>
      </c>
      <c r="DC18" s="245">
        <v>3346</v>
      </c>
      <c r="DD18" s="245">
        <v>3370</v>
      </c>
      <c r="DE18" s="245">
        <v>4081</v>
      </c>
      <c r="DF18" s="245">
        <v>4278</v>
      </c>
      <c r="DG18" s="245">
        <v>4778</v>
      </c>
      <c r="DH18" s="245">
        <v>4955</v>
      </c>
      <c r="DI18" s="245">
        <v>5438</v>
      </c>
      <c r="DJ18" s="245">
        <v>7011</v>
      </c>
      <c r="DK18" s="245">
        <v>6386</v>
      </c>
      <c r="DL18" s="245">
        <v>6038</v>
      </c>
      <c r="DM18" s="245">
        <v>5574</v>
      </c>
      <c r="DN18" s="245">
        <v>6663</v>
      </c>
      <c r="DO18" s="245">
        <v>8290</v>
      </c>
      <c r="DP18" s="245">
        <v>7469</v>
      </c>
      <c r="DQ18" s="245">
        <v>6408</v>
      </c>
      <c r="DR18" s="245">
        <v>5198</v>
      </c>
      <c r="DS18" s="245">
        <v>2849</v>
      </c>
      <c r="DT18" s="245">
        <v>1229</v>
      </c>
      <c r="DU18" s="245">
        <v>329</v>
      </c>
      <c r="DV18" s="245">
        <v>53</v>
      </c>
    </row>
    <row r="19" spans="1:126" x14ac:dyDescent="0.15">
      <c r="A19" s="242" t="s">
        <v>1069</v>
      </c>
      <c r="B19" s="243" t="s">
        <v>1066</v>
      </c>
      <c r="C19" s="244">
        <v>45842</v>
      </c>
      <c r="D19" s="245">
        <v>318</v>
      </c>
      <c r="E19" s="245">
        <v>269</v>
      </c>
      <c r="F19" s="245">
        <v>273</v>
      </c>
      <c r="G19" s="245">
        <v>313</v>
      </c>
      <c r="H19" s="245">
        <v>331</v>
      </c>
      <c r="I19" s="245">
        <v>339</v>
      </c>
      <c r="J19" s="245">
        <v>350</v>
      </c>
      <c r="K19" s="245">
        <v>364</v>
      </c>
      <c r="L19" s="245">
        <v>347</v>
      </c>
      <c r="M19" s="245">
        <v>354</v>
      </c>
      <c r="N19" s="245">
        <v>319</v>
      </c>
      <c r="O19" s="245">
        <v>323</v>
      </c>
      <c r="P19" s="245">
        <v>347</v>
      </c>
      <c r="Q19" s="245">
        <v>375</v>
      </c>
      <c r="R19" s="245">
        <v>381</v>
      </c>
      <c r="S19" s="245">
        <v>397</v>
      </c>
      <c r="T19" s="245">
        <v>421</v>
      </c>
      <c r="U19" s="245">
        <v>414</v>
      </c>
      <c r="V19" s="245">
        <v>397</v>
      </c>
      <c r="W19" s="245">
        <v>408</v>
      </c>
      <c r="X19" s="245">
        <v>401</v>
      </c>
      <c r="Y19" s="245">
        <v>402</v>
      </c>
      <c r="Z19" s="245">
        <v>403</v>
      </c>
      <c r="AA19" s="245">
        <v>438</v>
      </c>
      <c r="AB19" s="245">
        <v>422</v>
      </c>
      <c r="AC19" s="245">
        <v>513</v>
      </c>
      <c r="AD19" s="245">
        <v>467</v>
      </c>
      <c r="AE19" s="245">
        <v>448</v>
      </c>
      <c r="AF19" s="245">
        <v>440</v>
      </c>
      <c r="AG19" s="245">
        <v>484</v>
      </c>
      <c r="AH19" s="245">
        <v>498</v>
      </c>
      <c r="AI19" s="245">
        <v>498</v>
      </c>
      <c r="AJ19" s="245">
        <v>475</v>
      </c>
      <c r="AK19" s="245">
        <v>469</v>
      </c>
      <c r="AL19" s="245">
        <v>509</v>
      </c>
      <c r="AM19" s="245">
        <v>496</v>
      </c>
      <c r="AN19" s="245">
        <v>520</v>
      </c>
      <c r="AO19" s="245">
        <v>513</v>
      </c>
      <c r="AP19" s="245">
        <v>547</v>
      </c>
      <c r="AQ19" s="245">
        <v>603</v>
      </c>
      <c r="AR19" s="245">
        <v>644</v>
      </c>
      <c r="AS19" s="245">
        <v>657</v>
      </c>
      <c r="AT19" s="245">
        <v>799</v>
      </c>
      <c r="AU19" s="245">
        <v>689</v>
      </c>
      <c r="AV19" s="245">
        <v>702</v>
      </c>
      <c r="AW19" s="245">
        <v>695</v>
      </c>
      <c r="AX19" s="245">
        <v>653</v>
      </c>
      <c r="AY19" s="245">
        <v>658</v>
      </c>
      <c r="AZ19" s="245">
        <v>613</v>
      </c>
      <c r="BA19" s="245">
        <v>530</v>
      </c>
      <c r="BB19" s="245">
        <v>619</v>
      </c>
      <c r="BC19" s="245">
        <v>639</v>
      </c>
      <c r="BD19" s="245">
        <v>620</v>
      </c>
      <c r="BE19" s="245">
        <v>540</v>
      </c>
      <c r="BF19" s="245">
        <v>544</v>
      </c>
      <c r="BG19" s="245">
        <v>536</v>
      </c>
      <c r="BH19" s="245">
        <v>584</v>
      </c>
      <c r="BI19" s="245">
        <v>534</v>
      </c>
      <c r="BJ19" s="245">
        <v>529</v>
      </c>
      <c r="BK19" s="245">
        <v>505</v>
      </c>
      <c r="BL19" s="245">
        <v>619</v>
      </c>
      <c r="BM19" s="245">
        <v>614</v>
      </c>
      <c r="BN19" s="245">
        <v>634</v>
      </c>
      <c r="BO19" s="245">
        <v>734</v>
      </c>
      <c r="BP19" s="245">
        <v>741</v>
      </c>
      <c r="BQ19" s="245">
        <v>801</v>
      </c>
      <c r="BR19" s="245">
        <v>970</v>
      </c>
      <c r="BS19" s="245">
        <v>889</v>
      </c>
      <c r="BT19" s="245">
        <v>831</v>
      </c>
      <c r="BU19" s="245">
        <v>496</v>
      </c>
      <c r="BV19" s="245">
        <v>514</v>
      </c>
      <c r="BW19" s="245">
        <v>709</v>
      </c>
      <c r="BX19" s="245">
        <v>651</v>
      </c>
      <c r="BY19" s="245">
        <v>738</v>
      </c>
      <c r="BZ19" s="245">
        <v>653</v>
      </c>
      <c r="CA19" s="245">
        <v>560</v>
      </c>
      <c r="CB19" s="245">
        <v>502</v>
      </c>
      <c r="CC19" s="245">
        <v>538</v>
      </c>
      <c r="CD19" s="245">
        <v>505</v>
      </c>
      <c r="CE19" s="245">
        <v>457</v>
      </c>
      <c r="CF19" s="245">
        <v>484</v>
      </c>
      <c r="CG19" s="245">
        <v>378</v>
      </c>
      <c r="CH19" s="245">
        <v>423</v>
      </c>
      <c r="CI19" s="245">
        <v>356</v>
      </c>
      <c r="CJ19" s="245">
        <v>273</v>
      </c>
      <c r="CK19" s="245">
        <v>242</v>
      </c>
      <c r="CL19" s="245">
        <v>208</v>
      </c>
      <c r="CM19" s="245">
        <v>175</v>
      </c>
      <c r="CN19" s="245">
        <v>153</v>
      </c>
      <c r="CO19" s="245">
        <v>120</v>
      </c>
      <c r="CP19" s="245">
        <v>115</v>
      </c>
      <c r="CQ19" s="245">
        <v>74</v>
      </c>
      <c r="CR19" s="245">
        <v>48</v>
      </c>
      <c r="CS19" s="245">
        <v>46</v>
      </c>
      <c r="CT19" s="245">
        <v>24</v>
      </c>
      <c r="CU19" s="245">
        <v>25</v>
      </c>
      <c r="CV19" s="245">
        <v>13</v>
      </c>
      <c r="CW19" s="245">
        <v>7</v>
      </c>
      <c r="CX19" s="245">
        <v>6</v>
      </c>
      <c r="CY19" s="245">
        <v>3</v>
      </c>
      <c r="CZ19" s="245">
        <v>6</v>
      </c>
      <c r="DA19" s="246">
        <v>631</v>
      </c>
      <c r="DB19" s="245">
        <v>1504</v>
      </c>
      <c r="DC19" s="245">
        <v>1754</v>
      </c>
      <c r="DD19" s="245">
        <v>1745</v>
      </c>
      <c r="DE19" s="245">
        <v>2037</v>
      </c>
      <c r="DF19" s="245">
        <v>2066</v>
      </c>
      <c r="DG19" s="245">
        <v>2352</v>
      </c>
      <c r="DH19" s="245">
        <v>2449</v>
      </c>
      <c r="DI19" s="245">
        <v>2679</v>
      </c>
      <c r="DJ19" s="245">
        <v>3491</v>
      </c>
      <c r="DK19" s="245">
        <v>3149</v>
      </c>
      <c r="DL19" s="245">
        <v>2962</v>
      </c>
      <c r="DM19" s="245">
        <v>2688</v>
      </c>
      <c r="DN19" s="245">
        <v>3342</v>
      </c>
      <c r="DO19" s="245">
        <v>3987</v>
      </c>
      <c r="DP19" s="245">
        <v>3265</v>
      </c>
      <c r="DQ19" s="245">
        <v>2562</v>
      </c>
      <c r="DR19" s="245">
        <v>1914</v>
      </c>
      <c r="DS19" s="245">
        <v>898</v>
      </c>
      <c r="DT19" s="245">
        <v>307</v>
      </c>
      <c r="DU19" s="245">
        <v>54</v>
      </c>
      <c r="DV19" s="245">
        <v>6</v>
      </c>
    </row>
    <row r="20" spans="1:126" x14ac:dyDescent="0.15">
      <c r="A20" s="242" t="s">
        <v>1069</v>
      </c>
      <c r="B20" s="243" t="s">
        <v>1067</v>
      </c>
      <c r="C20" s="244">
        <v>52070</v>
      </c>
      <c r="D20" s="245">
        <v>281</v>
      </c>
      <c r="E20" s="245">
        <v>311</v>
      </c>
      <c r="F20" s="245">
        <v>270</v>
      </c>
      <c r="G20" s="245">
        <v>299</v>
      </c>
      <c r="H20" s="245">
        <v>276</v>
      </c>
      <c r="I20" s="245">
        <v>316</v>
      </c>
      <c r="J20" s="245">
        <v>306</v>
      </c>
      <c r="K20" s="245">
        <v>316</v>
      </c>
      <c r="L20" s="245">
        <v>302</v>
      </c>
      <c r="M20" s="245">
        <v>352</v>
      </c>
      <c r="N20" s="245">
        <v>322</v>
      </c>
      <c r="O20" s="245">
        <v>336</v>
      </c>
      <c r="P20" s="245">
        <v>312</v>
      </c>
      <c r="Q20" s="245">
        <v>348</v>
      </c>
      <c r="R20" s="245">
        <v>307</v>
      </c>
      <c r="S20" s="245">
        <v>363</v>
      </c>
      <c r="T20" s="245">
        <v>381</v>
      </c>
      <c r="U20" s="245">
        <v>411</v>
      </c>
      <c r="V20" s="245">
        <v>432</v>
      </c>
      <c r="W20" s="245">
        <v>457</v>
      </c>
      <c r="X20" s="245">
        <v>446</v>
      </c>
      <c r="Y20" s="245">
        <v>433</v>
      </c>
      <c r="Z20" s="245">
        <v>443</v>
      </c>
      <c r="AA20" s="245">
        <v>446</v>
      </c>
      <c r="AB20" s="245">
        <v>444</v>
      </c>
      <c r="AC20" s="245">
        <v>469</v>
      </c>
      <c r="AD20" s="245">
        <v>474</v>
      </c>
      <c r="AE20" s="245">
        <v>504</v>
      </c>
      <c r="AF20" s="245">
        <v>492</v>
      </c>
      <c r="AG20" s="245">
        <v>487</v>
      </c>
      <c r="AH20" s="245">
        <v>513</v>
      </c>
      <c r="AI20" s="245">
        <v>533</v>
      </c>
      <c r="AJ20" s="245">
        <v>522</v>
      </c>
      <c r="AK20" s="245">
        <v>490</v>
      </c>
      <c r="AL20" s="245">
        <v>448</v>
      </c>
      <c r="AM20" s="245">
        <v>496</v>
      </c>
      <c r="AN20" s="245">
        <v>531</v>
      </c>
      <c r="AO20" s="245">
        <v>570</v>
      </c>
      <c r="AP20" s="245">
        <v>576</v>
      </c>
      <c r="AQ20" s="245">
        <v>586</v>
      </c>
      <c r="AR20" s="245">
        <v>642</v>
      </c>
      <c r="AS20" s="245">
        <v>730</v>
      </c>
      <c r="AT20" s="245">
        <v>727</v>
      </c>
      <c r="AU20" s="245">
        <v>708</v>
      </c>
      <c r="AV20" s="245">
        <v>713</v>
      </c>
      <c r="AW20" s="245">
        <v>684</v>
      </c>
      <c r="AX20" s="245">
        <v>682</v>
      </c>
      <c r="AY20" s="245">
        <v>661</v>
      </c>
      <c r="AZ20" s="245">
        <v>632</v>
      </c>
      <c r="BA20" s="245">
        <v>578</v>
      </c>
      <c r="BB20" s="245">
        <v>639</v>
      </c>
      <c r="BC20" s="245">
        <v>634</v>
      </c>
      <c r="BD20" s="245">
        <v>617</v>
      </c>
      <c r="BE20" s="245">
        <v>601</v>
      </c>
      <c r="BF20" s="245">
        <v>585</v>
      </c>
      <c r="BG20" s="245">
        <v>557</v>
      </c>
      <c r="BH20" s="245">
        <v>578</v>
      </c>
      <c r="BI20" s="245">
        <v>634</v>
      </c>
      <c r="BJ20" s="245">
        <v>523</v>
      </c>
      <c r="BK20" s="245">
        <v>594</v>
      </c>
      <c r="BL20" s="245">
        <v>593</v>
      </c>
      <c r="BM20" s="245">
        <v>611</v>
      </c>
      <c r="BN20" s="245">
        <v>657</v>
      </c>
      <c r="BO20" s="245">
        <v>676</v>
      </c>
      <c r="BP20" s="245">
        <v>784</v>
      </c>
      <c r="BQ20" s="245">
        <v>787</v>
      </c>
      <c r="BR20" s="245">
        <v>967</v>
      </c>
      <c r="BS20" s="245">
        <v>967</v>
      </c>
      <c r="BT20" s="245">
        <v>992</v>
      </c>
      <c r="BU20" s="245">
        <v>590</v>
      </c>
      <c r="BV20" s="245">
        <v>652</v>
      </c>
      <c r="BW20" s="245">
        <v>855</v>
      </c>
      <c r="BX20" s="245">
        <v>868</v>
      </c>
      <c r="BY20" s="245">
        <v>891</v>
      </c>
      <c r="BZ20" s="245">
        <v>938</v>
      </c>
      <c r="CA20" s="245">
        <v>820</v>
      </c>
      <c r="CB20" s="245">
        <v>696</v>
      </c>
      <c r="CC20" s="245">
        <v>738</v>
      </c>
      <c r="CD20" s="245">
        <v>792</v>
      </c>
      <c r="CE20" s="245">
        <v>800</v>
      </c>
      <c r="CF20" s="245">
        <v>758</v>
      </c>
      <c r="CG20" s="245">
        <v>651</v>
      </c>
      <c r="CH20" s="245">
        <v>675</v>
      </c>
      <c r="CI20" s="245">
        <v>624</v>
      </c>
      <c r="CJ20" s="245">
        <v>576</v>
      </c>
      <c r="CK20" s="245">
        <v>461</v>
      </c>
      <c r="CL20" s="245">
        <v>430</v>
      </c>
      <c r="CM20" s="245">
        <v>387</v>
      </c>
      <c r="CN20" s="245">
        <v>331</v>
      </c>
      <c r="CO20" s="245">
        <v>342</v>
      </c>
      <c r="CP20" s="245">
        <v>258</v>
      </c>
      <c r="CQ20" s="245">
        <v>220</v>
      </c>
      <c r="CR20" s="245">
        <v>195</v>
      </c>
      <c r="CS20" s="245">
        <v>153</v>
      </c>
      <c r="CT20" s="245">
        <v>96</v>
      </c>
      <c r="CU20" s="245">
        <v>98</v>
      </c>
      <c r="CV20" s="245">
        <v>58</v>
      </c>
      <c r="CW20" s="245">
        <v>57</v>
      </c>
      <c r="CX20" s="245">
        <v>36</v>
      </c>
      <c r="CY20" s="245">
        <v>26</v>
      </c>
      <c r="CZ20" s="245">
        <v>47</v>
      </c>
      <c r="DA20" s="246">
        <v>597</v>
      </c>
      <c r="DB20" s="245">
        <v>1437</v>
      </c>
      <c r="DC20" s="245">
        <v>1592</v>
      </c>
      <c r="DD20" s="245">
        <v>1625</v>
      </c>
      <c r="DE20" s="245">
        <v>2044</v>
      </c>
      <c r="DF20" s="245">
        <v>2212</v>
      </c>
      <c r="DG20" s="245">
        <v>2426</v>
      </c>
      <c r="DH20" s="245">
        <v>2506</v>
      </c>
      <c r="DI20" s="245">
        <v>2759</v>
      </c>
      <c r="DJ20" s="245">
        <v>3520</v>
      </c>
      <c r="DK20" s="245">
        <v>3237</v>
      </c>
      <c r="DL20" s="245">
        <v>3076</v>
      </c>
      <c r="DM20" s="245">
        <v>2886</v>
      </c>
      <c r="DN20" s="245">
        <v>3321</v>
      </c>
      <c r="DO20" s="245">
        <v>4303</v>
      </c>
      <c r="DP20" s="245">
        <v>4204</v>
      </c>
      <c r="DQ20" s="245">
        <v>3846</v>
      </c>
      <c r="DR20" s="245">
        <v>3284</v>
      </c>
      <c r="DS20" s="245">
        <v>1951</v>
      </c>
      <c r="DT20" s="245">
        <v>922</v>
      </c>
      <c r="DU20" s="245">
        <v>275</v>
      </c>
      <c r="DV20" s="245">
        <v>47</v>
      </c>
    </row>
    <row r="21" spans="1:126" x14ac:dyDescent="0.15">
      <c r="A21" s="236" t="s">
        <v>1074</v>
      </c>
      <c r="B21" s="237" t="s">
        <v>1064</v>
      </c>
      <c r="C21" s="238">
        <v>162468</v>
      </c>
      <c r="D21" s="239">
        <v>1084</v>
      </c>
      <c r="E21" s="239">
        <v>1140</v>
      </c>
      <c r="F21" s="239">
        <v>1164</v>
      </c>
      <c r="G21" s="239">
        <v>1117</v>
      </c>
      <c r="H21" s="239">
        <v>1246</v>
      </c>
      <c r="I21" s="239">
        <v>1220</v>
      </c>
      <c r="J21" s="239">
        <v>1256</v>
      </c>
      <c r="K21" s="239">
        <v>1215</v>
      </c>
      <c r="L21" s="239">
        <v>1270</v>
      </c>
      <c r="M21" s="239">
        <v>1201</v>
      </c>
      <c r="N21" s="239">
        <v>1234</v>
      </c>
      <c r="O21" s="239">
        <v>1229</v>
      </c>
      <c r="P21" s="239">
        <v>1375</v>
      </c>
      <c r="Q21" s="239">
        <v>1347</v>
      </c>
      <c r="R21" s="239">
        <v>1375</v>
      </c>
      <c r="S21" s="239">
        <v>1462</v>
      </c>
      <c r="T21" s="239">
        <v>1434</v>
      </c>
      <c r="U21" s="239">
        <v>1464</v>
      </c>
      <c r="V21" s="239">
        <v>1576</v>
      </c>
      <c r="W21" s="239">
        <v>1574</v>
      </c>
      <c r="X21" s="239">
        <v>1639</v>
      </c>
      <c r="Y21" s="239">
        <v>1647</v>
      </c>
      <c r="Z21" s="239">
        <v>1530</v>
      </c>
      <c r="AA21" s="239">
        <v>1358</v>
      </c>
      <c r="AB21" s="239">
        <v>1386</v>
      </c>
      <c r="AC21" s="239">
        <v>1461</v>
      </c>
      <c r="AD21" s="239">
        <v>1340</v>
      </c>
      <c r="AE21" s="239">
        <v>1496</v>
      </c>
      <c r="AF21" s="239">
        <v>1494</v>
      </c>
      <c r="AG21" s="239">
        <v>1559</v>
      </c>
      <c r="AH21" s="239">
        <v>1657</v>
      </c>
      <c r="AI21" s="239">
        <v>1688</v>
      </c>
      <c r="AJ21" s="239">
        <v>1715</v>
      </c>
      <c r="AK21" s="239">
        <v>1629</v>
      </c>
      <c r="AL21" s="239">
        <v>1692</v>
      </c>
      <c r="AM21" s="239">
        <v>1822</v>
      </c>
      <c r="AN21" s="239">
        <v>1834</v>
      </c>
      <c r="AO21" s="239">
        <v>1888</v>
      </c>
      <c r="AP21" s="239">
        <v>1991</v>
      </c>
      <c r="AQ21" s="239">
        <v>2109</v>
      </c>
      <c r="AR21" s="239">
        <v>2172</v>
      </c>
      <c r="AS21" s="239">
        <v>2341</v>
      </c>
      <c r="AT21" s="239">
        <v>2305</v>
      </c>
      <c r="AU21" s="239">
        <v>2398</v>
      </c>
      <c r="AV21" s="239">
        <v>2352</v>
      </c>
      <c r="AW21" s="239">
        <v>2282</v>
      </c>
      <c r="AX21" s="239">
        <v>2311</v>
      </c>
      <c r="AY21" s="239">
        <v>2207</v>
      </c>
      <c r="AZ21" s="239">
        <v>2185</v>
      </c>
      <c r="BA21" s="239">
        <v>1717</v>
      </c>
      <c r="BB21" s="239">
        <v>2089</v>
      </c>
      <c r="BC21" s="239">
        <v>2036</v>
      </c>
      <c r="BD21" s="239">
        <v>2056</v>
      </c>
      <c r="BE21" s="239">
        <v>1994</v>
      </c>
      <c r="BF21" s="239">
        <v>1955</v>
      </c>
      <c r="BG21" s="239">
        <v>1928</v>
      </c>
      <c r="BH21" s="239">
        <v>1992</v>
      </c>
      <c r="BI21" s="239">
        <v>1908</v>
      </c>
      <c r="BJ21" s="239">
        <v>1819</v>
      </c>
      <c r="BK21" s="239">
        <v>1951</v>
      </c>
      <c r="BL21" s="239">
        <v>2039</v>
      </c>
      <c r="BM21" s="239">
        <v>1982</v>
      </c>
      <c r="BN21" s="239">
        <v>2195</v>
      </c>
      <c r="BO21" s="239">
        <v>2251</v>
      </c>
      <c r="BP21" s="239">
        <v>2514</v>
      </c>
      <c r="BQ21" s="239">
        <v>2765</v>
      </c>
      <c r="BR21" s="239">
        <v>3274</v>
      </c>
      <c r="BS21" s="239">
        <v>3293</v>
      </c>
      <c r="BT21" s="239">
        <v>3081</v>
      </c>
      <c r="BU21" s="239">
        <v>1885</v>
      </c>
      <c r="BV21" s="239">
        <v>2020</v>
      </c>
      <c r="BW21" s="239">
        <v>2585</v>
      </c>
      <c r="BX21" s="239">
        <v>2450</v>
      </c>
      <c r="BY21" s="239">
        <v>2509</v>
      </c>
      <c r="BZ21" s="239">
        <v>2406</v>
      </c>
      <c r="CA21" s="239">
        <v>2056</v>
      </c>
      <c r="CB21" s="239">
        <v>1806</v>
      </c>
      <c r="CC21" s="239">
        <v>1894</v>
      </c>
      <c r="CD21" s="239">
        <v>1917</v>
      </c>
      <c r="CE21" s="239">
        <v>1819</v>
      </c>
      <c r="CF21" s="239">
        <v>1661</v>
      </c>
      <c r="CG21" s="239">
        <v>1453</v>
      </c>
      <c r="CH21" s="239">
        <v>1442</v>
      </c>
      <c r="CI21" s="239">
        <v>1420</v>
      </c>
      <c r="CJ21" s="239">
        <v>1170</v>
      </c>
      <c r="CK21" s="239">
        <v>1032</v>
      </c>
      <c r="CL21" s="239">
        <v>935</v>
      </c>
      <c r="CM21" s="239">
        <v>831</v>
      </c>
      <c r="CN21" s="239">
        <v>718</v>
      </c>
      <c r="CO21" s="239">
        <v>654</v>
      </c>
      <c r="CP21" s="239">
        <v>486</v>
      </c>
      <c r="CQ21" s="239">
        <v>395</v>
      </c>
      <c r="CR21" s="239">
        <v>282</v>
      </c>
      <c r="CS21" s="239">
        <v>249</v>
      </c>
      <c r="CT21" s="239">
        <v>180</v>
      </c>
      <c r="CU21" s="239">
        <v>158</v>
      </c>
      <c r="CV21" s="239">
        <v>82</v>
      </c>
      <c r="CW21" s="239">
        <v>82</v>
      </c>
      <c r="CX21" s="239">
        <v>51</v>
      </c>
      <c r="CY21" s="239">
        <v>46</v>
      </c>
      <c r="CZ21" s="239">
        <v>80</v>
      </c>
      <c r="DA21" s="240">
        <v>1404</v>
      </c>
      <c r="DB21" s="239">
        <v>5751</v>
      </c>
      <c r="DC21" s="239">
        <v>6162</v>
      </c>
      <c r="DD21" s="239">
        <v>6560</v>
      </c>
      <c r="DE21" s="239">
        <v>7510</v>
      </c>
      <c r="DF21" s="239">
        <v>7560</v>
      </c>
      <c r="DG21" s="239">
        <v>7350</v>
      </c>
      <c r="DH21" s="239">
        <v>8381</v>
      </c>
      <c r="DI21" s="239">
        <v>9644</v>
      </c>
      <c r="DJ21" s="239">
        <v>11568</v>
      </c>
      <c r="DK21" s="239">
        <v>10702</v>
      </c>
      <c r="DL21" s="239">
        <v>10130</v>
      </c>
      <c r="DM21" s="239">
        <v>9598</v>
      </c>
      <c r="DN21" s="239">
        <v>10981</v>
      </c>
      <c r="DO21" s="239">
        <v>14298</v>
      </c>
      <c r="DP21" s="239">
        <v>11970</v>
      </c>
      <c r="DQ21" s="239">
        <v>9492</v>
      </c>
      <c r="DR21" s="239">
        <v>7146</v>
      </c>
      <c r="DS21" s="239">
        <v>4170</v>
      </c>
      <c r="DT21" s="239">
        <v>1592</v>
      </c>
      <c r="DU21" s="239">
        <v>419</v>
      </c>
      <c r="DV21" s="239">
        <v>80</v>
      </c>
    </row>
    <row r="22" spans="1:126" x14ac:dyDescent="0.15">
      <c r="A22" s="242" t="s">
        <v>1069</v>
      </c>
      <c r="B22" s="243" t="s">
        <v>1066</v>
      </c>
      <c r="C22" s="244">
        <v>74795</v>
      </c>
      <c r="D22" s="245">
        <v>549</v>
      </c>
      <c r="E22" s="245">
        <v>595</v>
      </c>
      <c r="F22" s="245">
        <v>583</v>
      </c>
      <c r="G22" s="245">
        <v>559</v>
      </c>
      <c r="H22" s="245">
        <v>594</v>
      </c>
      <c r="I22" s="245">
        <v>587</v>
      </c>
      <c r="J22" s="245">
        <v>642</v>
      </c>
      <c r="K22" s="245">
        <v>620</v>
      </c>
      <c r="L22" s="245">
        <v>629</v>
      </c>
      <c r="M22" s="245">
        <v>591</v>
      </c>
      <c r="N22" s="245">
        <v>652</v>
      </c>
      <c r="O22" s="245">
        <v>622</v>
      </c>
      <c r="P22" s="245">
        <v>701</v>
      </c>
      <c r="Q22" s="245">
        <v>686</v>
      </c>
      <c r="R22" s="245">
        <v>710</v>
      </c>
      <c r="S22" s="245">
        <v>766</v>
      </c>
      <c r="T22" s="245">
        <v>758</v>
      </c>
      <c r="U22" s="245">
        <v>767</v>
      </c>
      <c r="V22" s="245">
        <v>723</v>
      </c>
      <c r="W22" s="245">
        <v>649</v>
      </c>
      <c r="X22" s="245">
        <v>680</v>
      </c>
      <c r="Y22" s="245">
        <v>670</v>
      </c>
      <c r="Z22" s="245">
        <v>649</v>
      </c>
      <c r="AA22" s="245">
        <v>632</v>
      </c>
      <c r="AB22" s="245">
        <v>632</v>
      </c>
      <c r="AC22" s="245">
        <v>704</v>
      </c>
      <c r="AD22" s="245">
        <v>616</v>
      </c>
      <c r="AE22" s="245">
        <v>722</v>
      </c>
      <c r="AF22" s="245">
        <v>683</v>
      </c>
      <c r="AG22" s="245">
        <v>718</v>
      </c>
      <c r="AH22" s="245">
        <v>796</v>
      </c>
      <c r="AI22" s="245">
        <v>831</v>
      </c>
      <c r="AJ22" s="245">
        <v>828</v>
      </c>
      <c r="AK22" s="245">
        <v>751</v>
      </c>
      <c r="AL22" s="245">
        <v>800</v>
      </c>
      <c r="AM22" s="245">
        <v>852</v>
      </c>
      <c r="AN22" s="245">
        <v>861</v>
      </c>
      <c r="AO22" s="245">
        <v>897</v>
      </c>
      <c r="AP22" s="245">
        <v>922</v>
      </c>
      <c r="AQ22" s="245">
        <v>1006</v>
      </c>
      <c r="AR22" s="245">
        <v>1039</v>
      </c>
      <c r="AS22" s="245">
        <v>1152</v>
      </c>
      <c r="AT22" s="245">
        <v>1123</v>
      </c>
      <c r="AU22" s="245">
        <v>1136</v>
      </c>
      <c r="AV22" s="245">
        <v>1121</v>
      </c>
      <c r="AW22" s="245">
        <v>1075</v>
      </c>
      <c r="AX22" s="245">
        <v>1106</v>
      </c>
      <c r="AY22" s="245">
        <v>1036</v>
      </c>
      <c r="AZ22" s="245">
        <v>1027</v>
      </c>
      <c r="BA22" s="245">
        <v>819</v>
      </c>
      <c r="BB22" s="245">
        <v>965</v>
      </c>
      <c r="BC22" s="245">
        <v>999</v>
      </c>
      <c r="BD22" s="245">
        <v>964</v>
      </c>
      <c r="BE22" s="245">
        <v>925</v>
      </c>
      <c r="BF22" s="245">
        <v>896</v>
      </c>
      <c r="BG22" s="245">
        <v>862</v>
      </c>
      <c r="BH22" s="245">
        <v>912</v>
      </c>
      <c r="BI22" s="245">
        <v>895</v>
      </c>
      <c r="BJ22" s="245">
        <v>840</v>
      </c>
      <c r="BK22" s="245">
        <v>946</v>
      </c>
      <c r="BL22" s="245">
        <v>920</v>
      </c>
      <c r="BM22" s="245">
        <v>870</v>
      </c>
      <c r="BN22" s="245">
        <v>1033</v>
      </c>
      <c r="BO22" s="245">
        <v>1036</v>
      </c>
      <c r="BP22" s="245">
        <v>1114</v>
      </c>
      <c r="BQ22" s="245">
        <v>1237</v>
      </c>
      <c r="BR22" s="245">
        <v>1503</v>
      </c>
      <c r="BS22" s="245">
        <v>1522</v>
      </c>
      <c r="BT22" s="245">
        <v>1496</v>
      </c>
      <c r="BU22" s="245">
        <v>882</v>
      </c>
      <c r="BV22" s="245">
        <v>926</v>
      </c>
      <c r="BW22" s="245">
        <v>1165</v>
      </c>
      <c r="BX22" s="245">
        <v>1123</v>
      </c>
      <c r="BY22" s="245">
        <v>1099</v>
      </c>
      <c r="BZ22" s="245">
        <v>1059</v>
      </c>
      <c r="CA22" s="245">
        <v>910</v>
      </c>
      <c r="CB22" s="245">
        <v>818</v>
      </c>
      <c r="CC22" s="245">
        <v>812</v>
      </c>
      <c r="CD22" s="245">
        <v>813</v>
      </c>
      <c r="CE22" s="245">
        <v>759</v>
      </c>
      <c r="CF22" s="245">
        <v>689</v>
      </c>
      <c r="CG22" s="245">
        <v>601</v>
      </c>
      <c r="CH22" s="245">
        <v>575</v>
      </c>
      <c r="CI22" s="245">
        <v>570</v>
      </c>
      <c r="CJ22" s="245">
        <v>444</v>
      </c>
      <c r="CK22" s="245">
        <v>397</v>
      </c>
      <c r="CL22" s="245">
        <v>303</v>
      </c>
      <c r="CM22" s="245">
        <v>292</v>
      </c>
      <c r="CN22" s="245">
        <v>221</v>
      </c>
      <c r="CO22" s="245">
        <v>202</v>
      </c>
      <c r="CP22" s="245">
        <v>130</v>
      </c>
      <c r="CQ22" s="245">
        <v>114</v>
      </c>
      <c r="CR22" s="245">
        <v>59</v>
      </c>
      <c r="CS22" s="245">
        <v>43</v>
      </c>
      <c r="CT22" s="245">
        <v>37</v>
      </c>
      <c r="CU22" s="245">
        <v>31</v>
      </c>
      <c r="CV22" s="245">
        <v>10</v>
      </c>
      <c r="CW22" s="245">
        <v>9</v>
      </c>
      <c r="CX22" s="245">
        <v>6</v>
      </c>
      <c r="CY22" s="245">
        <v>3</v>
      </c>
      <c r="CZ22" s="245">
        <v>12</v>
      </c>
      <c r="DA22" s="246">
        <v>879</v>
      </c>
      <c r="DB22" s="245">
        <v>2880</v>
      </c>
      <c r="DC22" s="245">
        <v>3069</v>
      </c>
      <c r="DD22" s="245">
        <v>3371</v>
      </c>
      <c r="DE22" s="245">
        <v>3663</v>
      </c>
      <c r="DF22" s="245">
        <v>3263</v>
      </c>
      <c r="DG22" s="245">
        <v>3443</v>
      </c>
      <c r="DH22" s="245">
        <v>4006</v>
      </c>
      <c r="DI22" s="245">
        <v>4538</v>
      </c>
      <c r="DJ22" s="245">
        <v>5571</v>
      </c>
      <c r="DK22" s="245">
        <v>5063</v>
      </c>
      <c r="DL22" s="245">
        <v>4749</v>
      </c>
      <c r="DM22" s="245">
        <v>4455</v>
      </c>
      <c r="DN22" s="245">
        <v>4973</v>
      </c>
      <c r="DO22" s="245">
        <v>6640</v>
      </c>
      <c r="DP22" s="245">
        <v>5372</v>
      </c>
      <c r="DQ22" s="245">
        <v>4112</v>
      </c>
      <c r="DR22" s="245">
        <v>2879</v>
      </c>
      <c r="DS22" s="245">
        <v>1415</v>
      </c>
      <c r="DT22" s="245">
        <v>383</v>
      </c>
      <c r="DU22" s="245">
        <v>59</v>
      </c>
      <c r="DV22" s="245">
        <v>12</v>
      </c>
    </row>
    <row r="23" spans="1:126" x14ac:dyDescent="0.15">
      <c r="A23" s="248" t="s">
        <v>1069</v>
      </c>
      <c r="B23" s="249" t="s">
        <v>1067</v>
      </c>
      <c r="C23" s="250">
        <v>87673</v>
      </c>
      <c r="D23" s="251">
        <v>535</v>
      </c>
      <c r="E23" s="251">
        <v>545</v>
      </c>
      <c r="F23" s="251">
        <v>581</v>
      </c>
      <c r="G23" s="251">
        <v>558</v>
      </c>
      <c r="H23" s="251">
        <v>652</v>
      </c>
      <c r="I23" s="251">
        <v>633</v>
      </c>
      <c r="J23" s="251">
        <v>614</v>
      </c>
      <c r="K23" s="251">
        <v>595</v>
      </c>
      <c r="L23" s="251">
        <v>641</v>
      </c>
      <c r="M23" s="251">
        <v>610</v>
      </c>
      <c r="N23" s="251">
        <v>582</v>
      </c>
      <c r="O23" s="251">
        <v>607</v>
      </c>
      <c r="P23" s="251">
        <v>674</v>
      </c>
      <c r="Q23" s="251">
        <v>661</v>
      </c>
      <c r="R23" s="251">
        <v>665</v>
      </c>
      <c r="S23" s="251">
        <v>696</v>
      </c>
      <c r="T23" s="251">
        <v>676</v>
      </c>
      <c r="U23" s="251">
        <v>697</v>
      </c>
      <c r="V23" s="251">
        <v>853</v>
      </c>
      <c r="W23" s="251">
        <v>925</v>
      </c>
      <c r="X23" s="251">
        <v>959</v>
      </c>
      <c r="Y23" s="251">
        <v>977</v>
      </c>
      <c r="Z23" s="251">
        <v>881</v>
      </c>
      <c r="AA23" s="251">
        <v>726</v>
      </c>
      <c r="AB23" s="251">
        <v>754</v>
      </c>
      <c r="AC23" s="251">
        <v>757</v>
      </c>
      <c r="AD23" s="251">
        <v>724</v>
      </c>
      <c r="AE23" s="251">
        <v>774</v>
      </c>
      <c r="AF23" s="251">
        <v>811</v>
      </c>
      <c r="AG23" s="251">
        <v>841</v>
      </c>
      <c r="AH23" s="251">
        <v>861</v>
      </c>
      <c r="AI23" s="251">
        <v>857</v>
      </c>
      <c r="AJ23" s="251">
        <v>887</v>
      </c>
      <c r="AK23" s="251">
        <v>878</v>
      </c>
      <c r="AL23" s="251">
        <v>892</v>
      </c>
      <c r="AM23" s="251">
        <v>970</v>
      </c>
      <c r="AN23" s="251">
        <v>973</v>
      </c>
      <c r="AO23" s="251">
        <v>991</v>
      </c>
      <c r="AP23" s="251">
        <v>1069</v>
      </c>
      <c r="AQ23" s="251">
        <v>1103</v>
      </c>
      <c r="AR23" s="251">
        <v>1133</v>
      </c>
      <c r="AS23" s="251">
        <v>1189</v>
      </c>
      <c r="AT23" s="251">
        <v>1182</v>
      </c>
      <c r="AU23" s="251">
        <v>1262</v>
      </c>
      <c r="AV23" s="251">
        <v>1231</v>
      </c>
      <c r="AW23" s="251">
        <v>1207</v>
      </c>
      <c r="AX23" s="251">
        <v>1205</v>
      </c>
      <c r="AY23" s="251">
        <v>1171</v>
      </c>
      <c r="AZ23" s="251">
        <v>1158</v>
      </c>
      <c r="BA23" s="251">
        <v>898</v>
      </c>
      <c r="BB23" s="251">
        <v>1124</v>
      </c>
      <c r="BC23" s="251">
        <v>1037</v>
      </c>
      <c r="BD23" s="251">
        <v>1092</v>
      </c>
      <c r="BE23" s="251">
        <v>1069</v>
      </c>
      <c r="BF23" s="251">
        <v>1059</v>
      </c>
      <c r="BG23" s="251">
        <v>1066</v>
      </c>
      <c r="BH23" s="251">
        <v>1080</v>
      </c>
      <c r="BI23" s="251">
        <v>1013</v>
      </c>
      <c r="BJ23" s="251">
        <v>979</v>
      </c>
      <c r="BK23" s="251">
        <v>1005</v>
      </c>
      <c r="BL23" s="251">
        <v>1119</v>
      </c>
      <c r="BM23" s="251">
        <v>1112</v>
      </c>
      <c r="BN23" s="251">
        <v>1162</v>
      </c>
      <c r="BO23" s="251">
        <v>1215</v>
      </c>
      <c r="BP23" s="251">
        <v>1400</v>
      </c>
      <c r="BQ23" s="251">
        <v>1528</v>
      </c>
      <c r="BR23" s="251">
        <v>1771</v>
      </c>
      <c r="BS23" s="251">
        <v>1771</v>
      </c>
      <c r="BT23" s="251">
        <v>1585</v>
      </c>
      <c r="BU23" s="251">
        <v>1003</v>
      </c>
      <c r="BV23" s="251">
        <v>1094</v>
      </c>
      <c r="BW23" s="251">
        <v>1420</v>
      </c>
      <c r="BX23" s="251">
        <v>1327</v>
      </c>
      <c r="BY23" s="251">
        <v>1410</v>
      </c>
      <c r="BZ23" s="251">
        <v>1347</v>
      </c>
      <c r="CA23" s="251">
        <v>1146</v>
      </c>
      <c r="CB23" s="251">
        <v>988</v>
      </c>
      <c r="CC23" s="251">
        <v>1082</v>
      </c>
      <c r="CD23" s="251">
        <v>1104</v>
      </c>
      <c r="CE23" s="251">
        <v>1060</v>
      </c>
      <c r="CF23" s="251">
        <v>972</v>
      </c>
      <c r="CG23" s="251">
        <v>852</v>
      </c>
      <c r="CH23" s="251">
        <v>867</v>
      </c>
      <c r="CI23" s="251">
        <v>850</v>
      </c>
      <c r="CJ23" s="251">
        <v>726</v>
      </c>
      <c r="CK23" s="251">
        <v>635</v>
      </c>
      <c r="CL23" s="251">
        <v>632</v>
      </c>
      <c r="CM23" s="251">
        <v>539</v>
      </c>
      <c r="CN23" s="251">
        <v>497</v>
      </c>
      <c r="CO23" s="251">
        <v>452</v>
      </c>
      <c r="CP23" s="251">
        <v>356</v>
      </c>
      <c r="CQ23" s="251">
        <v>281</v>
      </c>
      <c r="CR23" s="251">
        <v>223</v>
      </c>
      <c r="CS23" s="251">
        <v>206</v>
      </c>
      <c r="CT23" s="251">
        <v>143</v>
      </c>
      <c r="CU23" s="251">
        <v>127</v>
      </c>
      <c r="CV23" s="251">
        <v>72</v>
      </c>
      <c r="CW23" s="251">
        <v>73</v>
      </c>
      <c r="CX23" s="251">
        <v>45</v>
      </c>
      <c r="CY23" s="251">
        <v>43</v>
      </c>
      <c r="CZ23" s="251">
        <v>68</v>
      </c>
      <c r="DA23" s="252">
        <v>525</v>
      </c>
      <c r="DB23" s="251">
        <v>2871</v>
      </c>
      <c r="DC23" s="251">
        <v>3093</v>
      </c>
      <c r="DD23" s="251">
        <v>3189</v>
      </c>
      <c r="DE23" s="251">
        <v>3847</v>
      </c>
      <c r="DF23" s="251">
        <v>4297</v>
      </c>
      <c r="DG23" s="251">
        <v>3907</v>
      </c>
      <c r="DH23" s="251">
        <v>4375</v>
      </c>
      <c r="DI23" s="251">
        <v>5106</v>
      </c>
      <c r="DJ23" s="251">
        <v>5997</v>
      </c>
      <c r="DK23" s="251">
        <v>5639</v>
      </c>
      <c r="DL23" s="251">
        <v>5381</v>
      </c>
      <c r="DM23" s="251">
        <v>5143</v>
      </c>
      <c r="DN23" s="251">
        <v>6008</v>
      </c>
      <c r="DO23" s="251">
        <v>7658</v>
      </c>
      <c r="DP23" s="251">
        <v>6598</v>
      </c>
      <c r="DQ23" s="251">
        <v>5380</v>
      </c>
      <c r="DR23" s="251">
        <v>4267</v>
      </c>
      <c r="DS23" s="251">
        <v>2755</v>
      </c>
      <c r="DT23" s="251">
        <v>1209</v>
      </c>
      <c r="DU23" s="251">
        <v>360</v>
      </c>
      <c r="DV23" s="251">
        <v>68</v>
      </c>
    </row>
    <row r="24" spans="1:126" x14ac:dyDescent="0.15">
      <c r="A24" s="242" t="s">
        <v>1075</v>
      </c>
      <c r="B24" s="243" t="s">
        <v>1064</v>
      </c>
      <c r="C24" s="244">
        <v>219474</v>
      </c>
      <c r="D24" s="245">
        <v>1764</v>
      </c>
      <c r="E24" s="245">
        <v>1826</v>
      </c>
      <c r="F24" s="245">
        <v>1850</v>
      </c>
      <c r="G24" s="245">
        <v>1929</v>
      </c>
      <c r="H24" s="245">
        <v>1940</v>
      </c>
      <c r="I24" s="245">
        <v>2022</v>
      </c>
      <c r="J24" s="245">
        <v>1931</v>
      </c>
      <c r="K24" s="245">
        <v>2000</v>
      </c>
      <c r="L24" s="245">
        <v>1892</v>
      </c>
      <c r="M24" s="245">
        <v>1923</v>
      </c>
      <c r="N24" s="245">
        <v>1953</v>
      </c>
      <c r="O24" s="245">
        <v>1900</v>
      </c>
      <c r="P24" s="245">
        <v>2007</v>
      </c>
      <c r="Q24" s="245">
        <v>1912</v>
      </c>
      <c r="R24" s="245">
        <v>1964</v>
      </c>
      <c r="S24" s="245">
        <v>2073</v>
      </c>
      <c r="T24" s="245">
        <v>2009</v>
      </c>
      <c r="U24" s="245">
        <v>2056</v>
      </c>
      <c r="V24" s="245">
        <v>2082</v>
      </c>
      <c r="W24" s="245">
        <v>2052</v>
      </c>
      <c r="X24" s="245">
        <v>1943</v>
      </c>
      <c r="Y24" s="245">
        <v>1933</v>
      </c>
      <c r="Z24" s="245">
        <v>1809</v>
      </c>
      <c r="AA24" s="245">
        <v>1713</v>
      </c>
      <c r="AB24" s="245">
        <v>1844</v>
      </c>
      <c r="AC24" s="245">
        <v>1981</v>
      </c>
      <c r="AD24" s="245">
        <v>1872</v>
      </c>
      <c r="AE24" s="245">
        <v>2002</v>
      </c>
      <c r="AF24" s="245">
        <v>2078</v>
      </c>
      <c r="AG24" s="245">
        <v>2171</v>
      </c>
      <c r="AH24" s="245">
        <v>2231</v>
      </c>
      <c r="AI24" s="245">
        <v>2359</v>
      </c>
      <c r="AJ24" s="245">
        <v>2432</v>
      </c>
      <c r="AK24" s="245">
        <v>2466</v>
      </c>
      <c r="AL24" s="245">
        <v>2525</v>
      </c>
      <c r="AM24" s="245">
        <v>2533</v>
      </c>
      <c r="AN24" s="245">
        <v>2597</v>
      </c>
      <c r="AO24" s="245">
        <v>2666</v>
      </c>
      <c r="AP24" s="245">
        <v>2789</v>
      </c>
      <c r="AQ24" s="245">
        <v>2943</v>
      </c>
      <c r="AR24" s="245">
        <v>3249</v>
      </c>
      <c r="AS24" s="245">
        <v>3333</v>
      </c>
      <c r="AT24" s="245">
        <v>3493</v>
      </c>
      <c r="AU24" s="245">
        <v>3458</v>
      </c>
      <c r="AV24" s="245">
        <v>3222</v>
      </c>
      <c r="AW24" s="245">
        <v>3212</v>
      </c>
      <c r="AX24" s="245">
        <v>3147</v>
      </c>
      <c r="AY24" s="245">
        <v>2968</v>
      </c>
      <c r="AZ24" s="245">
        <v>2918</v>
      </c>
      <c r="BA24" s="245">
        <v>2356</v>
      </c>
      <c r="BB24" s="245">
        <v>2965</v>
      </c>
      <c r="BC24" s="245">
        <v>2713</v>
      </c>
      <c r="BD24" s="245">
        <v>2695</v>
      </c>
      <c r="BE24" s="245">
        <v>2490</v>
      </c>
      <c r="BF24" s="245">
        <v>2489</v>
      </c>
      <c r="BG24" s="245">
        <v>2535</v>
      </c>
      <c r="BH24" s="245">
        <v>2493</v>
      </c>
      <c r="BI24" s="245">
        <v>2530</v>
      </c>
      <c r="BJ24" s="245">
        <v>2422</v>
      </c>
      <c r="BK24" s="245">
        <v>2518</v>
      </c>
      <c r="BL24" s="245">
        <v>2467</v>
      </c>
      <c r="BM24" s="245">
        <v>2619</v>
      </c>
      <c r="BN24" s="245">
        <v>2819</v>
      </c>
      <c r="BO24" s="245">
        <v>2922</v>
      </c>
      <c r="BP24" s="245">
        <v>3104</v>
      </c>
      <c r="BQ24" s="245">
        <v>3321</v>
      </c>
      <c r="BR24" s="245">
        <v>3992</v>
      </c>
      <c r="BS24" s="245">
        <v>3930</v>
      </c>
      <c r="BT24" s="245">
        <v>3709</v>
      </c>
      <c r="BU24" s="245">
        <v>2230</v>
      </c>
      <c r="BV24" s="245">
        <v>2500</v>
      </c>
      <c r="BW24" s="245">
        <v>3111</v>
      </c>
      <c r="BX24" s="245">
        <v>2921</v>
      </c>
      <c r="BY24" s="245">
        <v>3094</v>
      </c>
      <c r="BZ24" s="245">
        <v>3065</v>
      </c>
      <c r="CA24" s="245">
        <v>2696</v>
      </c>
      <c r="CB24" s="245">
        <v>2257</v>
      </c>
      <c r="CC24" s="245">
        <v>2300</v>
      </c>
      <c r="CD24" s="245">
        <v>2343</v>
      </c>
      <c r="CE24" s="245">
        <v>2388</v>
      </c>
      <c r="CF24" s="245">
        <v>2210</v>
      </c>
      <c r="CG24" s="245">
        <v>2010</v>
      </c>
      <c r="CH24" s="245">
        <v>1994</v>
      </c>
      <c r="CI24" s="245">
        <v>1882</v>
      </c>
      <c r="CJ24" s="245">
        <v>1639</v>
      </c>
      <c r="CK24" s="245">
        <v>1398</v>
      </c>
      <c r="CL24" s="245">
        <v>1238</v>
      </c>
      <c r="CM24" s="245">
        <v>1131</v>
      </c>
      <c r="CN24" s="245">
        <v>980</v>
      </c>
      <c r="CO24" s="245">
        <v>889</v>
      </c>
      <c r="CP24" s="245">
        <v>710</v>
      </c>
      <c r="CQ24" s="245">
        <v>574</v>
      </c>
      <c r="CR24" s="245">
        <v>415</v>
      </c>
      <c r="CS24" s="245">
        <v>362</v>
      </c>
      <c r="CT24" s="245">
        <v>262</v>
      </c>
      <c r="CU24" s="245">
        <v>216</v>
      </c>
      <c r="CV24" s="245">
        <v>121</v>
      </c>
      <c r="CW24" s="245">
        <v>116</v>
      </c>
      <c r="CX24" s="245">
        <v>83</v>
      </c>
      <c r="CY24" s="245">
        <v>61</v>
      </c>
      <c r="CZ24" s="245">
        <v>113</v>
      </c>
      <c r="DA24" s="246">
        <v>2104</v>
      </c>
      <c r="DB24" s="245">
        <v>9309</v>
      </c>
      <c r="DC24" s="245">
        <v>9768</v>
      </c>
      <c r="DD24" s="245">
        <v>9736</v>
      </c>
      <c r="DE24" s="245">
        <v>10272</v>
      </c>
      <c r="DF24" s="245">
        <v>9242</v>
      </c>
      <c r="DG24" s="245">
        <v>10104</v>
      </c>
      <c r="DH24" s="245">
        <v>12013</v>
      </c>
      <c r="DI24" s="245">
        <v>13528</v>
      </c>
      <c r="DJ24" s="245">
        <v>16755</v>
      </c>
      <c r="DK24" s="245">
        <v>14601</v>
      </c>
      <c r="DL24" s="245">
        <v>13352</v>
      </c>
      <c r="DM24" s="245">
        <v>12498</v>
      </c>
      <c r="DN24" s="245">
        <v>13931</v>
      </c>
      <c r="DO24" s="245">
        <v>17182</v>
      </c>
      <c r="DP24" s="245">
        <v>14691</v>
      </c>
      <c r="DQ24" s="245">
        <v>11984</v>
      </c>
      <c r="DR24" s="245">
        <v>9735</v>
      </c>
      <c r="DS24" s="245">
        <v>5636</v>
      </c>
      <c r="DT24" s="245">
        <v>2323</v>
      </c>
      <c r="DU24" s="245">
        <v>597</v>
      </c>
      <c r="DV24" s="245">
        <v>113</v>
      </c>
    </row>
    <row r="25" spans="1:126" x14ac:dyDescent="0.15">
      <c r="A25" s="242" t="s">
        <v>1069</v>
      </c>
      <c r="B25" s="243" t="s">
        <v>1066</v>
      </c>
      <c r="C25" s="244">
        <v>102740</v>
      </c>
      <c r="D25" s="245">
        <v>912</v>
      </c>
      <c r="E25" s="245">
        <v>914</v>
      </c>
      <c r="F25" s="245">
        <v>981</v>
      </c>
      <c r="G25" s="245">
        <v>999</v>
      </c>
      <c r="H25" s="245">
        <v>1000</v>
      </c>
      <c r="I25" s="245">
        <v>1045</v>
      </c>
      <c r="J25" s="245">
        <v>979</v>
      </c>
      <c r="K25" s="245">
        <v>1031</v>
      </c>
      <c r="L25" s="245">
        <v>983</v>
      </c>
      <c r="M25" s="245">
        <v>974</v>
      </c>
      <c r="N25" s="245">
        <v>1001</v>
      </c>
      <c r="O25" s="245">
        <v>959</v>
      </c>
      <c r="P25" s="245">
        <v>1014</v>
      </c>
      <c r="Q25" s="245">
        <v>1001</v>
      </c>
      <c r="R25" s="245">
        <v>1043</v>
      </c>
      <c r="S25" s="245">
        <v>1050</v>
      </c>
      <c r="T25" s="245">
        <v>993</v>
      </c>
      <c r="U25" s="245">
        <v>1035</v>
      </c>
      <c r="V25" s="245">
        <v>1093</v>
      </c>
      <c r="W25" s="245">
        <v>1039</v>
      </c>
      <c r="X25" s="245">
        <v>951</v>
      </c>
      <c r="Y25" s="245">
        <v>971</v>
      </c>
      <c r="Z25" s="245">
        <v>887</v>
      </c>
      <c r="AA25" s="245">
        <v>830</v>
      </c>
      <c r="AB25" s="245">
        <v>892</v>
      </c>
      <c r="AC25" s="245">
        <v>994</v>
      </c>
      <c r="AD25" s="245">
        <v>915</v>
      </c>
      <c r="AE25" s="245">
        <v>986</v>
      </c>
      <c r="AF25" s="245">
        <v>1004</v>
      </c>
      <c r="AG25" s="245">
        <v>1074</v>
      </c>
      <c r="AH25" s="245">
        <v>1102</v>
      </c>
      <c r="AI25" s="245">
        <v>1112</v>
      </c>
      <c r="AJ25" s="245">
        <v>1213</v>
      </c>
      <c r="AK25" s="245">
        <v>1164</v>
      </c>
      <c r="AL25" s="245">
        <v>1203</v>
      </c>
      <c r="AM25" s="245">
        <v>1199</v>
      </c>
      <c r="AN25" s="245">
        <v>1256</v>
      </c>
      <c r="AO25" s="245">
        <v>1237</v>
      </c>
      <c r="AP25" s="245">
        <v>1320</v>
      </c>
      <c r="AQ25" s="245">
        <v>1418</v>
      </c>
      <c r="AR25" s="245">
        <v>1609</v>
      </c>
      <c r="AS25" s="245">
        <v>1564</v>
      </c>
      <c r="AT25" s="245">
        <v>1662</v>
      </c>
      <c r="AU25" s="245">
        <v>1676</v>
      </c>
      <c r="AV25" s="245">
        <v>1520</v>
      </c>
      <c r="AW25" s="245">
        <v>1559</v>
      </c>
      <c r="AX25" s="245">
        <v>1502</v>
      </c>
      <c r="AY25" s="245">
        <v>1394</v>
      </c>
      <c r="AZ25" s="245">
        <v>1435</v>
      </c>
      <c r="BA25" s="245">
        <v>1057</v>
      </c>
      <c r="BB25" s="245">
        <v>1394</v>
      </c>
      <c r="BC25" s="245">
        <v>1256</v>
      </c>
      <c r="BD25" s="245">
        <v>1271</v>
      </c>
      <c r="BE25" s="245">
        <v>1153</v>
      </c>
      <c r="BF25" s="245">
        <v>1176</v>
      </c>
      <c r="BG25" s="245">
        <v>1186</v>
      </c>
      <c r="BH25" s="245">
        <v>1127</v>
      </c>
      <c r="BI25" s="245">
        <v>1158</v>
      </c>
      <c r="BJ25" s="245">
        <v>1106</v>
      </c>
      <c r="BK25" s="245">
        <v>1229</v>
      </c>
      <c r="BL25" s="245">
        <v>1169</v>
      </c>
      <c r="BM25" s="245">
        <v>1220</v>
      </c>
      <c r="BN25" s="245">
        <v>1315</v>
      </c>
      <c r="BO25" s="245">
        <v>1367</v>
      </c>
      <c r="BP25" s="245">
        <v>1491</v>
      </c>
      <c r="BQ25" s="245">
        <v>1501</v>
      </c>
      <c r="BR25" s="245">
        <v>1823</v>
      </c>
      <c r="BS25" s="245">
        <v>1817</v>
      </c>
      <c r="BT25" s="245">
        <v>1706</v>
      </c>
      <c r="BU25" s="245">
        <v>1016</v>
      </c>
      <c r="BV25" s="245">
        <v>1142</v>
      </c>
      <c r="BW25" s="245">
        <v>1458</v>
      </c>
      <c r="BX25" s="245">
        <v>1291</v>
      </c>
      <c r="BY25" s="245">
        <v>1374</v>
      </c>
      <c r="BZ25" s="245">
        <v>1292</v>
      </c>
      <c r="CA25" s="245">
        <v>1188</v>
      </c>
      <c r="CB25" s="245">
        <v>1028</v>
      </c>
      <c r="CC25" s="245">
        <v>973</v>
      </c>
      <c r="CD25" s="245">
        <v>1011</v>
      </c>
      <c r="CE25" s="245">
        <v>980</v>
      </c>
      <c r="CF25" s="245">
        <v>926</v>
      </c>
      <c r="CG25" s="245">
        <v>828</v>
      </c>
      <c r="CH25" s="245">
        <v>810</v>
      </c>
      <c r="CI25" s="245">
        <v>739</v>
      </c>
      <c r="CJ25" s="245">
        <v>639</v>
      </c>
      <c r="CK25" s="245">
        <v>519</v>
      </c>
      <c r="CL25" s="245">
        <v>417</v>
      </c>
      <c r="CM25" s="245">
        <v>395</v>
      </c>
      <c r="CN25" s="245">
        <v>330</v>
      </c>
      <c r="CO25" s="245">
        <v>283</v>
      </c>
      <c r="CP25" s="245">
        <v>200</v>
      </c>
      <c r="CQ25" s="245">
        <v>145</v>
      </c>
      <c r="CR25" s="245">
        <v>115</v>
      </c>
      <c r="CS25" s="245">
        <v>92</v>
      </c>
      <c r="CT25" s="245">
        <v>55</v>
      </c>
      <c r="CU25" s="245">
        <v>46</v>
      </c>
      <c r="CV25" s="245">
        <v>32</v>
      </c>
      <c r="CW25" s="245">
        <v>16</v>
      </c>
      <c r="CX25" s="245">
        <v>17</v>
      </c>
      <c r="CY25" s="245">
        <v>12</v>
      </c>
      <c r="CZ25" s="245">
        <v>15</v>
      </c>
      <c r="DA25" s="246">
        <v>1139</v>
      </c>
      <c r="DB25" s="245">
        <v>4806</v>
      </c>
      <c r="DC25" s="245">
        <v>5012</v>
      </c>
      <c r="DD25" s="245">
        <v>5018</v>
      </c>
      <c r="DE25" s="245">
        <v>5210</v>
      </c>
      <c r="DF25" s="245">
        <v>4531</v>
      </c>
      <c r="DG25" s="245">
        <v>4973</v>
      </c>
      <c r="DH25" s="245">
        <v>5794</v>
      </c>
      <c r="DI25" s="245">
        <v>6430</v>
      </c>
      <c r="DJ25" s="245">
        <v>8031</v>
      </c>
      <c r="DK25" s="245">
        <v>6947</v>
      </c>
      <c r="DL25" s="245">
        <v>6250</v>
      </c>
      <c r="DM25" s="245">
        <v>5806</v>
      </c>
      <c r="DN25" s="245">
        <v>6562</v>
      </c>
      <c r="DO25" s="245">
        <v>7863</v>
      </c>
      <c r="DP25" s="245">
        <v>6557</v>
      </c>
      <c r="DQ25" s="245">
        <v>5180</v>
      </c>
      <c r="DR25" s="245">
        <v>3942</v>
      </c>
      <c r="DS25" s="245">
        <v>1944</v>
      </c>
      <c r="DT25" s="245">
        <v>607</v>
      </c>
      <c r="DU25" s="245">
        <v>123</v>
      </c>
      <c r="DV25" s="245">
        <v>15</v>
      </c>
    </row>
    <row r="26" spans="1:126" x14ac:dyDescent="0.15">
      <c r="A26" s="242" t="s">
        <v>1069</v>
      </c>
      <c r="B26" s="243" t="s">
        <v>1067</v>
      </c>
      <c r="C26" s="244">
        <v>116734</v>
      </c>
      <c r="D26" s="245">
        <v>852</v>
      </c>
      <c r="E26" s="245">
        <v>912</v>
      </c>
      <c r="F26" s="245">
        <v>869</v>
      </c>
      <c r="G26" s="245">
        <v>930</v>
      </c>
      <c r="H26" s="245">
        <v>940</v>
      </c>
      <c r="I26" s="245">
        <v>977</v>
      </c>
      <c r="J26" s="245">
        <v>952</v>
      </c>
      <c r="K26" s="245">
        <v>969</v>
      </c>
      <c r="L26" s="245">
        <v>909</v>
      </c>
      <c r="M26" s="245">
        <v>949</v>
      </c>
      <c r="N26" s="245">
        <v>952</v>
      </c>
      <c r="O26" s="245">
        <v>941</v>
      </c>
      <c r="P26" s="245">
        <v>993</v>
      </c>
      <c r="Q26" s="245">
        <v>911</v>
      </c>
      <c r="R26" s="245">
        <v>921</v>
      </c>
      <c r="S26" s="245">
        <v>1023</v>
      </c>
      <c r="T26" s="245">
        <v>1016</v>
      </c>
      <c r="U26" s="245">
        <v>1021</v>
      </c>
      <c r="V26" s="245">
        <v>989</v>
      </c>
      <c r="W26" s="245">
        <v>1013</v>
      </c>
      <c r="X26" s="245">
        <v>992</v>
      </c>
      <c r="Y26" s="245">
        <v>962</v>
      </c>
      <c r="Z26" s="245">
        <v>922</v>
      </c>
      <c r="AA26" s="245">
        <v>883</v>
      </c>
      <c r="AB26" s="245">
        <v>952</v>
      </c>
      <c r="AC26" s="245">
        <v>987</v>
      </c>
      <c r="AD26" s="245">
        <v>957</v>
      </c>
      <c r="AE26" s="245">
        <v>1016</v>
      </c>
      <c r="AF26" s="245">
        <v>1074</v>
      </c>
      <c r="AG26" s="245">
        <v>1097</v>
      </c>
      <c r="AH26" s="245">
        <v>1129</v>
      </c>
      <c r="AI26" s="245">
        <v>1247</v>
      </c>
      <c r="AJ26" s="245">
        <v>1219</v>
      </c>
      <c r="AK26" s="245">
        <v>1302</v>
      </c>
      <c r="AL26" s="245">
        <v>1322</v>
      </c>
      <c r="AM26" s="245">
        <v>1334</v>
      </c>
      <c r="AN26" s="245">
        <v>1341</v>
      </c>
      <c r="AO26" s="245">
        <v>1429</v>
      </c>
      <c r="AP26" s="245">
        <v>1469</v>
      </c>
      <c r="AQ26" s="245">
        <v>1525</v>
      </c>
      <c r="AR26" s="245">
        <v>1640</v>
      </c>
      <c r="AS26" s="245">
        <v>1769</v>
      </c>
      <c r="AT26" s="245">
        <v>1831</v>
      </c>
      <c r="AU26" s="245">
        <v>1782</v>
      </c>
      <c r="AV26" s="245">
        <v>1702</v>
      </c>
      <c r="AW26" s="245">
        <v>1653</v>
      </c>
      <c r="AX26" s="245">
        <v>1645</v>
      </c>
      <c r="AY26" s="245">
        <v>1574</v>
      </c>
      <c r="AZ26" s="245">
        <v>1483</v>
      </c>
      <c r="BA26" s="245">
        <v>1299</v>
      </c>
      <c r="BB26" s="245">
        <v>1571</v>
      </c>
      <c r="BC26" s="245">
        <v>1457</v>
      </c>
      <c r="BD26" s="245">
        <v>1424</v>
      </c>
      <c r="BE26" s="245">
        <v>1337</v>
      </c>
      <c r="BF26" s="245">
        <v>1313</v>
      </c>
      <c r="BG26" s="245">
        <v>1349</v>
      </c>
      <c r="BH26" s="245">
        <v>1366</v>
      </c>
      <c r="BI26" s="245">
        <v>1372</v>
      </c>
      <c r="BJ26" s="245">
        <v>1316</v>
      </c>
      <c r="BK26" s="245">
        <v>1289</v>
      </c>
      <c r="BL26" s="245">
        <v>1298</v>
      </c>
      <c r="BM26" s="245">
        <v>1399</v>
      </c>
      <c r="BN26" s="245">
        <v>1504</v>
      </c>
      <c r="BO26" s="245">
        <v>1555</v>
      </c>
      <c r="BP26" s="245">
        <v>1613</v>
      </c>
      <c r="BQ26" s="245">
        <v>1820</v>
      </c>
      <c r="BR26" s="245">
        <v>2169</v>
      </c>
      <c r="BS26" s="245">
        <v>2113</v>
      </c>
      <c r="BT26" s="245">
        <v>2003</v>
      </c>
      <c r="BU26" s="245">
        <v>1214</v>
      </c>
      <c r="BV26" s="245">
        <v>1358</v>
      </c>
      <c r="BW26" s="245">
        <v>1653</v>
      </c>
      <c r="BX26" s="245">
        <v>1630</v>
      </c>
      <c r="BY26" s="245">
        <v>1720</v>
      </c>
      <c r="BZ26" s="245">
        <v>1773</v>
      </c>
      <c r="CA26" s="245">
        <v>1508</v>
      </c>
      <c r="CB26" s="245">
        <v>1229</v>
      </c>
      <c r="CC26" s="245">
        <v>1327</v>
      </c>
      <c r="CD26" s="245">
        <v>1332</v>
      </c>
      <c r="CE26" s="245">
        <v>1408</v>
      </c>
      <c r="CF26" s="245">
        <v>1284</v>
      </c>
      <c r="CG26" s="245">
        <v>1182</v>
      </c>
      <c r="CH26" s="245">
        <v>1184</v>
      </c>
      <c r="CI26" s="245">
        <v>1143</v>
      </c>
      <c r="CJ26" s="245">
        <v>1000</v>
      </c>
      <c r="CK26" s="245">
        <v>879</v>
      </c>
      <c r="CL26" s="245">
        <v>821</v>
      </c>
      <c r="CM26" s="245">
        <v>736</v>
      </c>
      <c r="CN26" s="245">
        <v>650</v>
      </c>
      <c r="CO26" s="245">
        <v>606</v>
      </c>
      <c r="CP26" s="245">
        <v>510</v>
      </c>
      <c r="CQ26" s="245">
        <v>429</v>
      </c>
      <c r="CR26" s="245">
        <v>300</v>
      </c>
      <c r="CS26" s="245">
        <v>270</v>
      </c>
      <c r="CT26" s="245">
        <v>207</v>
      </c>
      <c r="CU26" s="245">
        <v>170</v>
      </c>
      <c r="CV26" s="245">
        <v>89</v>
      </c>
      <c r="CW26" s="245">
        <v>100</v>
      </c>
      <c r="CX26" s="245">
        <v>66</v>
      </c>
      <c r="CY26" s="245">
        <v>49</v>
      </c>
      <c r="CZ26" s="245">
        <v>98</v>
      </c>
      <c r="DA26" s="246">
        <v>965</v>
      </c>
      <c r="DB26" s="245">
        <v>4503</v>
      </c>
      <c r="DC26" s="245">
        <v>4756</v>
      </c>
      <c r="DD26" s="245">
        <v>4718</v>
      </c>
      <c r="DE26" s="245">
        <v>5062</v>
      </c>
      <c r="DF26" s="245">
        <v>4711</v>
      </c>
      <c r="DG26" s="245">
        <v>5131</v>
      </c>
      <c r="DH26" s="245">
        <v>6219</v>
      </c>
      <c r="DI26" s="245">
        <v>7098</v>
      </c>
      <c r="DJ26" s="245">
        <v>8724</v>
      </c>
      <c r="DK26" s="245">
        <v>7654</v>
      </c>
      <c r="DL26" s="245">
        <v>7102</v>
      </c>
      <c r="DM26" s="245">
        <v>6692</v>
      </c>
      <c r="DN26" s="245">
        <v>7369</v>
      </c>
      <c r="DO26" s="245">
        <v>9319</v>
      </c>
      <c r="DP26" s="245">
        <v>8134</v>
      </c>
      <c r="DQ26" s="245">
        <v>6804</v>
      </c>
      <c r="DR26" s="245">
        <v>5793</v>
      </c>
      <c r="DS26" s="245">
        <v>3692</v>
      </c>
      <c r="DT26" s="245">
        <v>1716</v>
      </c>
      <c r="DU26" s="245">
        <v>474</v>
      </c>
      <c r="DV26" s="245">
        <v>98</v>
      </c>
    </row>
    <row r="27" spans="1:126" x14ac:dyDescent="0.15">
      <c r="A27" s="236" t="s">
        <v>1076</v>
      </c>
      <c r="B27" s="237" t="s">
        <v>1064</v>
      </c>
      <c r="C27" s="238">
        <v>219805</v>
      </c>
      <c r="D27" s="239">
        <v>1434</v>
      </c>
      <c r="E27" s="239">
        <v>1481</v>
      </c>
      <c r="F27" s="239">
        <v>1579</v>
      </c>
      <c r="G27" s="239">
        <v>1629</v>
      </c>
      <c r="H27" s="239">
        <v>1883</v>
      </c>
      <c r="I27" s="239">
        <v>1828</v>
      </c>
      <c r="J27" s="239">
        <v>1877</v>
      </c>
      <c r="K27" s="239">
        <v>2035</v>
      </c>
      <c r="L27" s="239">
        <v>1949</v>
      </c>
      <c r="M27" s="239">
        <v>1990</v>
      </c>
      <c r="N27" s="239">
        <v>1964</v>
      </c>
      <c r="O27" s="239">
        <v>2093</v>
      </c>
      <c r="P27" s="239">
        <v>2129</v>
      </c>
      <c r="Q27" s="239">
        <v>2148</v>
      </c>
      <c r="R27" s="239">
        <v>2175</v>
      </c>
      <c r="S27" s="239">
        <v>2194</v>
      </c>
      <c r="T27" s="239">
        <v>2254</v>
      </c>
      <c r="U27" s="239">
        <v>2321</v>
      </c>
      <c r="V27" s="239">
        <v>2153</v>
      </c>
      <c r="W27" s="239">
        <v>2081</v>
      </c>
      <c r="X27" s="239">
        <v>2044</v>
      </c>
      <c r="Y27" s="239">
        <v>1910</v>
      </c>
      <c r="Z27" s="239">
        <v>1896</v>
      </c>
      <c r="AA27" s="239">
        <v>1769</v>
      </c>
      <c r="AB27" s="239">
        <v>1754</v>
      </c>
      <c r="AC27" s="239">
        <v>1780</v>
      </c>
      <c r="AD27" s="239">
        <v>1793</v>
      </c>
      <c r="AE27" s="239">
        <v>1812</v>
      </c>
      <c r="AF27" s="239">
        <v>1745</v>
      </c>
      <c r="AG27" s="239">
        <v>1899</v>
      </c>
      <c r="AH27" s="239">
        <v>1945</v>
      </c>
      <c r="AI27" s="239">
        <v>2099</v>
      </c>
      <c r="AJ27" s="239">
        <v>2171</v>
      </c>
      <c r="AK27" s="239">
        <v>2147</v>
      </c>
      <c r="AL27" s="239">
        <v>2139</v>
      </c>
      <c r="AM27" s="239">
        <v>2327</v>
      </c>
      <c r="AN27" s="239">
        <v>2414</v>
      </c>
      <c r="AO27" s="239">
        <v>2611</v>
      </c>
      <c r="AP27" s="239">
        <v>2704</v>
      </c>
      <c r="AQ27" s="239">
        <v>2924</v>
      </c>
      <c r="AR27" s="239">
        <v>3165</v>
      </c>
      <c r="AS27" s="239">
        <v>3397</v>
      </c>
      <c r="AT27" s="239">
        <v>3504</v>
      </c>
      <c r="AU27" s="239">
        <v>3478</v>
      </c>
      <c r="AV27" s="239">
        <v>3326</v>
      </c>
      <c r="AW27" s="239">
        <v>3222</v>
      </c>
      <c r="AX27" s="239">
        <v>3208</v>
      </c>
      <c r="AY27" s="239">
        <v>3054</v>
      </c>
      <c r="AZ27" s="239">
        <v>3033</v>
      </c>
      <c r="BA27" s="239">
        <v>2431</v>
      </c>
      <c r="BB27" s="239">
        <v>2976</v>
      </c>
      <c r="BC27" s="239">
        <v>2756</v>
      </c>
      <c r="BD27" s="239">
        <v>2799</v>
      </c>
      <c r="BE27" s="239">
        <v>2592</v>
      </c>
      <c r="BF27" s="239">
        <v>2665</v>
      </c>
      <c r="BG27" s="239">
        <v>2667</v>
      </c>
      <c r="BH27" s="239">
        <v>2775</v>
      </c>
      <c r="BI27" s="239">
        <v>2681</v>
      </c>
      <c r="BJ27" s="239">
        <v>2519</v>
      </c>
      <c r="BK27" s="239">
        <v>2653</v>
      </c>
      <c r="BL27" s="239">
        <v>2727</v>
      </c>
      <c r="BM27" s="239">
        <v>2779</v>
      </c>
      <c r="BN27" s="239">
        <v>3021</v>
      </c>
      <c r="BO27" s="239">
        <v>3206</v>
      </c>
      <c r="BP27" s="239">
        <v>3333</v>
      </c>
      <c r="BQ27" s="239">
        <v>3665</v>
      </c>
      <c r="BR27" s="239">
        <v>4291</v>
      </c>
      <c r="BS27" s="239">
        <v>4241</v>
      </c>
      <c r="BT27" s="239">
        <v>4014</v>
      </c>
      <c r="BU27" s="239">
        <v>2464</v>
      </c>
      <c r="BV27" s="239">
        <v>2726</v>
      </c>
      <c r="BW27" s="239">
        <v>3251</v>
      </c>
      <c r="BX27" s="239">
        <v>3131</v>
      </c>
      <c r="BY27" s="239">
        <v>3258</v>
      </c>
      <c r="BZ27" s="239">
        <v>3011</v>
      </c>
      <c r="CA27" s="239">
        <v>2692</v>
      </c>
      <c r="CB27" s="239">
        <v>2310</v>
      </c>
      <c r="CC27" s="239">
        <v>2368</v>
      </c>
      <c r="CD27" s="239">
        <v>2284</v>
      </c>
      <c r="CE27" s="239">
        <v>2190</v>
      </c>
      <c r="CF27" s="239">
        <v>1924</v>
      </c>
      <c r="CG27" s="239">
        <v>1762</v>
      </c>
      <c r="CH27" s="239">
        <v>1774</v>
      </c>
      <c r="CI27" s="239">
        <v>1549</v>
      </c>
      <c r="CJ27" s="239">
        <v>1459</v>
      </c>
      <c r="CK27" s="239">
        <v>1191</v>
      </c>
      <c r="CL27" s="239">
        <v>1122</v>
      </c>
      <c r="CM27" s="239">
        <v>1050</v>
      </c>
      <c r="CN27" s="239">
        <v>824</v>
      </c>
      <c r="CO27" s="239">
        <v>727</v>
      </c>
      <c r="CP27" s="239">
        <v>647</v>
      </c>
      <c r="CQ27" s="239">
        <v>466</v>
      </c>
      <c r="CR27" s="239">
        <v>416</v>
      </c>
      <c r="CS27" s="239">
        <v>349</v>
      </c>
      <c r="CT27" s="239">
        <v>253</v>
      </c>
      <c r="CU27" s="239">
        <v>229</v>
      </c>
      <c r="CV27" s="239">
        <v>131</v>
      </c>
      <c r="CW27" s="239">
        <v>124</v>
      </c>
      <c r="CX27" s="239">
        <v>68</v>
      </c>
      <c r="CY27" s="239">
        <v>63</v>
      </c>
      <c r="CZ27" s="239">
        <v>94</v>
      </c>
      <c r="DA27" s="240">
        <v>2640</v>
      </c>
      <c r="DB27" s="239">
        <v>8006</v>
      </c>
      <c r="DC27" s="239">
        <v>9679</v>
      </c>
      <c r="DD27" s="239">
        <v>10509</v>
      </c>
      <c r="DE27" s="239">
        <v>11003</v>
      </c>
      <c r="DF27" s="239">
        <v>9373</v>
      </c>
      <c r="DG27" s="239">
        <v>9029</v>
      </c>
      <c r="DH27" s="239">
        <v>10501</v>
      </c>
      <c r="DI27" s="239">
        <v>12980</v>
      </c>
      <c r="DJ27" s="239">
        <v>16870</v>
      </c>
      <c r="DK27" s="239">
        <v>14948</v>
      </c>
      <c r="DL27" s="239">
        <v>13788</v>
      </c>
      <c r="DM27" s="239">
        <v>13295</v>
      </c>
      <c r="DN27" s="239">
        <v>15066</v>
      </c>
      <c r="DO27" s="239">
        <v>18675</v>
      </c>
      <c r="DP27" s="239">
        <v>15377</v>
      </c>
      <c r="DQ27" s="239">
        <v>11844</v>
      </c>
      <c r="DR27" s="239">
        <v>8468</v>
      </c>
      <c r="DS27" s="239">
        <v>4914</v>
      </c>
      <c r="DT27" s="239">
        <v>2131</v>
      </c>
      <c r="DU27" s="239">
        <v>615</v>
      </c>
      <c r="DV27" s="239">
        <v>94</v>
      </c>
    </row>
    <row r="28" spans="1:126" x14ac:dyDescent="0.15">
      <c r="A28" s="242" t="s">
        <v>1069</v>
      </c>
      <c r="B28" s="243" t="s">
        <v>1066</v>
      </c>
      <c r="C28" s="244">
        <v>103783</v>
      </c>
      <c r="D28" s="245">
        <v>731</v>
      </c>
      <c r="E28" s="245">
        <v>757</v>
      </c>
      <c r="F28" s="245">
        <v>774</v>
      </c>
      <c r="G28" s="245">
        <v>854</v>
      </c>
      <c r="H28" s="245">
        <v>940</v>
      </c>
      <c r="I28" s="245">
        <v>887</v>
      </c>
      <c r="J28" s="245">
        <v>954</v>
      </c>
      <c r="K28" s="245">
        <v>1050</v>
      </c>
      <c r="L28" s="245">
        <v>1010</v>
      </c>
      <c r="M28" s="245">
        <v>1029</v>
      </c>
      <c r="N28" s="245">
        <v>994</v>
      </c>
      <c r="O28" s="245">
        <v>1091</v>
      </c>
      <c r="P28" s="245">
        <v>1137</v>
      </c>
      <c r="Q28" s="245">
        <v>1089</v>
      </c>
      <c r="R28" s="245">
        <v>1122</v>
      </c>
      <c r="S28" s="245">
        <v>1107</v>
      </c>
      <c r="T28" s="245">
        <v>1138</v>
      </c>
      <c r="U28" s="245">
        <v>1190</v>
      </c>
      <c r="V28" s="245">
        <v>1085</v>
      </c>
      <c r="W28" s="245">
        <v>1006</v>
      </c>
      <c r="X28" s="245">
        <v>1004</v>
      </c>
      <c r="Y28" s="245">
        <v>887</v>
      </c>
      <c r="Z28" s="245">
        <v>848</v>
      </c>
      <c r="AA28" s="245">
        <v>831</v>
      </c>
      <c r="AB28" s="245">
        <v>799</v>
      </c>
      <c r="AC28" s="245">
        <v>865</v>
      </c>
      <c r="AD28" s="245">
        <v>820</v>
      </c>
      <c r="AE28" s="245">
        <v>846</v>
      </c>
      <c r="AF28" s="245">
        <v>815</v>
      </c>
      <c r="AG28" s="245">
        <v>902</v>
      </c>
      <c r="AH28" s="245">
        <v>908</v>
      </c>
      <c r="AI28" s="245">
        <v>1018</v>
      </c>
      <c r="AJ28" s="245">
        <v>1069</v>
      </c>
      <c r="AK28" s="245">
        <v>1017</v>
      </c>
      <c r="AL28" s="245">
        <v>1022</v>
      </c>
      <c r="AM28" s="245">
        <v>1080</v>
      </c>
      <c r="AN28" s="245">
        <v>1119</v>
      </c>
      <c r="AO28" s="245">
        <v>1263</v>
      </c>
      <c r="AP28" s="245">
        <v>1306</v>
      </c>
      <c r="AQ28" s="245">
        <v>1415</v>
      </c>
      <c r="AR28" s="245">
        <v>1547</v>
      </c>
      <c r="AS28" s="245">
        <v>1663</v>
      </c>
      <c r="AT28" s="245">
        <v>1691</v>
      </c>
      <c r="AU28" s="245">
        <v>1758</v>
      </c>
      <c r="AV28" s="245">
        <v>1621</v>
      </c>
      <c r="AW28" s="245">
        <v>1531</v>
      </c>
      <c r="AX28" s="245">
        <v>1552</v>
      </c>
      <c r="AY28" s="245">
        <v>1436</v>
      </c>
      <c r="AZ28" s="245">
        <v>1507</v>
      </c>
      <c r="BA28" s="245">
        <v>1154</v>
      </c>
      <c r="BB28" s="245">
        <v>1410</v>
      </c>
      <c r="BC28" s="245">
        <v>1305</v>
      </c>
      <c r="BD28" s="245">
        <v>1306</v>
      </c>
      <c r="BE28" s="245">
        <v>1218</v>
      </c>
      <c r="BF28" s="245">
        <v>1222</v>
      </c>
      <c r="BG28" s="245">
        <v>1273</v>
      </c>
      <c r="BH28" s="245">
        <v>1334</v>
      </c>
      <c r="BI28" s="245">
        <v>1259</v>
      </c>
      <c r="BJ28" s="245">
        <v>1174</v>
      </c>
      <c r="BK28" s="245">
        <v>1243</v>
      </c>
      <c r="BL28" s="245">
        <v>1247</v>
      </c>
      <c r="BM28" s="245">
        <v>1300</v>
      </c>
      <c r="BN28" s="245">
        <v>1451</v>
      </c>
      <c r="BO28" s="245">
        <v>1557</v>
      </c>
      <c r="BP28" s="245">
        <v>1595</v>
      </c>
      <c r="BQ28" s="245">
        <v>1684</v>
      </c>
      <c r="BR28" s="245">
        <v>2017</v>
      </c>
      <c r="BS28" s="245">
        <v>1980</v>
      </c>
      <c r="BT28" s="245">
        <v>1893</v>
      </c>
      <c r="BU28" s="245">
        <v>1106</v>
      </c>
      <c r="BV28" s="245">
        <v>1265</v>
      </c>
      <c r="BW28" s="245">
        <v>1494</v>
      </c>
      <c r="BX28" s="245">
        <v>1507</v>
      </c>
      <c r="BY28" s="245">
        <v>1566</v>
      </c>
      <c r="BZ28" s="245">
        <v>1386</v>
      </c>
      <c r="CA28" s="245">
        <v>1223</v>
      </c>
      <c r="CB28" s="245">
        <v>1093</v>
      </c>
      <c r="CC28" s="245">
        <v>1116</v>
      </c>
      <c r="CD28" s="245">
        <v>1046</v>
      </c>
      <c r="CE28" s="245">
        <v>1015</v>
      </c>
      <c r="CF28" s="245">
        <v>845</v>
      </c>
      <c r="CG28" s="245">
        <v>768</v>
      </c>
      <c r="CH28" s="245">
        <v>708</v>
      </c>
      <c r="CI28" s="245">
        <v>601</v>
      </c>
      <c r="CJ28" s="245">
        <v>553</v>
      </c>
      <c r="CK28" s="245">
        <v>477</v>
      </c>
      <c r="CL28" s="245">
        <v>393</v>
      </c>
      <c r="CM28" s="245">
        <v>363</v>
      </c>
      <c r="CN28" s="245">
        <v>294</v>
      </c>
      <c r="CO28" s="245">
        <v>224</v>
      </c>
      <c r="CP28" s="245">
        <v>196</v>
      </c>
      <c r="CQ28" s="245">
        <v>125</v>
      </c>
      <c r="CR28" s="245">
        <v>92</v>
      </c>
      <c r="CS28" s="245">
        <v>76</v>
      </c>
      <c r="CT28" s="245">
        <v>51</v>
      </c>
      <c r="CU28" s="245">
        <v>37</v>
      </c>
      <c r="CV28" s="245">
        <v>17</v>
      </c>
      <c r="CW28" s="245">
        <v>16</v>
      </c>
      <c r="CX28" s="245">
        <v>8</v>
      </c>
      <c r="CY28" s="245">
        <v>4</v>
      </c>
      <c r="CZ28" s="245">
        <v>11</v>
      </c>
      <c r="DA28" s="246">
        <v>1400</v>
      </c>
      <c r="DB28" s="245">
        <v>4056</v>
      </c>
      <c r="DC28" s="245">
        <v>4930</v>
      </c>
      <c r="DD28" s="245">
        <v>5433</v>
      </c>
      <c r="DE28" s="245">
        <v>5526</v>
      </c>
      <c r="DF28" s="245">
        <v>4369</v>
      </c>
      <c r="DG28" s="245">
        <v>4248</v>
      </c>
      <c r="DH28" s="245">
        <v>5034</v>
      </c>
      <c r="DI28" s="245">
        <v>6183</v>
      </c>
      <c r="DJ28" s="245">
        <v>8280</v>
      </c>
      <c r="DK28" s="245">
        <v>7180</v>
      </c>
      <c r="DL28" s="245">
        <v>6461</v>
      </c>
      <c r="DM28" s="245">
        <v>6283</v>
      </c>
      <c r="DN28" s="245">
        <v>7150</v>
      </c>
      <c r="DO28" s="245">
        <v>8680</v>
      </c>
      <c r="DP28" s="245">
        <v>7218</v>
      </c>
      <c r="DQ28" s="245">
        <v>5493</v>
      </c>
      <c r="DR28" s="245">
        <v>3475</v>
      </c>
      <c r="DS28" s="245">
        <v>1751</v>
      </c>
      <c r="DT28" s="245">
        <v>540</v>
      </c>
      <c r="DU28" s="245">
        <v>82</v>
      </c>
      <c r="DV28" s="245">
        <v>11</v>
      </c>
    </row>
    <row r="29" spans="1:126" x14ac:dyDescent="0.15">
      <c r="A29" s="248" t="s">
        <v>1069</v>
      </c>
      <c r="B29" s="249" t="s">
        <v>1067</v>
      </c>
      <c r="C29" s="250">
        <v>116022</v>
      </c>
      <c r="D29" s="251">
        <v>703</v>
      </c>
      <c r="E29" s="251">
        <v>724</v>
      </c>
      <c r="F29" s="251">
        <v>805</v>
      </c>
      <c r="G29" s="251">
        <v>775</v>
      </c>
      <c r="H29" s="251">
        <v>943</v>
      </c>
      <c r="I29" s="251">
        <v>941</v>
      </c>
      <c r="J29" s="251">
        <v>923</v>
      </c>
      <c r="K29" s="251">
        <v>985</v>
      </c>
      <c r="L29" s="251">
        <v>939</v>
      </c>
      <c r="M29" s="251">
        <v>961</v>
      </c>
      <c r="N29" s="251">
        <v>970</v>
      </c>
      <c r="O29" s="251">
        <v>1002</v>
      </c>
      <c r="P29" s="251">
        <v>992</v>
      </c>
      <c r="Q29" s="251">
        <v>1059</v>
      </c>
      <c r="R29" s="251">
        <v>1053</v>
      </c>
      <c r="S29" s="251">
        <v>1087</v>
      </c>
      <c r="T29" s="251">
        <v>1116</v>
      </c>
      <c r="U29" s="251">
        <v>1131</v>
      </c>
      <c r="V29" s="251">
        <v>1068</v>
      </c>
      <c r="W29" s="251">
        <v>1075</v>
      </c>
      <c r="X29" s="251">
        <v>1040</v>
      </c>
      <c r="Y29" s="251">
        <v>1023</v>
      </c>
      <c r="Z29" s="251">
        <v>1048</v>
      </c>
      <c r="AA29" s="251">
        <v>938</v>
      </c>
      <c r="AB29" s="251">
        <v>955</v>
      </c>
      <c r="AC29" s="251">
        <v>915</v>
      </c>
      <c r="AD29" s="251">
        <v>973</v>
      </c>
      <c r="AE29" s="251">
        <v>966</v>
      </c>
      <c r="AF29" s="251">
        <v>930</v>
      </c>
      <c r="AG29" s="251">
        <v>997</v>
      </c>
      <c r="AH29" s="251">
        <v>1037</v>
      </c>
      <c r="AI29" s="251">
        <v>1081</v>
      </c>
      <c r="AJ29" s="251">
        <v>1102</v>
      </c>
      <c r="AK29" s="251">
        <v>1130</v>
      </c>
      <c r="AL29" s="251">
        <v>1117</v>
      </c>
      <c r="AM29" s="251">
        <v>1247</v>
      </c>
      <c r="AN29" s="251">
        <v>1295</v>
      </c>
      <c r="AO29" s="251">
        <v>1348</v>
      </c>
      <c r="AP29" s="251">
        <v>1398</v>
      </c>
      <c r="AQ29" s="251">
        <v>1509</v>
      </c>
      <c r="AR29" s="251">
        <v>1618</v>
      </c>
      <c r="AS29" s="251">
        <v>1734</v>
      </c>
      <c r="AT29" s="251">
        <v>1813</v>
      </c>
      <c r="AU29" s="251">
        <v>1720</v>
      </c>
      <c r="AV29" s="251">
        <v>1705</v>
      </c>
      <c r="AW29" s="251">
        <v>1691</v>
      </c>
      <c r="AX29" s="251">
        <v>1656</v>
      </c>
      <c r="AY29" s="251">
        <v>1618</v>
      </c>
      <c r="AZ29" s="251">
        <v>1526</v>
      </c>
      <c r="BA29" s="251">
        <v>1277</v>
      </c>
      <c r="BB29" s="251">
        <v>1566</v>
      </c>
      <c r="BC29" s="251">
        <v>1451</v>
      </c>
      <c r="BD29" s="251">
        <v>1493</v>
      </c>
      <c r="BE29" s="251">
        <v>1374</v>
      </c>
      <c r="BF29" s="251">
        <v>1443</v>
      </c>
      <c r="BG29" s="251">
        <v>1394</v>
      </c>
      <c r="BH29" s="251">
        <v>1441</v>
      </c>
      <c r="BI29" s="251">
        <v>1422</v>
      </c>
      <c r="BJ29" s="251">
        <v>1345</v>
      </c>
      <c r="BK29" s="251">
        <v>1410</v>
      </c>
      <c r="BL29" s="251">
        <v>1480</v>
      </c>
      <c r="BM29" s="251">
        <v>1479</v>
      </c>
      <c r="BN29" s="251">
        <v>1570</v>
      </c>
      <c r="BO29" s="251">
        <v>1649</v>
      </c>
      <c r="BP29" s="251">
        <v>1738</v>
      </c>
      <c r="BQ29" s="251">
        <v>1981</v>
      </c>
      <c r="BR29" s="251">
        <v>2274</v>
      </c>
      <c r="BS29" s="251">
        <v>2261</v>
      </c>
      <c r="BT29" s="251">
        <v>2121</v>
      </c>
      <c r="BU29" s="251">
        <v>1358</v>
      </c>
      <c r="BV29" s="251">
        <v>1461</v>
      </c>
      <c r="BW29" s="251">
        <v>1757</v>
      </c>
      <c r="BX29" s="251">
        <v>1624</v>
      </c>
      <c r="BY29" s="251">
        <v>1692</v>
      </c>
      <c r="BZ29" s="251">
        <v>1625</v>
      </c>
      <c r="CA29" s="251">
        <v>1469</v>
      </c>
      <c r="CB29" s="251">
        <v>1217</v>
      </c>
      <c r="CC29" s="251">
        <v>1252</v>
      </c>
      <c r="CD29" s="251">
        <v>1238</v>
      </c>
      <c r="CE29" s="251">
        <v>1175</v>
      </c>
      <c r="CF29" s="251">
        <v>1079</v>
      </c>
      <c r="CG29" s="251">
        <v>994</v>
      </c>
      <c r="CH29" s="251">
        <v>1066</v>
      </c>
      <c r="CI29" s="251">
        <v>948</v>
      </c>
      <c r="CJ29" s="251">
        <v>906</v>
      </c>
      <c r="CK29" s="251">
        <v>714</v>
      </c>
      <c r="CL29" s="251">
        <v>729</v>
      </c>
      <c r="CM29" s="251">
        <v>687</v>
      </c>
      <c r="CN29" s="251">
        <v>530</v>
      </c>
      <c r="CO29" s="251">
        <v>503</v>
      </c>
      <c r="CP29" s="251">
        <v>451</v>
      </c>
      <c r="CQ29" s="251">
        <v>341</v>
      </c>
      <c r="CR29" s="251">
        <v>324</v>
      </c>
      <c r="CS29" s="251">
        <v>273</v>
      </c>
      <c r="CT29" s="251">
        <v>202</v>
      </c>
      <c r="CU29" s="251">
        <v>192</v>
      </c>
      <c r="CV29" s="251">
        <v>114</v>
      </c>
      <c r="CW29" s="251">
        <v>108</v>
      </c>
      <c r="CX29" s="251">
        <v>60</v>
      </c>
      <c r="CY29" s="251">
        <v>59</v>
      </c>
      <c r="CZ29" s="251">
        <v>83</v>
      </c>
      <c r="DA29" s="252">
        <v>1240</v>
      </c>
      <c r="DB29" s="251">
        <v>3950</v>
      </c>
      <c r="DC29" s="251">
        <v>4749</v>
      </c>
      <c r="DD29" s="251">
        <v>5076</v>
      </c>
      <c r="DE29" s="251">
        <v>5477</v>
      </c>
      <c r="DF29" s="251">
        <v>5004</v>
      </c>
      <c r="DG29" s="251">
        <v>4781</v>
      </c>
      <c r="DH29" s="251">
        <v>5467</v>
      </c>
      <c r="DI29" s="251">
        <v>6797</v>
      </c>
      <c r="DJ29" s="251">
        <v>8590</v>
      </c>
      <c r="DK29" s="251">
        <v>7768</v>
      </c>
      <c r="DL29" s="251">
        <v>7327</v>
      </c>
      <c r="DM29" s="251">
        <v>7012</v>
      </c>
      <c r="DN29" s="251">
        <v>7916</v>
      </c>
      <c r="DO29" s="251">
        <v>9995</v>
      </c>
      <c r="DP29" s="251">
        <v>8159</v>
      </c>
      <c r="DQ29" s="251">
        <v>6351</v>
      </c>
      <c r="DR29" s="251">
        <v>4993</v>
      </c>
      <c r="DS29" s="251">
        <v>3163</v>
      </c>
      <c r="DT29" s="251">
        <v>1591</v>
      </c>
      <c r="DU29" s="251">
        <v>533</v>
      </c>
      <c r="DV29" s="251">
        <v>83</v>
      </c>
    </row>
    <row r="30" spans="1:126" x14ac:dyDescent="0.15">
      <c r="A30" s="242" t="s">
        <v>1077</v>
      </c>
      <c r="B30" s="243" t="s">
        <v>1064</v>
      </c>
      <c r="C30" s="244">
        <v>135153</v>
      </c>
      <c r="D30" s="245">
        <v>967</v>
      </c>
      <c r="E30" s="245">
        <v>928</v>
      </c>
      <c r="F30" s="245">
        <v>877</v>
      </c>
      <c r="G30" s="245">
        <v>835</v>
      </c>
      <c r="H30" s="245">
        <v>819</v>
      </c>
      <c r="I30" s="245">
        <v>774</v>
      </c>
      <c r="J30" s="245">
        <v>724</v>
      </c>
      <c r="K30" s="245">
        <v>766</v>
      </c>
      <c r="L30" s="245">
        <v>738</v>
      </c>
      <c r="M30" s="245">
        <v>688</v>
      </c>
      <c r="N30" s="245">
        <v>776</v>
      </c>
      <c r="O30" s="245">
        <v>706</v>
      </c>
      <c r="P30" s="245">
        <v>719</v>
      </c>
      <c r="Q30" s="245">
        <v>723</v>
      </c>
      <c r="R30" s="245">
        <v>671</v>
      </c>
      <c r="S30" s="245">
        <v>840</v>
      </c>
      <c r="T30" s="245">
        <v>818</v>
      </c>
      <c r="U30" s="245">
        <v>753</v>
      </c>
      <c r="V30" s="245">
        <v>1011</v>
      </c>
      <c r="W30" s="245">
        <v>1222</v>
      </c>
      <c r="X30" s="245">
        <v>1447</v>
      </c>
      <c r="Y30" s="245">
        <v>1499</v>
      </c>
      <c r="Z30" s="245">
        <v>1546</v>
      </c>
      <c r="AA30" s="245">
        <v>1794</v>
      </c>
      <c r="AB30" s="245">
        <v>1852</v>
      </c>
      <c r="AC30" s="245">
        <v>1940</v>
      </c>
      <c r="AD30" s="245">
        <v>1973</v>
      </c>
      <c r="AE30" s="245">
        <v>1919</v>
      </c>
      <c r="AF30" s="245">
        <v>1975</v>
      </c>
      <c r="AG30" s="245">
        <v>2000</v>
      </c>
      <c r="AH30" s="245">
        <v>1957</v>
      </c>
      <c r="AI30" s="245">
        <v>2046</v>
      </c>
      <c r="AJ30" s="245">
        <v>1952</v>
      </c>
      <c r="AK30" s="245">
        <v>1971</v>
      </c>
      <c r="AL30" s="245">
        <v>1970</v>
      </c>
      <c r="AM30" s="245">
        <v>1865</v>
      </c>
      <c r="AN30" s="245">
        <v>1960</v>
      </c>
      <c r="AO30" s="245">
        <v>2039</v>
      </c>
      <c r="AP30" s="245">
        <v>2124</v>
      </c>
      <c r="AQ30" s="245">
        <v>2036</v>
      </c>
      <c r="AR30" s="245">
        <v>2154</v>
      </c>
      <c r="AS30" s="245">
        <v>2225</v>
      </c>
      <c r="AT30" s="245">
        <v>2287</v>
      </c>
      <c r="AU30" s="245">
        <v>2174</v>
      </c>
      <c r="AV30" s="245">
        <v>1978</v>
      </c>
      <c r="AW30" s="245">
        <v>2083</v>
      </c>
      <c r="AX30" s="245">
        <v>2020</v>
      </c>
      <c r="AY30" s="245">
        <v>1860</v>
      </c>
      <c r="AZ30" s="245">
        <v>1847</v>
      </c>
      <c r="BA30" s="245">
        <v>1472</v>
      </c>
      <c r="BB30" s="245">
        <v>1802</v>
      </c>
      <c r="BC30" s="245">
        <v>1710</v>
      </c>
      <c r="BD30" s="245">
        <v>1597</v>
      </c>
      <c r="BE30" s="245">
        <v>1594</v>
      </c>
      <c r="BF30" s="245">
        <v>1504</v>
      </c>
      <c r="BG30" s="245">
        <v>1572</v>
      </c>
      <c r="BH30" s="245">
        <v>1543</v>
      </c>
      <c r="BI30" s="245">
        <v>1491</v>
      </c>
      <c r="BJ30" s="245">
        <v>1430</v>
      </c>
      <c r="BK30" s="245">
        <v>1526</v>
      </c>
      <c r="BL30" s="245">
        <v>1567</v>
      </c>
      <c r="BM30" s="245">
        <v>1463</v>
      </c>
      <c r="BN30" s="245">
        <v>1550</v>
      </c>
      <c r="BO30" s="245">
        <v>1691</v>
      </c>
      <c r="BP30" s="245">
        <v>1822</v>
      </c>
      <c r="BQ30" s="245">
        <v>1948</v>
      </c>
      <c r="BR30" s="245">
        <v>2310</v>
      </c>
      <c r="BS30" s="245">
        <v>2149</v>
      </c>
      <c r="BT30" s="245">
        <v>2124</v>
      </c>
      <c r="BU30" s="245">
        <v>1330</v>
      </c>
      <c r="BV30" s="245">
        <v>1439</v>
      </c>
      <c r="BW30" s="245">
        <v>1669</v>
      </c>
      <c r="BX30" s="245">
        <v>1513</v>
      </c>
      <c r="BY30" s="245">
        <v>1590</v>
      </c>
      <c r="BZ30" s="245">
        <v>1623</v>
      </c>
      <c r="CA30" s="245">
        <v>1369</v>
      </c>
      <c r="CB30" s="245">
        <v>1162</v>
      </c>
      <c r="CC30" s="245">
        <v>1246</v>
      </c>
      <c r="CD30" s="245">
        <v>1250</v>
      </c>
      <c r="CE30" s="245">
        <v>1247</v>
      </c>
      <c r="CF30" s="245">
        <v>1246</v>
      </c>
      <c r="CG30" s="245">
        <v>1093</v>
      </c>
      <c r="CH30" s="245">
        <v>1038</v>
      </c>
      <c r="CI30" s="245">
        <v>943</v>
      </c>
      <c r="CJ30" s="245">
        <v>832</v>
      </c>
      <c r="CK30" s="245">
        <v>714</v>
      </c>
      <c r="CL30" s="245">
        <v>673</v>
      </c>
      <c r="CM30" s="245">
        <v>560</v>
      </c>
      <c r="CN30" s="245">
        <v>499</v>
      </c>
      <c r="CO30" s="245">
        <v>405</v>
      </c>
      <c r="CP30" s="245">
        <v>337</v>
      </c>
      <c r="CQ30" s="245">
        <v>259</v>
      </c>
      <c r="CR30" s="245">
        <v>257</v>
      </c>
      <c r="CS30" s="245">
        <v>174</v>
      </c>
      <c r="CT30" s="245">
        <v>146</v>
      </c>
      <c r="CU30" s="245">
        <v>114</v>
      </c>
      <c r="CV30" s="245">
        <v>77</v>
      </c>
      <c r="CW30" s="245">
        <v>58</v>
      </c>
      <c r="CX30" s="245">
        <v>42</v>
      </c>
      <c r="CY30" s="245">
        <v>27</v>
      </c>
      <c r="CZ30" s="245">
        <v>55</v>
      </c>
      <c r="DA30" s="246">
        <v>3453</v>
      </c>
      <c r="DB30" s="245">
        <v>4426</v>
      </c>
      <c r="DC30" s="245">
        <v>3690</v>
      </c>
      <c r="DD30" s="245">
        <v>3595</v>
      </c>
      <c r="DE30" s="245">
        <v>4644</v>
      </c>
      <c r="DF30" s="245">
        <v>8138</v>
      </c>
      <c r="DG30" s="245">
        <v>9807</v>
      </c>
      <c r="DH30" s="245">
        <v>9896</v>
      </c>
      <c r="DI30" s="245">
        <v>10024</v>
      </c>
      <c r="DJ30" s="245">
        <v>10818</v>
      </c>
      <c r="DK30" s="245">
        <v>9282</v>
      </c>
      <c r="DL30" s="245">
        <v>8207</v>
      </c>
      <c r="DM30" s="245">
        <v>7562</v>
      </c>
      <c r="DN30" s="245">
        <v>8093</v>
      </c>
      <c r="DO30" s="245">
        <v>9861</v>
      </c>
      <c r="DP30" s="245">
        <v>7834</v>
      </c>
      <c r="DQ30" s="245">
        <v>6274</v>
      </c>
      <c r="DR30" s="245">
        <v>5152</v>
      </c>
      <c r="DS30" s="245">
        <v>2851</v>
      </c>
      <c r="DT30" s="245">
        <v>1173</v>
      </c>
      <c r="DU30" s="245">
        <v>318</v>
      </c>
      <c r="DV30" s="245">
        <v>55</v>
      </c>
    </row>
    <row r="31" spans="1:126" x14ac:dyDescent="0.15">
      <c r="A31" s="242" t="s">
        <v>1069</v>
      </c>
      <c r="B31" s="243" t="s">
        <v>1066</v>
      </c>
      <c r="C31" s="244">
        <v>63013</v>
      </c>
      <c r="D31" s="245">
        <v>483</v>
      </c>
      <c r="E31" s="245">
        <v>460</v>
      </c>
      <c r="F31" s="245">
        <v>446</v>
      </c>
      <c r="G31" s="245">
        <v>421</v>
      </c>
      <c r="H31" s="245">
        <v>402</v>
      </c>
      <c r="I31" s="245">
        <v>385</v>
      </c>
      <c r="J31" s="245">
        <v>372</v>
      </c>
      <c r="K31" s="245">
        <v>387</v>
      </c>
      <c r="L31" s="245">
        <v>368</v>
      </c>
      <c r="M31" s="245">
        <v>337</v>
      </c>
      <c r="N31" s="245">
        <v>379</v>
      </c>
      <c r="O31" s="245">
        <v>366</v>
      </c>
      <c r="P31" s="245">
        <v>358</v>
      </c>
      <c r="Q31" s="245">
        <v>354</v>
      </c>
      <c r="R31" s="245">
        <v>309</v>
      </c>
      <c r="S31" s="245">
        <v>437</v>
      </c>
      <c r="T31" s="245">
        <v>429</v>
      </c>
      <c r="U31" s="245">
        <v>405</v>
      </c>
      <c r="V31" s="245">
        <v>509</v>
      </c>
      <c r="W31" s="245">
        <v>599</v>
      </c>
      <c r="X31" s="245">
        <v>680</v>
      </c>
      <c r="Y31" s="245">
        <v>772</v>
      </c>
      <c r="Z31" s="245">
        <v>718</v>
      </c>
      <c r="AA31" s="245">
        <v>801</v>
      </c>
      <c r="AB31" s="245">
        <v>822</v>
      </c>
      <c r="AC31" s="245">
        <v>850</v>
      </c>
      <c r="AD31" s="245">
        <v>902</v>
      </c>
      <c r="AE31" s="245">
        <v>900</v>
      </c>
      <c r="AF31" s="245">
        <v>899</v>
      </c>
      <c r="AG31" s="245">
        <v>938</v>
      </c>
      <c r="AH31" s="245">
        <v>882</v>
      </c>
      <c r="AI31" s="245">
        <v>972</v>
      </c>
      <c r="AJ31" s="245">
        <v>929</v>
      </c>
      <c r="AK31" s="245">
        <v>931</v>
      </c>
      <c r="AL31" s="245">
        <v>883</v>
      </c>
      <c r="AM31" s="245">
        <v>831</v>
      </c>
      <c r="AN31" s="245">
        <v>909</v>
      </c>
      <c r="AO31" s="245">
        <v>909</v>
      </c>
      <c r="AP31" s="245">
        <v>1016</v>
      </c>
      <c r="AQ31" s="245">
        <v>955</v>
      </c>
      <c r="AR31" s="245">
        <v>998</v>
      </c>
      <c r="AS31" s="245">
        <v>1044</v>
      </c>
      <c r="AT31" s="245">
        <v>1071</v>
      </c>
      <c r="AU31" s="245">
        <v>1021</v>
      </c>
      <c r="AV31" s="245">
        <v>981</v>
      </c>
      <c r="AW31" s="245">
        <v>985</v>
      </c>
      <c r="AX31" s="245">
        <v>999</v>
      </c>
      <c r="AY31" s="245">
        <v>934</v>
      </c>
      <c r="AZ31" s="245">
        <v>898</v>
      </c>
      <c r="BA31" s="245">
        <v>703</v>
      </c>
      <c r="BB31" s="245">
        <v>925</v>
      </c>
      <c r="BC31" s="245">
        <v>826</v>
      </c>
      <c r="BD31" s="245">
        <v>787</v>
      </c>
      <c r="BE31" s="245">
        <v>797</v>
      </c>
      <c r="BF31" s="245">
        <v>744</v>
      </c>
      <c r="BG31" s="245">
        <v>800</v>
      </c>
      <c r="BH31" s="245">
        <v>764</v>
      </c>
      <c r="BI31" s="245">
        <v>709</v>
      </c>
      <c r="BJ31" s="245">
        <v>691</v>
      </c>
      <c r="BK31" s="245">
        <v>759</v>
      </c>
      <c r="BL31" s="245">
        <v>795</v>
      </c>
      <c r="BM31" s="245">
        <v>707</v>
      </c>
      <c r="BN31" s="245">
        <v>742</v>
      </c>
      <c r="BO31" s="245">
        <v>815</v>
      </c>
      <c r="BP31" s="245">
        <v>926</v>
      </c>
      <c r="BQ31" s="245">
        <v>944</v>
      </c>
      <c r="BR31" s="245">
        <v>1143</v>
      </c>
      <c r="BS31" s="245">
        <v>1049</v>
      </c>
      <c r="BT31" s="245">
        <v>1009</v>
      </c>
      <c r="BU31" s="245">
        <v>626</v>
      </c>
      <c r="BV31" s="245">
        <v>663</v>
      </c>
      <c r="BW31" s="245">
        <v>800</v>
      </c>
      <c r="BX31" s="245">
        <v>703</v>
      </c>
      <c r="BY31" s="245">
        <v>729</v>
      </c>
      <c r="BZ31" s="245">
        <v>673</v>
      </c>
      <c r="CA31" s="245">
        <v>560</v>
      </c>
      <c r="CB31" s="245">
        <v>488</v>
      </c>
      <c r="CC31" s="245">
        <v>510</v>
      </c>
      <c r="CD31" s="245">
        <v>493</v>
      </c>
      <c r="CE31" s="245">
        <v>481</v>
      </c>
      <c r="CF31" s="245">
        <v>477</v>
      </c>
      <c r="CG31" s="245">
        <v>429</v>
      </c>
      <c r="CH31" s="245">
        <v>393</v>
      </c>
      <c r="CI31" s="245">
        <v>362</v>
      </c>
      <c r="CJ31" s="245">
        <v>274</v>
      </c>
      <c r="CK31" s="245">
        <v>244</v>
      </c>
      <c r="CL31" s="245">
        <v>228</v>
      </c>
      <c r="CM31" s="245">
        <v>176</v>
      </c>
      <c r="CN31" s="245">
        <v>153</v>
      </c>
      <c r="CO31" s="245">
        <v>116</v>
      </c>
      <c r="CP31" s="245">
        <v>96</v>
      </c>
      <c r="CQ31" s="245">
        <v>62</v>
      </c>
      <c r="CR31" s="245">
        <v>61</v>
      </c>
      <c r="CS31" s="245">
        <v>48</v>
      </c>
      <c r="CT31" s="245">
        <v>30</v>
      </c>
      <c r="CU31" s="245">
        <v>24</v>
      </c>
      <c r="CV31" s="245">
        <v>11</v>
      </c>
      <c r="CW31" s="245">
        <v>8</v>
      </c>
      <c r="CX31" s="245">
        <v>6</v>
      </c>
      <c r="CY31" s="245">
        <v>5</v>
      </c>
      <c r="CZ31" s="245">
        <v>11</v>
      </c>
      <c r="DA31" s="246">
        <v>1802</v>
      </c>
      <c r="DB31" s="245">
        <v>2212</v>
      </c>
      <c r="DC31" s="245">
        <v>1849</v>
      </c>
      <c r="DD31" s="245">
        <v>1766</v>
      </c>
      <c r="DE31" s="245">
        <v>2379</v>
      </c>
      <c r="DF31" s="245">
        <v>3793</v>
      </c>
      <c r="DG31" s="245">
        <v>4489</v>
      </c>
      <c r="DH31" s="245">
        <v>4597</v>
      </c>
      <c r="DI31" s="245">
        <v>4620</v>
      </c>
      <c r="DJ31" s="245">
        <v>5115</v>
      </c>
      <c r="DK31" s="245">
        <v>4519</v>
      </c>
      <c r="DL31" s="245">
        <v>4079</v>
      </c>
      <c r="DM31" s="245">
        <v>3723</v>
      </c>
      <c r="DN31" s="245">
        <v>3985</v>
      </c>
      <c r="DO31" s="245">
        <v>4771</v>
      </c>
      <c r="DP31" s="245">
        <v>3568</v>
      </c>
      <c r="DQ31" s="245">
        <v>2532</v>
      </c>
      <c r="DR31" s="245">
        <v>1935</v>
      </c>
      <c r="DS31" s="245">
        <v>917</v>
      </c>
      <c r="DT31" s="245">
        <v>297</v>
      </c>
      <c r="DU31" s="245">
        <v>54</v>
      </c>
      <c r="DV31" s="245">
        <v>11</v>
      </c>
    </row>
    <row r="32" spans="1:126" x14ac:dyDescent="0.15">
      <c r="A32" s="242" t="s">
        <v>1069</v>
      </c>
      <c r="B32" s="243" t="s">
        <v>1067</v>
      </c>
      <c r="C32" s="244">
        <v>72140</v>
      </c>
      <c r="D32" s="245">
        <v>484</v>
      </c>
      <c r="E32" s="245">
        <v>468</v>
      </c>
      <c r="F32" s="245">
        <v>431</v>
      </c>
      <c r="G32" s="245">
        <v>414</v>
      </c>
      <c r="H32" s="245">
        <v>417</v>
      </c>
      <c r="I32" s="245">
        <v>389</v>
      </c>
      <c r="J32" s="245">
        <v>352</v>
      </c>
      <c r="K32" s="245">
        <v>379</v>
      </c>
      <c r="L32" s="245">
        <v>370</v>
      </c>
      <c r="M32" s="245">
        <v>351</v>
      </c>
      <c r="N32" s="245">
        <v>397</v>
      </c>
      <c r="O32" s="245">
        <v>340</v>
      </c>
      <c r="P32" s="245">
        <v>361</v>
      </c>
      <c r="Q32" s="245">
        <v>369</v>
      </c>
      <c r="R32" s="245">
        <v>362</v>
      </c>
      <c r="S32" s="245">
        <v>403</v>
      </c>
      <c r="T32" s="245">
        <v>389</v>
      </c>
      <c r="U32" s="245">
        <v>348</v>
      </c>
      <c r="V32" s="245">
        <v>502</v>
      </c>
      <c r="W32" s="245">
        <v>623</v>
      </c>
      <c r="X32" s="245">
        <v>767</v>
      </c>
      <c r="Y32" s="245">
        <v>727</v>
      </c>
      <c r="Z32" s="245">
        <v>828</v>
      </c>
      <c r="AA32" s="245">
        <v>993</v>
      </c>
      <c r="AB32" s="245">
        <v>1030</v>
      </c>
      <c r="AC32" s="245">
        <v>1090</v>
      </c>
      <c r="AD32" s="245">
        <v>1071</v>
      </c>
      <c r="AE32" s="245">
        <v>1019</v>
      </c>
      <c r="AF32" s="245">
        <v>1076</v>
      </c>
      <c r="AG32" s="245">
        <v>1062</v>
      </c>
      <c r="AH32" s="245">
        <v>1075</v>
      </c>
      <c r="AI32" s="245">
        <v>1074</v>
      </c>
      <c r="AJ32" s="245">
        <v>1023</v>
      </c>
      <c r="AK32" s="245">
        <v>1040</v>
      </c>
      <c r="AL32" s="245">
        <v>1087</v>
      </c>
      <c r="AM32" s="245">
        <v>1034</v>
      </c>
      <c r="AN32" s="245">
        <v>1051</v>
      </c>
      <c r="AO32" s="245">
        <v>1130</v>
      </c>
      <c r="AP32" s="245">
        <v>1108</v>
      </c>
      <c r="AQ32" s="245">
        <v>1081</v>
      </c>
      <c r="AR32" s="245">
        <v>1156</v>
      </c>
      <c r="AS32" s="245">
        <v>1181</v>
      </c>
      <c r="AT32" s="245">
        <v>1216</v>
      </c>
      <c r="AU32" s="245">
        <v>1153</v>
      </c>
      <c r="AV32" s="245">
        <v>997</v>
      </c>
      <c r="AW32" s="245">
        <v>1098</v>
      </c>
      <c r="AX32" s="245">
        <v>1021</v>
      </c>
      <c r="AY32" s="245">
        <v>926</v>
      </c>
      <c r="AZ32" s="245">
        <v>949</v>
      </c>
      <c r="BA32" s="245">
        <v>769</v>
      </c>
      <c r="BB32" s="245">
        <v>877</v>
      </c>
      <c r="BC32" s="245">
        <v>884</v>
      </c>
      <c r="BD32" s="245">
        <v>810</v>
      </c>
      <c r="BE32" s="245">
        <v>797</v>
      </c>
      <c r="BF32" s="245">
        <v>760</v>
      </c>
      <c r="BG32" s="245">
        <v>772</v>
      </c>
      <c r="BH32" s="245">
        <v>779</v>
      </c>
      <c r="BI32" s="245">
        <v>782</v>
      </c>
      <c r="BJ32" s="245">
        <v>739</v>
      </c>
      <c r="BK32" s="245">
        <v>767</v>
      </c>
      <c r="BL32" s="245">
        <v>772</v>
      </c>
      <c r="BM32" s="245">
        <v>756</v>
      </c>
      <c r="BN32" s="245">
        <v>808</v>
      </c>
      <c r="BO32" s="245">
        <v>876</v>
      </c>
      <c r="BP32" s="245">
        <v>896</v>
      </c>
      <c r="BQ32" s="245">
        <v>1004</v>
      </c>
      <c r="BR32" s="245">
        <v>1167</v>
      </c>
      <c r="BS32" s="245">
        <v>1100</v>
      </c>
      <c r="BT32" s="245">
        <v>1115</v>
      </c>
      <c r="BU32" s="245">
        <v>704</v>
      </c>
      <c r="BV32" s="245">
        <v>776</v>
      </c>
      <c r="BW32" s="245">
        <v>869</v>
      </c>
      <c r="BX32" s="245">
        <v>810</v>
      </c>
      <c r="BY32" s="245">
        <v>861</v>
      </c>
      <c r="BZ32" s="245">
        <v>950</v>
      </c>
      <c r="CA32" s="245">
        <v>809</v>
      </c>
      <c r="CB32" s="245">
        <v>674</v>
      </c>
      <c r="CC32" s="245">
        <v>736</v>
      </c>
      <c r="CD32" s="245">
        <v>757</v>
      </c>
      <c r="CE32" s="245">
        <v>766</v>
      </c>
      <c r="CF32" s="245">
        <v>769</v>
      </c>
      <c r="CG32" s="245">
        <v>664</v>
      </c>
      <c r="CH32" s="245">
        <v>645</v>
      </c>
      <c r="CI32" s="245">
        <v>581</v>
      </c>
      <c r="CJ32" s="245">
        <v>558</v>
      </c>
      <c r="CK32" s="245">
        <v>470</v>
      </c>
      <c r="CL32" s="245">
        <v>445</v>
      </c>
      <c r="CM32" s="245">
        <v>384</v>
      </c>
      <c r="CN32" s="245">
        <v>346</v>
      </c>
      <c r="CO32" s="245">
        <v>289</v>
      </c>
      <c r="CP32" s="245">
        <v>241</v>
      </c>
      <c r="CQ32" s="245">
        <v>197</v>
      </c>
      <c r="CR32" s="245">
        <v>196</v>
      </c>
      <c r="CS32" s="245">
        <v>126</v>
      </c>
      <c r="CT32" s="245">
        <v>116</v>
      </c>
      <c r="CU32" s="245">
        <v>90</v>
      </c>
      <c r="CV32" s="245">
        <v>66</v>
      </c>
      <c r="CW32" s="245">
        <v>50</v>
      </c>
      <c r="CX32" s="245">
        <v>36</v>
      </c>
      <c r="CY32" s="245">
        <v>22</v>
      </c>
      <c r="CZ32" s="245">
        <v>44</v>
      </c>
      <c r="DA32" s="246">
        <v>1651</v>
      </c>
      <c r="DB32" s="245">
        <v>2214</v>
      </c>
      <c r="DC32" s="245">
        <v>1841</v>
      </c>
      <c r="DD32" s="245">
        <v>1829</v>
      </c>
      <c r="DE32" s="245">
        <v>2265</v>
      </c>
      <c r="DF32" s="245">
        <v>4345</v>
      </c>
      <c r="DG32" s="245">
        <v>5318</v>
      </c>
      <c r="DH32" s="245">
        <v>5299</v>
      </c>
      <c r="DI32" s="245">
        <v>5404</v>
      </c>
      <c r="DJ32" s="245">
        <v>5703</v>
      </c>
      <c r="DK32" s="245">
        <v>4763</v>
      </c>
      <c r="DL32" s="245">
        <v>4128</v>
      </c>
      <c r="DM32" s="245">
        <v>3839</v>
      </c>
      <c r="DN32" s="245">
        <v>4108</v>
      </c>
      <c r="DO32" s="245">
        <v>5090</v>
      </c>
      <c r="DP32" s="245">
        <v>4266</v>
      </c>
      <c r="DQ32" s="245">
        <v>3742</v>
      </c>
      <c r="DR32" s="245">
        <v>3217</v>
      </c>
      <c r="DS32" s="245">
        <v>1934</v>
      </c>
      <c r="DT32" s="245">
        <v>876</v>
      </c>
      <c r="DU32" s="245">
        <v>264</v>
      </c>
      <c r="DV32" s="245">
        <v>44</v>
      </c>
    </row>
    <row r="33" spans="1:126" x14ac:dyDescent="0.15">
      <c r="A33" s="236" t="s">
        <v>1078</v>
      </c>
      <c r="B33" s="237" t="s">
        <v>1064</v>
      </c>
      <c r="C33" s="238">
        <v>245782</v>
      </c>
      <c r="D33" s="239">
        <v>1732</v>
      </c>
      <c r="E33" s="239">
        <v>1830</v>
      </c>
      <c r="F33" s="239">
        <v>1976</v>
      </c>
      <c r="G33" s="239">
        <v>2039</v>
      </c>
      <c r="H33" s="239">
        <v>2116</v>
      </c>
      <c r="I33" s="239">
        <v>2158</v>
      </c>
      <c r="J33" s="239">
        <v>2303</v>
      </c>
      <c r="K33" s="239">
        <v>2325</v>
      </c>
      <c r="L33" s="239">
        <v>2330</v>
      </c>
      <c r="M33" s="239">
        <v>2351</v>
      </c>
      <c r="N33" s="239">
        <v>2331</v>
      </c>
      <c r="O33" s="239">
        <v>2428</v>
      </c>
      <c r="P33" s="239">
        <v>2470</v>
      </c>
      <c r="Q33" s="239">
        <v>2500</v>
      </c>
      <c r="R33" s="239">
        <v>2598</v>
      </c>
      <c r="S33" s="239">
        <v>2610</v>
      </c>
      <c r="T33" s="239">
        <v>2628</v>
      </c>
      <c r="U33" s="239">
        <v>2614</v>
      </c>
      <c r="V33" s="239">
        <v>2815</v>
      </c>
      <c r="W33" s="239">
        <v>2842</v>
      </c>
      <c r="X33" s="239">
        <v>2844</v>
      </c>
      <c r="Y33" s="239">
        <v>2574</v>
      </c>
      <c r="Z33" s="239">
        <v>2513</v>
      </c>
      <c r="AA33" s="239">
        <v>2286</v>
      </c>
      <c r="AB33" s="239">
        <v>2229</v>
      </c>
      <c r="AC33" s="239">
        <v>2256</v>
      </c>
      <c r="AD33" s="239">
        <v>2287</v>
      </c>
      <c r="AE33" s="239">
        <v>2292</v>
      </c>
      <c r="AF33" s="239">
        <v>2390</v>
      </c>
      <c r="AG33" s="239">
        <v>2489</v>
      </c>
      <c r="AH33" s="239">
        <v>2537</v>
      </c>
      <c r="AI33" s="239">
        <v>2559</v>
      </c>
      <c r="AJ33" s="239">
        <v>2675</v>
      </c>
      <c r="AK33" s="239">
        <v>2703</v>
      </c>
      <c r="AL33" s="239">
        <v>2782</v>
      </c>
      <c r="AM33" s="239">
        <v>2843</v>
      </c>
      <c r="AN33" s="239">
        <v>2940</v>
      </c>
      <c r="AO33" s="239">
        <v>3279</v>
      </c>
      <c r="AP33" s="239">
        <v>3354</v>
      </c>
      <c r="AQ33" s="239">
        <v>3522</v>
      </c>
      <c r="AR33" s="239">
        <v>3657</v>
      </c>
      <c r="AS33" s="239">
        <v>3824</v>
      </c>
      <c r="AT33" s="239">
        <v>3897</v>
      </c>
      <c r="AU33" s="239">
        <v>3753</v>
      </c>
      <c r="AV33" s="239">
        <v>3829</v>
      </c>
      <c r="AW33" s="239">
        <v>3594</v>
      </c>
      <c r="AX33" s="239">
        <v>3510</v>
      </c>
      <c r="AY33" s="239">
        <v>3441</v>
      </c>
      <c r="AZ33" s="239">
        <v>3334</v>
      </c>
      <c r="BA33" s="239">
        <v>2765</v>
      </c>
      <c r="BB33" s="239">
        <v>3326</v>
      </c>
      <c r="BC33" s="239">
        <v>3319</v>
      </c>
      <c r="BD33" s="239">
        <v>3267</v>
      </c>
      <c r="BE33" s="239">
        <v>3193</v>
      </c>
      <c r="BF33" s="239">
        <v>3118</v>
      </c>
      <c r="BG33" s="239">
        <v>3231</v>
      </c>
      <c r="BH33" s="239">
        <v>3430</v>
      </c>
      <c r="BI33" s="239">
        <v>3372</v>
      </c>
      <c r="BJ33" s="239">
        <v>3089</v>
      </c>
      <c r="BK33" s="239">
        <v>3396</v>
      </c>
      <c r="BL33" s="239">
        <v>3394</v>
      </c>
      <c r="BM33" s="239">
        <v>3530</v>
      </c>
      <c r="BN33" s="239">
        <v>3709</v>
      </c>
      <c r="BO33" s="239">
        <v>3742</v>
      </c>
      <c r="BP33" s="239">
        <v>3980</v>
      </c>
      <c r="BQ33" s="239">
        <v>4047</v>
      </c>
      <c r="BR33" s="239">
        <v>4538</v>
      </c>
      <c r="BS33" s="239">
        <v>4324</v>
      </c>
      <c r="BT33" s="239">
        <v>4130</v>
      </c>
      <c r="BU33" s="239">
        <v>2402</v>
      </c>
      <c r="BV33" s="239">
        <v>2515</v>
      </c>
      <c r="BW33" s="239">
        <v>3013</v>
      </c>
      <c r="BX33" s="239">
        <v>2733</v>
      </c>
      <c r="BY33" s="239">
        <v>2823</v>
      </c>
      <c r="BZ33" s="239">
        <v>2636</v>
      </c>
      <c r="CA33" s="239">
        <v>2187</v>
      </c>
      <c r="CB33" s="239">
        <v>1765</v>
      </c>
      <c r="CC33" s="239">
        <v>1716</v>
      </c>
      <c r="CD33" s="239">
        <v>1754</v>
      </c>
      <c r="CE33" s="239">
        <v>1788</v>
      </c>
      <c r="CF33" s="239">
        <v>1735</v>
      </c>
      <c r="CG33" s="239">
        <v>1570</v>
      </c>
      <c r="CH33" s="239">
        <v>1520</v>
      </c>
      <c r="CI33" s="239">
        <v>1470</v>
      </c>
      <c r="CJ33" s="239">
        <v>1261</v>
      </c>
      <c r="CK33" s="239">
        <v>1168</v>
      </c>
      <c r="CL33" s="239">
        <v>1043</v>
      </c>
      <c r="CM33" s="239">
        <v>948</v>
      </c>
      <c r="CN33" s="239">
        <v>795</v>
      </c>
      <c r="CO33" s="239">
        <v>734</v>
      </c>
      <c r="CP33" s="239">
        <v>617</v>
      </c>
      <c r="CQ33" s="239">
        <v>464</v>
      </c>
      <c r="CR33" s="239">
        <v>382</v>
      </c>
      <c r="CS33" s="239">
        <v>326</v>
      </c>
      <c r="CT33" s="239">
        <v>247</v>
      </c>
      <c r="CU33" s="239">
        <v>221</v>
      </c>
      <c r="CV33" s="239">
        <v>112</v>
      </c>
      <c r="CW33" s="239">
        <v>84</v>
      </c>
      <c r="CX33" s="239">
        <v>81</v>
      </c>
      <c r="CY33" s="239">
        <v>51</v>
      </c>
      <c r="CZ33" s="239">
        <v>94</v>
      </c>
      <c r="DA33" s="240">
        <v>1438</v>
      </c>
      <c r="DB33" s="239">
        <v>9693</v>
      </c>
      <c r="DC33" s="239">
        <v>11467</v>
      </c>
      <c r="DD33" s="239">
        <v>12327</v>
      </c>
      <c r="DE33" s="239">
        <v>13509</v>
      </c>
      <c r="DF33" s="239">
        <v>12446</v>
      </c>
      <c r="DG33" s="239">
        <v>11714</v>
      </c>
      <c r="DH33" s="239">
        <v>13256</v>
      </c>
      <c r="DI33" s="239">
        <v>15938</v>
      </c>
      <c r="DJ33" s="239">
        <v>18960</v>
      </c>
      <c r="DK33" s="239">
        <v>16644</v>
      </c>
      <c r="DL33" s="239">
        <v>16223</v>
      </c>
      <c r="DM33" s="239">
        <v>16518</v>
      </c>
      <c r="DN33" s="239">
        <v>18355</v>
      </c>
      <c r="DO33" s="239">
        <v>19441</v>
      </c>
      <c r="DP33" s="239">
        <v>13720</v>
      </c>
      <c r="DQ33" s="239">
        <v>9210</v>
      </c>
      <c r="DR33" s="239">
        <v>7556</v>
      </c>
      <c r="DS33" s="239">
        <v>4688</v>
      </c>
      <c r="DT33" s="239">
        <v>2036</v>
      </c>
      <c r="DU33" s="239">
        <v>549</v>
      </c>
      <c r="DV33" s="239">
        <v>94</v>
      </c>
    </row>
    <row r="34" spans="1:126" x14ac:dyDescent="0.15">
      <c r="A34" s="242" t="s">
        <v>1069</v>
      </c>
      <c r="B34" s="243" t="s">
        <v>1066</v>
      </c>
      <c r="C34" s="244">
        <v>118720</v>
      </c>
      <c r="D34" s="245">
        <v>851</v>
      </c>
      <c r="E34" s="245">
        <v>975</v>
      </c>
      <c r="F34" s="245">
        <v>1030</v>
      </c>
      <c r="G34" s="245">
        <v>1042</v>
      </c>
      <c r="H34" s="245">
        <v>1069</v>
      </c>
      <c r="I34" s="245">
        <v>1100</v>
      </c>
      <c r="J34" s="245">
        <v>1207</v>
      </c>
      <c r="K34" s="245">
        <v>1158</v>
      </c>
      <c r="L34" s="245">
        <v>1236</v>
      </c>
      <c r="M34" s="245">
        <v>1246</v>
      </c>
      <c r="N34" s="245">
        <v>1169</v>
      </c>
      <c r="O34" s="245">
        <v>1245</v>
      </c>
      <c r="P34" s="245">
        <v>1283</v>
      </c>
      <c r="Q34" s="245">
        <v>1273</v>
      </c>
      <c r="R34" s="245">
        <v>1333</v>
      </c>
      <c r="S34" s="245">
        <v>1268</v>
      </c>
      <c r="T34" s="245">
        <v>1386</v>
      </c>
      <c r="U34" s="245">
        <v>1355</v>
      </c>
      <c r="V34" s="245">
        <v>1476</v>
      </c>
      <c r="W34" s="245">
        <v>1500</v>
      </c>
      <c r="X34" s="245">
        <v>1467</v>
      </c>
      <c r="Y34" s="245">
        <v>1287</v>
      </c>
      <c r="Z34" s="245">
        <v>1224</v>
      </c>
      <c r="AA34" s="245">
        <v>1080</v>
      </c>
      <c r="AB34" s="245">
        <v>1051</v>
      </c>
      <c r="AC34" s="245">
        <v>1085</v>
      </c>
      <c r="AD34" s="245">
        <v>1132</v>
      </c>
      <c r="AE34" s="245">
        <v>1096</v>
      </c>
      <c r="AF34" s="245">
        <v>1152</v>
      </c>
      <c r="AG34" s="245">
        <v>1239</v>
      </c>
      <c r="AH34" s="245">
        <v>1281</v>
      </c>
      <c r="AI34" s="245">
        <v>1274</v>
      </c>
      <c r="AJ34" s="245">
        <v>1346</v>
      </c>
      <c r="AK34" s="245">
        <v>1304</v>
      </c>
      <c r="AL34" s="245">
        <v>1323</v>
      </c>
      <c r="AM34" s="245">
        <v>1397</v>
      </c>
      <c r="AN34" s="245">
        <v>1439</v>
      </c>
      <c r="AO34" s="245">
        <v>1600</v>
      </c>
      <c r="AP34" s="245">
        <v>1589</v>
      </c>
      <c r="AQ34" s="245">
        <v>1660</v>
      </c>
      <c r="AR34" s="245">
        <v>1810</v>
      </c>
      <c r="AS34" s="245">
        <v>1929</v>
      </c>
      <c r="AT34" s="245">
        <v>1888</v>
      </c>
      <c r="AU34" s="245">
        <v>1883</v>
      </c>
      <c r="AV34" s="245">
        <v>1889</v>
      </c>
      <c r="AW34" s="245">
        <v>1749</v>
      </c>
      <c r="AX34" s="245">
        <v>1729</v>
      </c>
      <c r="AY34" s="245">
        <v>1730</v>
      </c>
      <c r="AZ34" s="245">
        <v>1567</v>
      </c>
      <c r="BA34" s="245">
        <v>1317</v>
      </c>
      <c r="BB34" s="245">
        <v>1577</v>
      </c>
      <c r="BC34" s="245">
        <v>1524</v>
      </c>
      <c r="BD34" s="245">
        <v>1502</v>
      </c>
      <c r="BE34" s="245">
        <v>1513</v>
      </c>
      <c r="BF34" s="245">
        <v>1484</v>
      </c>
      <c r="BG34" s="245">
        <v>1473</v>
      </c>
      <c r="BH34" s="245">
        <v>1581</v>
      </c>
      <c r="BI34" s="245">
        <v>1612</v>
      </c>
      <c r="BJ34" s="245">
        <v>1453</v>
      </c>
      <c r="BK34" s="245">
        <v>1563</v>
      </c>
      <c r="BL34" s="245">
        <v>1633</v>
      </c>
      <c r="BM34" s="245">
        <v>1732</v>
      </c>
      <c r="BN34" s="245">
        <v>1798</v>
      </c>
      <c r="BO34" s="245">
        <v>1857</v>
      </c>
      <c r="BP34" s="245">
        <v>1986</v>
      </c>
      <c r="BQ34" s="245">
        <v>2002</v>
      </c>
      <c r="BR34" s="245">
        <v>2213</v>
      </c>
      <c r="BS34" s="245">
        <v>2171</v>
      </c>
      <c r="BT34" s="245">
        <v>2083</v>
      </c>
      <c r="BU34" s="245">
        <v>1215</v>
      </c>
      <c r="BV34" s="245">
        <v>1283</v>
      </c>
      <c r="BW34" s="245">
        <v>1455</v>
      </c>
      <c r="BX34" s="245">
        <v>1345</v>
      </c>
      <c r="BY34" s="245">
        <v>1364</v>
      </c>
      <c r="BZ34" s="245">
        <v>1274</v>
      </c>
      <c r="CA34" s="245">
        <v>1066</v>
      </c>
      <c r="CB34" s="245">
        <v>813</v>
      </c>
      <c r="CC34" s="245">
        <v>780</v>
      </c>
      <c r="CD34" s="245">
        <v>777</v>
      </c>
      <c r="CE34" s="245">
        <v>771</v>
      </c>
      <c r="CF34" s="245">
        <v>740</v>
      </c>
      <c r="CG34" s="245">
        <v>645</v>
      </c>
      <c r="CH34" s="245">
        <v>608</v>
      </c>
      <c r="CI34" s="245">
        <v>597</v>
      </c>
      <c r="CJ34" s="245">
        <v>462</v>
      </c>
      <c r="CK34" s="245">
        <v>415</v>
      </c>
      <c r="CL34" s="245">
        <v>347</v>
      </c>
      <c r="CM34" s="245">
        <v>305</v>
      </c>
      <c r="CN34" s="245">
        <v>264</v>
      </c>
      <c r="CO34" s="245">
        <v>242</v>
      </c>
      <c r="CP34" s="245">
        <v>172</v>
      </c>
      <c r="CQ34" s="245">
        <v>137</v>
      </c>
      <c r="CR34" s="245">
        <v>94</v>
      </c>
      <c r="CS34" s="245">
        <v>50</v>
      </c>
      <c r="CT34" s="245">
        <v>35</v>
      </c>
      <c r="CU34" s="245">
        <v>36</v>
      </c>
      <c r="CV34" s="245">
        <v>18</v>
      </c>
      <c r="CW34" s="245">
        <v>14</v>
      </c>
      <c r="CX34" s="245">
        <v>16</v>
      </c>
      <c r="CY34" s="245">
        <v>7</v>
      </c>
      <c r="CZ34" s="245">
        <v>12</v>
      </c>
      <c r="DA34" s="246">
        <v>885</v>
      </c>
      <c r="DB34" s="245">
        <v>4967</v>
      </c>
      <c r="DC34" s="245">
        <v>5947</v>
      </c>
      <c r="DD34" s="245">
        <v>6303</v>
      </c>
      <c r="DE34" s="245">
        <v>6985</v>
      </c>
      <c r="DF34" s="245">
        <v>6109</v>
      </c>
      <c r="DG34" s="245">
        <v>5704</v>
      </c>
      <c r="DH34" s="245">
        <v>6528</v>
      </c>
      <c r="DI34" s="245">
        <v>7685</v>
      </c>
      <c r="DJ34" s="245">
        <v>9399</v>
      </c>
      <c r="DK34" s="245">
        <v>8092</v>
      </c>
      <c r="DL34" s="245">
        <v>7600</v>
      </c>
      <c r="DM34" s="245">
        <v>7682</v>
      </c>
      <c r="DN34" s="245">
        <v>9006</v>
      </c>
      <c r="DO34" s="245">
        <v>9684</v>
      </c>
      <c r="DP34" s="245">
        <v>6721</v>
      </c>
      <c r="DQ34" s="245">
        <v>4207</v>
      </c>
      <c r="DR34" s="245">
        <v>3052</v>
      </c>
      <c r="DS34" s="245">
        <v>1573</v>
      </c>
      <c r="DT34" s="245">
        <v>488</v>
      </c>
      <c r="DU34" s="245">
        <v>91</v>
      </c>
      <c r="DV34" s="245">
        <v>12</v>
      </c>
    </row>
    <row r="35" spans="1:126" x14ac:dyDescent="0.15">
      <c r="A35" s="248" t="s">
        <v>1069</v>
      </c>
      <c r="B35" s="249" t="s">
        <v>1067</v>
      </c>
      <c r="C35" s="250">
        <v>127062</v>
      </c>
      <c r="D35" s="251">
        <v>881</v>
      </c>
      <c r="E35" s="251">
        <v>855</v>
      </c>
      <c r="F35" s="251">
        <v>946</v>
      </c>
      <c r="G35" s="251">
        <v>997</v>
      </c>
      <c r="H35" s="251">
        <v>1047</v>
      </c>
      <c r="I35" s="251">
        <v>1058</v>
      </c>
      <c r="J35" s="251">
        <v>1096</v>
      </c>
      <c r="K35" s="251">
        <v>1167</v>
      </c>
      <c r="L35" s="251">
        <v>1094</v>
      </c>
      <c r="M35" s="251">
        <v>1105</v>
      </c>
      <c r="N35" s="251">
        <v>1162</v>
      </c>
      <c r="O35" s="251">
        <v>1183</v>
      </c>
      <c r="P35" s="251">
        <v>1187</v>
      </c>
      <c r="Q35" s="251">
        <v>1227</v>
      </c>
      <c r="R35" s="251">
        <v>1265</v>
      </c>
      <c r="S35" s="251">
        <v>1342</v>
      </c>
      <c r="T35" s="251">
        <v>1242</v>
      </c>
      <c r="U35" s="251">
        <v>1259</v>
      </c>
      <c r="V35" s="251">
        <v>1339</v>
      </c>
      <c r="W35" s="251">
        <v>1342</v>
      </c>
      <c r="X35" s="251">
        <v>1377</v>
      </c>
      <c r="Y35" s="251">
        <v>1287</v>
      </c>
      <c r="Z35" s="251">
        <v>1289</v>
      </c>
      <c r="AA35" s="251">
        <v>1206</v>
      </c>
      <c r="AB35" s="251">
        <v>1178</v>
      </c>
      <c r="AC35" s="251">
        <v>1171</v>
      </c>
      <c r="AD35" s="251">
        <v>1155</v>
      </c>
      <c r="AE35" s="251">
        <v>1196</v>
      </c>
      <c r="AF35" s="251">
        <v>1238</v>
      </c>
      <c r="AG35" s="251">
        <v>1250</v>
      </c>
      <c r="AH35" s="251">
        <v>1256</v>
      </c>
      <c r="AI35" s="251">
        <v>1285</v>
      </c>
      <c r="AJ35" s="251">
        <v>1329</v>
      </c>
      <c r="AK35" s="251">
        <v>1399</v>
      </c>
      <c r="AL35" s="251">
        <v>1459</v>
      </c>
      <c r="AM35" s="251">
        <v>1446</v>
      </c>
      <c r="AN35" s="251">
        <v>1501</v>
      </c>
      <c r="AO35" s="251">
        <v>1679</v>
      </c>
      <c r="AP35" s="251">
        <v>1765</v>
      </c>
      <c r="AQ35" s="251">
        <v>1862</v>
      </c>
      <c r="AR35" s="251">
        <v>1847</v>
      </c>
      <c r="AS35" s="251">
        <v>1895</v>
      </c>
      <c r="AT35" s="251">
        <v>2009</v>
      </c>
      <c r="AU35" s="251">
        <v>1870</v>
      </c>
      <c r="AV35" s="251">
        <v>1940</v>
      </c>
      <c r="AW35" s="251">
        <v>1845</v>
      </c>
      <c r="AX35" s="251">
        <v>1781</v>
      </c>
      <c r="AY35" s="251">
        <v>1711</v>
      </c>
      <c r="AZ35" s="251">
        <v>1767</v>
      </c>
      <c r="BA35" s="251">
        <v>1448</v>
      </c>
      <c r="BB35" s="251">
        <v>1749</v>
      </c>
      <c r="BC35" s="251">
        <v>1795</v>
      </c>
      <c r="BD35" s="251">
        <v>1765</v>
      </c>
      <c r="BE35" s="251">
        <v>1680</v>
      </c>
      <c r="BF35" s="251">
        <v>1634</v>
      </c>
      <c r="BG35" s="251">
        <v>1758</v>
      </c>
      <c r="BH35" s="251">
        <v>1849</v>
      </c>
      <c r="BI35" s="251">
        <v>1760</v>
      </c>
      <c r="BJ35" s="251">
        <v>1636</v>
      </c>
      <c r="BK35" s="251">
        <v>1833</v>
      </c>
      <c r="BL35" s="251">
        <v>1761</v>
      </c>
      <c r="BM35" s="251">
        <v>1798</v>
      </c>
      <c r="BN35" s="251">
        <v>1911</v>
      </c>
      <c r="BO35" s="251">
        <v>1885</v>
      </c>
      <c r="BP35" s="251">
        <v>1994</v>
      </c>
      <c r="BQ35" s="251">
        <v>2045</v>
      </c>
      <c r="BR35" s="251">
        <v>2325</v>
      </c>
      <c r="BS35" s="251">
        <v>2153</v>
      </c>
      <c r="BT35" s="251">
        <v>2047</v>
      </c>
      <c r="BU35" s="251">
        <v>1187</v>
      </c>
      <c r="BV35" s="251">
        <v>1232</v>
      </c>
      <c r="BW35" s="251">
        <v>1558</v>
      </c>
      <c r="BX35" s="251">
        <v>1388</v>
      </c>
      <c r="BY35" s="251">
        <v>1459</v>
      </c>
      <c r="BZ35" s="251">
        <v>1362</v>
      </c>
      <c r="CA35" s="251">
        <v>1121</v>
      </c>
      <c r="CB35" s="251">
        <v>952</v>
      </c>
      <c r="CC35" s="251">
        <v>936</v>
      </c>
      <c r="CD35" s="251">
        <v>977</v>
      </c>
      <c r="CE35" s="251">
        <v>1017</v>
      </c>
      <c r="CF35" s="251">
        <v>995</v>
      </c>
      <c r="CG35" s="251">
        <v>925</v>
      </c>
      <c r="CH35" s="251">
        <v>912</v>
      </c>
      <c r="CI35" s="251">
        <v>873</v>
      </c>
      <c r="CJ35" s="251">
        <v>799</v>
      </c>
      <c r="CK35" s="251">
        <v>753</v>
      </c>
      <c r="CL35" s="251">
        <v>696</v>
      </c>
      <c r="CM35" s="251">
        <v>643</v>
      </c>
      <c r="CN35" s="251">
        <v>531</v>
      </c>
      <c r="CO35" s="251">
        <v>492</v>
      </c>
      <c r="CP35" s="251">
        <v>445</v>
      </c>
      <c r="CQ35" s="251">
        <v>327</v>
      </c>
      <c r="CR35" s="251">
        <v>288</v>
      </c>
      <c r="CS35" s="251">
        <v>276</v>
      </c>
      <c r="CT35" s="251">
        <v>212</v>
      </c>
      <c r="CU35" s="251">
        <v>185</v>
      </c>
      <c r="CV35" s="251">
        <v>94</v>
      </c>
      <c r="CW35" s="251">
        <v>70</v>
      </c>
      <c r="CX35" s="251">
        <v>65</v>
      </c>
      <c r="CY35" s="251">
        <v>44</v>
      </c>
      <c r="CZ35" s="251">
        <v>82</v>
      </c>
      <c r="DA35" s="252">
        <v>553</v>
      </c>
      <c r="DB35" s="251">
        <v>4726</v>
      </c>
      <c r="DC35" s="251">
        <v>5520</v>
      </c>
      <c r="DD35" s="251">
        <v>6024</v>
      </c>
      <c r="DE35" s="251">
        <v>6524</v>
      </c>
      <c r="DF35" s="251">
        <v>6337</v>
      </c>
      <c r="DG35" s="251">
        <v>6010</v>
      </c>
      <c r="DH35" s="251">
        <v>6728</v>
      </c>
      <c r="DI35" s="251">
        <v>8253</v>
      </c>
      <c r="DJ35" s="251">
        <v>9561</v>
      </c>
      <c r="DK35" s="251">
        <v>8552</v>
      </c>
      <c r="DL35" s="251">
        <v>8623</v>
      </c>
      <c r="DM35" s="251">
        <v>8836</v>
      </c>
      <c r="DN35" s="251">
        <v>9349</v>
      </c>
      <c r="DO35" s="251">
        <v>9757</v>
      </c>
      <c r="DP35" s="251">
        <v>6999</v>
      </c>
      <c r="DQ35" s="251">
        <v>5003</v>
      </c>
      <c r="DR35" s="251">
        <v>4504</v>
      </c>
      <c r="DS35" s="251">
        <v>3115</v>
      </c>
      <c r="DT35" s="251">
        <v>1548</v>
      </c>
      <c r="DU35" s="251">
        <v>458</v>
      </c>
      <c r="DV35" s="251">
        <v>82</v>
      </c>
    </row>
    <row r="36" spans="1:126" x14ac:dyDescent="0.15">
      <c r="A36" s="242" t="s">
        <v>490</v>
      </c>
      <c r="B36" s="243" t="s">
        <v>1064</v>
      </c>
      <c r="C36" s="254">
        <v>535664</v>
      </c>
      <c r="D36" s="255">
        <v>4437</v>
      </c>
      <c r="E36" s="255">
        <v>4530</v>
      </c>
      <c r="F36" s="255">
        <v>4715</v>
      </c>
      <c r="G36" s="255">
        <v>4801</v>
      </c>
      <c r="H36" s="255">
        <v>4950</v>
      </c>
      <c r="I36" s="255">
        <v>4873</v>
      </c>
      <c r="J36" s="255">
        <v>5008</v>
      </c>
      <c r="K36" s="255">
        <v>5058</v>
      </c>
      <c r="L36" s="255">
        <v>5028</v>
      </c>
      <c r="M36" s="255">
        <v>5036</v>
      </c>
      <c r="N36" s="255">
        <v>4960</v>
      </c>
      <c r="O36" s="255">
        <v>5168</v>
      </c>
      <c r="P36" s="255">
        <v>5396</v>
      </c>
      <c r="Q36" s="255">
        <v>5506</v>
      </c>
      <c r="R36" s="255">
        <v>5689</v>
      </c>
      <c r="S36" s="255">
        <v>5761</v>
      </c>
      <c r="T36" s="255">
        <v>5863</v>
      </c>
      <c r="U36" s="255">
        <v>6108</v>
      </c>
      <c r="V36" s="255">
        <v>5603</v>
      </c>
      <c r="W36" s="255">
        <v>5178</v>
      </c>
      <c r="X36" s="255">
        <v>5142</v>
      </c>
      <c r="Y36" s="255">
        <v>5183</v>
      </c>
      <c r="Z36" s="255">
        <v>5094</v>
      </c>
      <c r="AA36" s="255">
        <v>5156</v>
      </c>
      <c r="AB36" s="255">
        <v>5154</v>
      </c>
      <c r="AC36" s="255">
        <v>5345</v>
      </c>
      <c r="AD36" s="255">
        <v>5435</v>
      </c>
      <c r="AE36" s="255">
        <v>5430</v>
      </c>
      <c r="AF36" s="255">
        <v>5533</v>
      </c>
      <c r="AG36" s="255">
        <v>5622</v>
      </c>
      <c r="AH36" s="255">
        <v>5922</v>
      </c>
      <c r="AI36" s="255">
        <v>5902</v>
      </c>
      <c r="AJ36" s="255">
        <v>6133</v>
      </c>
      <c r="AK36" s="255">
        <v>6218</v>
      </c>
      <c r="AL36" s="255">
        <v>6086</v>
      </c>
      <c r="AM36" s="255">
        <v>6465</v>
      </c>
      <c r="AN36" s="255">
        <v>6489</v>
      </c>
      <c r="AO36" s="255">
        <v>6974</v>
      </c>
      <c r="AP36" s="255">
        <v>7319</v>
      </c>
      <c r="AQ36" s="255">
        <v>7734</v>
      </c>
      <c r="AR36" s="255">
        <v>8268</v>
      </c>
      <c r="AS36" s="255">
        <v>8761</v>
      </c>
      <c r="AT36" s="255">
        <v>8998</v>
      </c>
      <c r="AU36" s="255">
        <v>8717</v>
      </c>
      <c r="AV36" s="255">
        <v>8486</v>
      </c>
      <c r="AW36" s="255">
        <v>8024</v>
      </c>
      <c r="AX36" s="255">
        <v>7872</v>
      </c>
      <c r="AY36" s="255">
        <v>7636</v>
      </c>
      <c r="AZ36" s="255">
        <v>7428</v>
      </c>
      <c r="BA36" s="255">
        <v>5844</v>
      </c>
      <c r="BB36" s="255">
        <v>7386</v>
      </c>
      <c r="BC36" s="255">
        <v>6855</v>
      </c>
      <c r="BD36" s="255">
        <v>6787</v>
      </c>
      <c r="BE36" s="255">
        <v>6582</v>
      </c>
      <c r="BF36" s="255">
        <v>6083</v>
      </c>
      <c r="BG36" s="255">
        <v>5953</v>
      </c>
      <c r="BH36" s="255">
        <v>6310</v>
      </c>
      <c r="BI36" s="255">
        <v>5963</v>
      </c>
      <c r="BJ36" s="255">
        <v>5754</v>
      </c>
      <c r="BK36" s="255">
        <v>6063</v>
      </c>
      <c r="BL36" s="255">
        <v>6217</v>
      </c>
      <c r="BM36" s="255">
        <v>6100</v>
      </c>
      <c r="BN36" s="255">
        <v>6700</v>
      </c>
      <c r="BO36" s="255">
        <v>6993</v>
      </c>
      <c r="BP36" s="255">
        <v>7465</v>
      </c>
      <c r="BQ36" s="255">
        <v>7865</v>
      </c>
      <c r="BR36" s="255">
        <v>9108</v>
      </c>
      <c r="BS36" s="255">
        <v>9307</v>
      </c>
      <c r="BT36" s="255">
        <v>8736</v>
      </c>
      <c r="BU36" s="255">
        <v>5281</v>
      </c>
      <c r="BV36" s="255">
        <v>5853</v>
      </c>
      <c r="BW36" s="255">
        <v>7066</v>
      </c>
      <c r="BX36" s="255">
        <v>6463</v>
      </c>
      <c r="BY36" s="255">
        <v>6926</v>
      </c>
      <c r="BZ36" s="255">
        <v>6932</v>
      </c>
      <c r="CA36" s="255">
        <v>5707</v>
      </c>
      <c r="CB36" s="255">
        <v>4569</v>
      </c>
      <c r="CC36" s="255">
        <v>4808</v>
      </c>
      <c r="CD36" s="255">
        <v>4930</v>
      </c>
      <c r="CE36" s="255">
        <v>4968</v>
      </c>
      <c r="CF36" s="255">
        <v>4529</v>
      </c>
      <c r="CG36" s="255">
        <v>3823</v>
      </c>
      <c r="CH36" s="255">
        <v>3894</v>
      </c>
      <c r="CI36" s="255">
        <v>3498</v>
      </c>
      <c r="CJ36" s="255">
        <v>3327</v>
      </c>
      <c r="CK36" s="255">
        <v>2758</v>
      </c>
      <c r="CL36" s="255">
        <v>2443</v>
      </c>
      <c r="CM36" s="255">
        <v>2223</v>
      </c>
      <c r="CN36" s="255">
        <v>1945</v>
      </c>
      <c r="CO36" s="255">
        <v>1737</v>
      </c>
      <c r="CP36" s="255">
        <v>1357</v>
      </c>
      <c r="CQ36" s="255">
        <v>1063</v>
      </c>
      <c r="CR36" s="255">
        <v>876</v>
      </c>
      <c r="CS36" s="255">
        <v>718</v>
      </c>
      <c r="CT36" s="255">
        <v>583</v>
      </c>
      <c r="CU36" s="255">
        <v>432</v>
      </c>
      <c r="CV36" s="255">
        <v>281</v>
      </c>
      <c r="CW36" s="255">
        <v>192</v>
      </c>
      <c r="CX36" s="255">
        <v>162</v>
      </c>
      <c r="CY36" s="255">
        <v>98</v>
      </c>
      <c r="CZ36" s="255">
        <v>213</v>
      </c>
      <c r="DA36" s="246">
        <v>1744</v>
      </c>
      <c r="DB36" s="255">
        <v>23433</v>
      </c>
      <c r="DC36" s="255">
        <v>25003</v>
      </c>
      <c r="DD36" s="255">
        <v>26719</v>
      </c>
      <c r="DE36" s="255">
        <v>28513</v>
      </c>
      <c r="DF36" s="255">
        <v>25729</v>
      </c>
      <c r="DG36" s="255">
        <v>27365</v>
      </c>
      <c r="DH36" s="255">
        <v>30261</v>
      </c>
      <c r="DI36" s="255">
        <v>34981</v>
      </c>
      <c r="DJ36" s="255">
        <v>43230</v>
      </c>
      <c r="DK36" s="255">
        <v>36804</v>
      </c>
      <c r="DL36" s="255">
        <v>33693</v>
      </c>
      <c r="DM36" s="255">
        <v>30043</v>
      </c>
      <c r="DN36" s="255">
        <v>33475</v>
      </c>
      <c r="DO36" s="255">
        <v>40297</v>
      </c>
      <c r="DP36" s="255">
        <v>33240</v>
      </c>
      <c r="DQ36" s="255">
        <v>24982</v>
      </c>
      <c r="DR36" s="255">
        <v>19071</v>
      </c>
      <c r="DS36" s="255">
        <v>11106</v>
      </c>
      <c r="DT36" s="255">
        <v>4597</v>
      </c>
      <c r="DU36" s="255">
        <v>1165</v>
      </c>
      <c r="DV36" s="255">
        <v>213</v>
      </c>
    </row>
    <row r="37" spans="1:126" x14ac:dyDescent="0.15">
      <c r="A37" s="242" t="s">
        <v>1069</v>
      </c>
      <c r="B37" s="256" t="s">
        <v>1066</v>
      </c>
      <c r="C37" s="254">
        <v>258724</v>
      </c>
      <c r="D37" s="255">
        <v>2244</v>
      </c>
      <c r="E37" s="255">
        <v>2299</v>
      </c>
      <c r="F37" s="255">
        <v>2447</v>
      </c>
      <c r="G37" s="255">
        <v>2487</v>
      </c>
      <c r="H37" s="255">
        <v>2561</v>
      </c>
      <c r="I37" s="255">
        <v>2569</v>
      </c>
      <c r="J37" s="255">
        <v>2558</v>
      </c>
      <c r="K37" s="255">
        <v>2605</v>
      </c>
      <c r="L37" s="255">
        <v>2600</v>
      </c>
      <c r="M37" s="255">
        <v>2535</v>
      </c>
      <c r="N37" s="255">
        <v>2480</v>
      </c>
      <c r="O37" s="255">
        <v>2616</v>
      </c>
      <c r="P37" s="255">
        <v>2758</v>
      </c>
      <c r="Q37" s="255">
        <v>2835</v>
      </c>
      <c r="R37" s="255">
        <v>2948</v>
      </c>
      <c r="S37" s="255">
        <v>2954</v>
      </c>
      <c r="T37" s="255">
        <v>3027</v>
      </c>
      <c r="U37" s="255">
        <v>3154</v>
      </c>
      <c r="V37" s="255">
        <v>2831</v>
      </c>
      <c r="W37" s="255">
        <v>2549</v>
      </c>
      <c r="X37" s="255">
        <v>2565</v>
      </c>
      <c r="Y37" s="255">
        <v>2581</v>
      </c>
      <c r="Z37" s="255">
        <v>2602</v>
      </c>
      <c r="AA37" s="255">
        <v>2642</v>
      </c>
      <c r="AB37" s="255">
        <v>2626</v>
      </c>
      <c r="AC37" s="255">
        <v>2749</v>
      </c>
      <c r="AD37" s="255">
        <v>2823</v>
      </c>
      <c r="AE37" s="255">
        <v>2785</v>
      </c>
      <c r="AF37" s="255">
        <v>2793</v>
      </c>
      <c r="AG37" s="255">
        <v>2851</v>
      </c>
      <c r="AH37" s="255">
        <v>2951</v>
      </c>
      <c r="AI37" s="255">
        <v>2953</v>
      </c>
      <c r="AJ37" s="255">
        <v>3102</v>
      </c>
      <c r="AK37" s="255">
        <v>3096</v>
      </c>
      <c r="AL37" s="255">
        <v>3053</v>
      </c>
      <c r="AM37" s="255">
        <v>3293</v>
      </c>
      <c r="AN37" s="255">
        <v>3235</v>
      </c>
      <c r="AO37" s="255">
        <v>3471</v>
      </c>
      <c r="AP37" s="255">
        <v>3655</v>
      </c>
      <c r="AQ37" s="255">
        <v>3834</v>
      </c>
      <c r="AR37" s="255">
        <v>4164</v>
      </c>
      <c r="AS37" s="255">
        <v>4378</v>
      </c>
      <c r="AT37" s="255">
        <v>4499</v>
      </c>
      <c r="AU37" s="255">
        <v>4304</v>
      </c>
      <c r="AV37" s="255">
        <v>4252</v>
      </c>
      <c r="AW37" s="255">
        <v>3902</v>
      </c>
      <c r="AX37" s="255">
        <v>3886</v>
      </c>
      <c r="AY37" s="255">
        <v>3696</v>
      </c>
      <c r="AZ37" s="255">
        <v>3681</v>
      </c>
      <c r="BA37" s="255">
        <v>2891</v>
      </c>
      <c r="BB37" s="255">
        <v>3580</v>
      </c>
      <c r="BC37" s="255">
        <v>3296</v>
      </c>
      <c r="BD37" s="255">
        <v>3324</v>
      </c>
      <c r="BE37" s="255">
        <v>3225</v>
      </c>
      <c r="BF37" s="255">
        <v>3034</v>
      </c>
      <c r="BG37" s="255">
        <v>2959</v>
      </c>
      <c r="BH37" s="255">
        <v>3053</v>
      </c>
      <c r="BI37" s="255">
        <v>2927</v>
      </c>
      <c r="BJ37" s="255">
        <v>2837</v>
      </c>
      <c r="BK37" s="255">
        <v>3002</v>
      </c>
      <c r="BL37" s="255">
        <v>3090</v>
      </c>
      <c r="BM37" s="255">
        <v>2995</v>
      </c>
      <c r="BN37" s="255">
        <v>3277</v>
      </c>
      <c r="BO37" s="255">
        <v>3363</v>
      </c>
      <c r="BP37" s="255">
        <v>3554</v>
      </c>
      <c r="BQ37" s="255">
        <v>3769</v>
      </c>
      <c r="BR37" s="255">
        <v>4333</v>
      </c>
      <c r="BS37" s="255">
        <v>4449</v>
      </c>
      <c r="BT37" s="255">
        <v>4080</v>
      </c>
      <c r="BU37" s="255">
        <v>2524</v>
      </c>
      <c r="BV37" s="255">
        <v>2664</v>
      </c>
      <c r="BW37" s="255">
        <v>3214</v>
      </c>
      <c r="BX37" s="255">
        <v>2989</v>
      </c>
      <c r="BY37" s="255">
        <v>3182</v>
      </c>
      <c r="BZ37" s="255">
        <v>3151</v>
      </c>
      <c r="CA37" s="255">
        <v>2618</v>
      </c>
      <c r="CB37" s="255">
        <v>1994</v>
      </c>
      <c r="CC37" s="255">
        <v>2080</v>
      </c>
      <c r="CD37" s="255">
        <v>2131</v>
      </c>
      <c r="CE37" s="255">
        <v>2134</v>
      </c>
      <c r="CF37" s="255">
        <v>1910</v>
      </c>
      <c r="CG37" s="255">
        <v>1516</v>
      </c>
      <c r="CH37" s="255">
        <v>1514</v>
      </c>
      <c r="CI37" s="255">
        <v>1326</v>
      </c>
      <c r="CJ37" s="255">
        <v>1219</v>
      </c>
      <c r="CK37" s="255">
        <v>979</v>
      </c>
      <c r="CL37" s="255">
        <v>838</v>
      </c>
      <c r="CM37" s="255">
        <v>727</v>
      </c>
      <c r="CN37" s="255">
        <v>614</v>
      </c>
      <c r="CO37" s="255">
        <v>516</v>
      </c>
      <c r="CP37" s="255">
        <v>363</v>
      </c>
      <c r="CQ37" s="255">
        <v>268</v>
      </c>
      <c r="CR37" s="255">
        <v>200</v>
      </c>
      <c r="CS37" s="255">
        <v>127</v>
      </c>
      <c r="CT37" s="255">
        <v>103</v>
      </c>
      <c r="CU37" s="255">
        <v>60</v>
      </c>
      <c r="CV37" s="255">
        <v>48</v>
      </c>
      <c r="CW37" s="255">
        <v>30</v>
      </c>
      <c r="CX37" s="255">
        <v>29</v>
      </c>
      <c r="CY37" s="255">
        <v>13</v>
      </c>
      <c r="CZ37" s="255">
        <v>17</v>
      </c>
      <c r="DA37" s="246">
        <v>1109</v>
      </c>
      <c r="DB37" s="255">
        <v>12038</v>
      </c>
      <c r="DC37" s="255">
        <v>12867</v>
      </c>
      <c r="DD37" s="255">
        <v>13637</v>
      </c>
      <c r="DE37" s="255">
        <v>14515</v>
      </c>
      <c r="DF37" s="255">
        <v>13016</v>
      </c>
      <c r="DG37" s="255">
        <v>14001</v>
      </c>
      <c r="DH37" s="255">
        <v>15155</v>
      </c>
      <c r="DI37" s="255">
        <v>17488</v>
      </c>
      <c r="DJ37" s="255">
        <v>21597</v>
      </c>
      <c r="DK37" s="255">
        <v>18056</v>
      </c>
      <c r="DL37" s="255">
        <v>16459</v>
      </c>
      <c r="DM37" s="255">
        <v>14778</v>
      </c>
      <c r="DN37" s="255">
        <v>16279</v>
      </c>
      <c r="DO37" s="255">
        <v>19155</v>
      </c>
      <c r="DP37" s="255">
        <v>15200</v>
      </c>
      <c r="DQ37" s="255">
        <v>10957</v>
      </c>
      <c r="DR37" s="255">
        <v>7485</v>
      </c>
      <c r="DS37" s="255">
        <v>3674</v>
      </c>
      <c r="DT37" s="255">
        <v>1061</v>
      </c>
      <c r="DU37" s="255">
        <v>180</v>
      </c>
      <c r="DV37" s="255">
        <v>17</v>
      </c>
    </row>
    <row r="38" spans="1:126" x14ac:dyDescent="0.15">
      <c r="A38" s="242" t="s">
        <v>1069</v>
      </c>
      <c r="B38" s="256" t="s">
        <v>1067</v>
      </c>
      <c r="C38" s="254">
        <v>276940</v>
      </c>
      <c r="D38" s="255">
        <v>2193</v>
      </c>
      <c r="E38" s="255">
        <v>2231</v>
      </c>
      <c r="F38" s="255">
        <v>2268</v>
      </c>
      <c r="G38" s="255">
        <v>2314</v>
      </c>
      <c r="H38" s="255">
        <v>2389</v>
      </c>
      <c r="I38" s="255">
        <v>2304</v>
      </c>
      <c r="J38" s="255">
        <v>2450</v>
      </c>
      <c r="K38" s="255">
        <v>2453</v>
      </c>
      <c r="L38" s="255">
        <v>2428</v>
      </c>
      <c r="M38" s="255">
        <v>2501</v>
      </c>
      <c r="N38" s="255">
        <v>2480</v>
      </c>
      <c r="O38" s="255">
        <v>2552</v>
      </c>
      <c r="P38" s="255">
        <v>2638</v>
      </c>
      <c r="Q38" s="255">
        <v>2671</v>
      </c>
      <c r="R38" s="255">
        <v>2741</v>
      </c>
      <c r="S38" s="255">
        <v>2807</v>
      </c>
      <c r="T38" s="255">
        <v>2836</v>
      </c>
      <c r="U38" s="255">
        <v>2954</v>
      </c>
      <c r="V38" s="255">
        <v>2772</v>
      </c>
      <c r="W38" s="255">
        <v>2629</v>
      </c>
      <c r="X38" s="255">
        <v>2577</v>
      </c>
      <c r="Y38" s="255">
        <v>2602</v>
      </c>
      <c r="Z38" s="255">
        <v>2492</v>
      </c>
      <c r="AA38" s="255">
        <v>2514</v>
      </c>
      <c r="AB38" s="255">
        <v>2528</v>
      </c>
      <c r="AC38" s="255">
        <v>2596</v>
      </c>
      <c r="AD38" s="255">
        <v>2612</v>
      </c>
      <c r="AE38" s="255">
        <v>2645</v>
      </c>
      <c r="AF38" s="255">
        <v>2740</v>
      </c>
      <c r="AG38" s="255">
        <v>2771</v>
      </c>
      <c r="AH38" s="255">
        <v>2971</v>
      </c>
      <c r="AI38" s="255">
        <v>2949</v>
      </c>
      <c r="AJ38" s="255">
        <v>3031</v>
      </c>
      <c r="AK38" s="255">
        <v>3122</v>
      </c>
      <c r="AL38" s="255">
        <v>3033</v>
      </c>
      <c r="AM38" s="255">
        <v>3172</v>
      </c>
      <c r="AN38" s="255">
        <v>3254</v>
      </c>
      <c r="AO38" s="255">
        <v>3503</v>
      </c>
      <c r="AP38" s="255">
        <v>3664</v>
      </c>
      <c r="AQ38" s="255">
        <v>3900</v>
      </c>
      <c r="AR38" s="255">
        <v>4104</v>
      </c>
      <c r="AS38" s="255">
        <v>4383</v>
      </c>
      <c r="AT38" s="255">
        <v>4499</v>
      </c>
      <c r="AU38" s="255">
        <v>4413</v>
      </c>
      <c r="AV38" s="255">
        <v>4234</v>
      </c>
      <c r="AW38" s="255">
        <v>4122</v>
      </c>
      <c r="AX38" s="255">
        <v>3986</v>
      </c>
      <c r="AY38" s="255">
        <v>3940</v>
      </c>
      <c r="AZ38" s="255">
        <v>3747</v>
      </c>
      <c r="BA38" s="255">
        <v>2953</v>
      </c>
      <c r="BB38" s="255">
        <v>3806</v>
      </c>
      <c r="BC38" s="255">
        <v>3559</v>
      </c>
      <c r="BD38" s="255">
        <v>3463</v>
      </c>
      <c r="BE38" s="255">
        <v>3357</v>
      </c>
      <c r="BF38" s="255">
        <v>3049</v>
      </c>
      <c r="BG38" s="255">
        <v>2994</v>
      </c>
      <c r="BH38" s="255">
        <v>3257</v>
      </c>
      <c r="BI38" s="255">
        <v>3036</v>
      </c>
      <c r="BJ38" s="255">
        <v>2917</v>
      </c>
      <c r="BK38" s="255">
        <v>3061</v>
      </c>
      <c r="BL38" s="255">
        <v>3127</v>
      </c>
      <c r="BM38" s="255">
        <v>3105</v>
      </c>
      <c r="BN38" s="255">
        <v>3423</v>
      </c>
      <c r="BO38" s="255">
        <v>3630</v>
      </c>
      <c r="BP38" s="255">
        <v>3911</v>
      </c>
      <c r="BQ38" s="255">
        <v>4096</v>
      </c>
      <c r="BR38" s="255">
        <v>4775</v>
      </c>
      <c r="BS38" s="255">
        <v>4858</v>
      </c>
      <c r="BT38" s="255">
        <v>4656</v>
      </c>
      <c r="BU38" s="255">
        <v>2757</v>
      </c>
      <c r="BV38" s="255">
        <v>3189</v>
      </c>
      <c r="BW38" s="255">
        <v>3852</v>
      </c>
      <c r="BX38" s="255">
        <v>3474</v>
      </c>
      <c r="BY38" s="255">
        <v>3744</v>
      </c>
      <c r="BZ38" s="255">
        <v>3781</v>
      </c>
      <c r="CA38" s="255">
        <v>3089</v>
      </c>
      <c r="CB38" s="255">
        <v>2575</v>
      </c>
      <c r="CC38" s="255">
        <v>2728</v>
      </c>
      <c r="CD38" s="255">
        <v>2799</v>
      </c>
      <c r="CE38" s="255">
        <v>2834</v>
      </c>
      <c r="CF38" s="255">
        <v>2619</v>
      </c>
      <c r="CG38" s="255">
        <v>2307</v>
      </c>
      <c r="CH38" s="255">
        <v>2380</v>
      </c>
      <c r="CI38" s="255">
        <v>2172</v>
      </c>
      <c r="CJ38" s="255">
        <v>2108</v>
      </c>
      <c r="CK38" s="255">
        <v>1779</v>
      </c>
      <c r="CL38" s="255">
        <v>1605</v>
      </c>
      <c r="CM38" s="255">
        <v>1496</v>
      </c>
      <c r="CN38" s="255">
        <v>1331</v>
      </c>
      <c r="CO38" s="255">
        <v>1221</v>
      </c>
      <c r="CP38" s="255">
        <v>994</v>
      </c>
      <c r="CQ38" s="255">
        <v>795</v>
      </c>
      <c r="CR38" s="255">
        <v>676</v>
      </c>
      <c r="CS38" s="255">
        <v>591</v>
      </c>
      <c r="CT38" s="255">
        <v>480</v>
      </c>
      <c r="CU38" s="255">
        <v>372</v>
      </c>
      <c r="CV38" s="255">
        <v>233</v>
      </c>
      <c r="CW38" s="255">
        <v>162</v>
      </c>
      <c r="CX38" s="255">
        <v>133</v>
      </c>
      <c r="CY38" s="255">
        <v>85</v>
      </c>
      <c r="CZ38" s="255">
        <v>196</v>
      </c>
      <c r="DA38" s="246">
        <v>635</v>
      </c>
      <c r="DB38" s="255">
        <v>11395</v>
      </c>
      <c r="DC38" s="255">
        <v>12136</v>
      </c>
      <c r="DD38" s="255">
        <v>13082</v>
      </c>
      <c r="DE38" s="255">
        <v>13998</v>
      </c>
      <c r="DF38" s="255">
        <v>12713</v>
      </c>
      <c r="DG38" s="255">
        <v>13364</v>
      </c>
      <c r="DH38" s="255">
        <v>15106</v>
      </c>
      <c r="DI38" s="255">
        <v>17493</v>
      </c>
      <c r="DJ38" s="255">
        <v>21633</v>
      </c>
      <c r="DK38" s="255">
        <v>18748</v>
      </c>
      <c r="DL38" s="255">
        <v>17234</v>
      </c>
      <c r="DM38" s="255">
        <v>15265</v>
      </c>
      <c r="DN38" s="255">
        <v>17196</v>
      </c>
      <c r="DO38" s="255">
        <v>21142</v>
      </c>
      <c r="DP38" s="255">
        <v>18040</v>
      </c>
      <c r="DQ38" s="255">
        <v>14025</v>
      </c>
      <c r="DR38" s="255">
        <v>11586</v>
      </c>
      <c r="DS38" s="255">
        <v>7432</v>
      </c>
      <c r="DT38" s="255">
        <v>3536</v>
      </c>
      <c r="DU38" s="255">
        <v>985</v>
      </c>
      <c r="DV38" s="255">
        <v>196</v>
      </c>
    </row>
    <row r="39" spans="1:126" x14ac:dyDescent="0.15">
      <c r="A39" s="236" t="s">
        <v>492</v>
      </c>
      <c r="B39" s="237" t="s">
        <v>1064</v>
      </c>
      <c r="C39" s="238">
        <v>452563</v>
      </c>
      <c r="D39" s="239">
        <v>3406</v>
      </c>
      <c r="E39" s="239">
        <v>3227</v>
      </c>
      <c r="F39" s="239">
        <v>3310</v>
      </c>
      <c r="G39" s="239">
        <v>3295</v>
      </c>
      <c r="H39" s="239">
        <v>3292</v>
      </c>
      <c r="I39" s="239">
        <v>3300</v>
      </c>
      <c r="J39" s="239">
        <v>3240</v>
      </c>
      <c r="K39" s="239">
        <v>3392</v>
      </c>
      <c r="L39" s="239">
        <v>3260</v>
      </c>
      <c r="M39" s="239">
        <v>3258</v>
      </c>
      <c r="N39" s="239">
        <v>3266</v>
      </c>
      <c r="O39" s="239">
        <v>3294</v>
      </c>
      <c r="P39" s="239">
        <v>3411</v>
      </c>
      <c r="Q39" s="239">
        <v>3544</v>
      </c>
      <c r="R39" s="239">
        <v>3541</v>
      </c>
      <c r="S39" s="239">
        <v>3652</v>
      </c>
      <c r="T39" s="239">
        <v>3576</v>
      </c>
      <c r="U39" s="239">
        <v>3846</v>
      </c>
      <c r="V39" s="239">
        <v>3759</v>
      </c>
      <c r="W39" s="239">
        <v>3795</v>
      </c>
      <c r="X39" s="239">
        <v>3932</v>
      </c>
      <c r="Y39" s="239">
        <v>4014</v>
      </c>
      <c r="Z39" s="239">
        <v>3907</v>
      </c>
      <c r="AA39" s="239">
        <v>4036</v>
      </c>
      <c r="AB39" s="239">
        <v>3995</v>
      </c>
      <c r="AC39" s="239">
        <v>4138</v>
      </c>
      <c r="AD39" s="239">
        <v>4469</v>
      </c>
      <c r="AE39" s="239">
        <v>4514</v>
      </c>
      <c r="AF39" s="239">
        <v>4705</v>
      </c>
      <c r="AG39" s="239">
        <v>4992</v>
      </c>
      <c r="AH39" s="239">
        <v>5024</v>
      </c>
      <c r="AI39" s="239">
        <v>5209</v>
      </c>
      <c r="AJ39" s="239">
        <v>5225</v>
      </c>
      <c r="AK39" s="239">
        <v>5193</v>
      </c>
      <c r="AL39" s="239">
        <v>5405</v>
      </c>
      <c r="AM39" s="239">
        <v>5557</v>
      </c>
      <c r="AN39" s="239">
        <v>5700</v>
      </c>
      <c r="AO39" s="239">
        <v>5877</v>
      </c>
      <c r="AP39" s="239">
        <v>6067</v>
      </c>
      <c r="AQ39" s="239">
        <v>6565</v>
      </c>
      <c r="AR39" s="239">
        <v>6823</v>
      </c>
      <c r="AS39" s="239">
        <v>7340</v>
      </c>
      <c r="AT39" s="239">
        <v>7406</v>
      </c>
      <c r="AU39" s="239">
        <v>7303</v>
      </c>
      <c r="AV39" s="239">
        <v>7297</v>
      </c>
      <c r="AW39" s="239">
        <v>6993</v>
      </c>
      <c r="AX39" s="239">
        <v>6951</v>
      </c>
      <c r="AY39" s="239">
        <v>6663</v>
      </c>
      <c r="AZ39" s="239">
        <v>6574</v>
      </c>
      <c r="BA39" s="239">
        <v>5088</v>
      </c>
      <c r="BB39" s="239">
        <v>6289</v>
      </c>
      <c r="BC39" s="239">
        <v>5680</v>
      </c>
      <c r="BD39" s="239">
        <v>5503</v>
      </c>
      <c r="BE39" s="239">
        <v>5205</v>
      </c>
      <c r="BF39" s="239">
        <v>4963</v>
      </c>
      <c r="BG39" s="239">
        <v>5037</v>
      </c>
      <c r="BH39" s="239">
        <v>4818</v>
      </c>
      <c r="BI39" s="239">
        <v>4877</v>
      </c>
      <c r="BJ39" s="239">
        <v>4614</v>
      </c>
      <c r="BK39" s="239">
        <v>4767</v>
      </c>
      <c r="BL39" s="239">
        <v>5053</v>
      </c>
      <c r="BM39" s="239">
        <v>5003</v>
      </c>
      <c r="BN39" s="239">
        <v>5591</v>
      </c>
      <c r="BO39" s="239">
        <v>6017</v>
      </c>
      <c r="BP39" s="239">
        <v>6519</v>
      </c>
      <c r="BQ39" s="239">
        <v>6908</v>
      </c>
      <c r="BR39" s="239">
        <v>8106</v>
      </c>
      <c r="BS39" s="239">
        <v>8104</v>
      </c>
      <c r="BT39" s="239">
        <v>7622</v>
      </c>
      <c r="BU39" s="239">
        <v>4680</v>
      </c>
      <c r="BV39" s="239">
        <v>5265</v>
      </c>
      <c r="BW39" s="239">
        <v>6405</v>
      </c>
      <c r="BX39" s="239">
        <v>6134</v>
      </c>
      <c r="BY39" s="239">
        <v>6369</v>
      </c>
      <c r="BZ39" s="239">
        <v>6318</v>
      </c>
      <c r="CA39" s="239">
        <v>5230</v>
      </c>
      <c r="CB39" s="239">
        <v>4681</v>
      </c>
      <c r="CC39" s="239">
        <v>4760</v>
      </c>
      <c r="CD39" s="239">
        <v>4644</v>
      </c>
      <c r="CE39" s="239">
        <v>4782</v>
      </c>
      <c r="CF39" s="239">
        <v>4155</v>
      </c>
      <c r="CG39" s="239">
        <v>3553</v>
      </c>
      <c r="CH39" s="239">
        <v>3416</v>
      </c>
      <c r="CI39" s="239">
        <v>3275</v>
      </c>
      <c r="CJ39" s="239">
        <v>2729</v>
      </c>
      <c r="CK39" s="239">
        <v>2324</v>
      </c>
      <c r="CL39" s="239">
        <v>2127</v>
      </c>
      <c r="CM39" s="239">
        <v>1879</v>
      </c>
      <c r="CN39" s="239">
        <v>1579</v>
      </c>
      <c r="CO39" s="239">
        <v>1346</v>
      </c>
      <c r="CP39" s="239">
        <v>1114</v>
      </c>
      <c r="CQ39" s="239">
        <v>843</v>
      </c>
      <c r="CR39" s="239">
        <v>694</v>
      </c>
      <c r="CS39" s="239">
        <v>575</v>
      </c>
      <c r="CT39" s="239">
        <v>454</v>
      </c>
      <c r="CU39" s="239">
        <v>358</v>
      </c>
      <c r="CV39" s="239">
        <v>216</v>
      </c>
      <c r="CW39" s="239">
        <v>169</v>
      </c>
      <c r="CX39" s="239">
        <v>114</v>
      </c>
      <c r="CY39" s="239">
        <v>73</v>
      </c>
      <c r="CZ39" s="239">
        <v>154</v>
      </c>
      <c r="DA39" s="240">
        <v>15846</v>
      </c>
      <c r="DB39" s="239">
        <v>16530</v>
      </c>
      <c r="DC39" s="239">
        <v>16450</v>
      </c>
      <c r="DD39" s="239">
        <v>17056</v>
      </c>
      <c r="DE39" s="239">
        <v>18628</v>
      </c>
      <c r="DF39" s="239">
        <v>19884</v>
      </c>
      <c r="DG39" s="239">
        <v>22818</v>
      </c>
      <c r="DH39" s="239">
        <v>26056</v>
      </c>
      <c r="DI39" s="239">
        <v>29766</v>
      </c>
      <c r="DJ39" s="239">
        <v>36169</v>
      </c>
      <c r="DK39" s="239">
        <v>32269</v>
      </c>
      <c r="DL39" s="239">
        <v>27640</v>
      </c>
      <c r="DM39" s="239">
        <v>24113</v>
      </c>
      <c r="DN39" s="239">
        <v>28183</v>
      </c>
      <c r="DO39" s="239">
        <v>35420</v>
      </c>
      <c r="DP39" s="239">
        <v>30491</v>
      </c>
      <c r="DQ39" s="239">
        <v>24097</v>
      </c>
      <c r="DR39" s="239">
        <v>17128</v>
      </c>
      <c r="DS39" s="239">
        <v>9255</v>
      </c>
      <c r="DT39" s="239">
        <v>3680</v>
      </c>
      <c r="DU39" s="239">
        <v>930</v>
      </c>
      <c r="DV39" s="239">
        <v>154</v>
      </c>
    </row>
    <row r="40" spans="1:126" x14ac:dyDescent="0.15">
      <c r="A40" s="242" t="s">
        <v>1069</v>
      </c>
      <c r="B40" s="243" t="s">
        <v>1066</v>
      </c>
      <c r="C40" s="244">
        <v>219059</v>
      </c>
      <c r="D40" s="245">
        <v>1710</v>
      </c>
      <c r="E40" s="245">
        <v>1680</v>
      </c>
      <c r="F40" s="245">
        <v>1643</v>
      </c>
      <c r="G40" s="245">
        <v>1704</v>
      </c>
      <c r="H40" s="245">
        <v>1694</v>
      </c>
      <c r="I40" s="245">
        <v>1680</v>
      </c>
      <c r="J40" s="245">
        <v>1587</v>
      </c>
      <c r="K40" s="245">
        <v>1688</v>
      </c>
      <c r="L40" s="245">
        <v>1653</v>
      </c>
      <c r="M40" s="245">
        <v>1691</v>
      </c>
      <c r="N40" s="245">
        <v>1682</v>
      </c>
      <c r="O40" s="245">
        <v>1666</v>
      </c>
      <c r="P40" s="245">
        <v>1725</v>
      </c>
      <c r="Q40" s="245">
        <v>1818</v>
      </c>
      <c r="R40" s="245">
        <v>1821</v>
      </c>
      <c r="S40" s="245">
        <v>1846</v>
      </c>
      <c r="T40" s="245">
        <v>1812</v>
      </c>
      <c r="U40" s="245">
        <v>1977</v>
      </c>
      <c r="V40" s="245">
        <v>1923</v>
      </c>
      <c r="W40" s="245">
        <v>1864</v>
      </c>
      <c r="X40" s="245">
        <v>1977</v>
      </c>
      <c r="Y40" s="245">
        <v>1981</v>
      </c>
      <c r="Z40" s="245">
        <v>1938</v>
      </c>
      <c r="AA40" s="245">
        <v>2009</v>
      </c>
      <c r="AB40" s="245">
        <v>1948</v>
      </c>
      <c r="AC40" s="245">
        <v>2031</v>
      </c>
      <c r="AD40" s="245">
        <v>2171</v>
      </c>
      <c r="AE40" s="245">
        <v>2251</v>
      </c>
      <c r="AF40" s="245">
        <v>2381</v>
      </c>
      <c r="AG40" s="245">
        <v>2392</v>
      </c>
      <c r="AH40" s="245">
        <v>2485</v>
      </c>
      <c r="AI40" s="245">
        <v>2559</v>
      </c>
      <c r="AJ40" s="245">
        <v>2591</v>
      </c>
      <c r="AK40" s="245">
        <v>2598</v>
      </c>
      <c r="AL40" s="245">
        <v>2656</v>
      </c>
      <c r="AM40" s="245">
        <v>2728</v>
      </c>
      <c r="AN40" s="245">
        <v>2818</v>
      </c>
      <c r="AO40" s="245">
        <v>2980</v>
      </c>
      <c r="AP40" s="245">
        <v>3028</v>
      </c>
      <c r="AQ40" s="245">
        <v>3341</v>
      </c>
      <c r="AR40" s="245">
        <v>3407</v>
      </c>
      <c r="AS40" s="245">
        <v>3709</v>
      </c>
      <c r="AT40" s="245">
        <v>3729</v>
      </c>
      <c r="AU40" s="245">
        <v>3657</v>
      </c>
      <c r="AV40" s="245">
        <v>3652</v>
      </c>
      <c r="AW40" s="245">
        <v>3521</v>
      </c>
      <c r="AX40" s="245">
        <v>3520</v>
      </c>
      <c r="AY40" s="245">
        <v>3334</v>
      </c>
      <c r="AZ40" s="245">
        <v>3347</v>
      </c>
      <c r="BA40" s="245">
        <v>2553</v>
      </c>
      <c r="BB40" s="245">
        <v>3109</v>
      </c>
      <c r="BC40" s="245">
        <v>2773</v>
      </c>
      <c r="BD40" s="245">
        <v>2668</v>
      </c>
      <c r="BE40" s="245">
        <v>2541</v>
      </c>
      <c r="BF40" s="245">
        <v>2499</v>
      </c>
      <c r="BG40" s="245">
        <v>2500</v>
      </c>
      <c r="BH40" s="245">
        <v>2372</v>
      </c>
      <c r="BI40" s="245">
        <v>2371</v>
      </c>
      <c r="BJ40" s="245">
        <v>2284</v>
      </c>
      <c r="BK40" s="245">
        <v>2375</v>
      </c>
      <c r="BL40" s="245">
        <v>2511</v>
      </c>
      <c r="BM40" s="245">
        <v>2449</v>
      </c>
      <c r="BN40" s="245">
        <v>2604</v>
      </c>
      <c r="BO40" s="245">
        <v>2943</v>
      </c>
      <c r="BP40" s="245">
        <v>3169</v>
      </c>
      <c r="BQ40" s="245">
        <v>3323</v>
      </c>
      <c r="BR40" s="245">
        <v>3845</v>
      </c>
      <c r="BS40" s="245">
        <v>3868</v>
      </c>
      <c r="BT40" s="245">
        <v>3609</v>
      </c>
      <c r="BU40" s="245">
        <v>2187</v>
      </c>
      <c r="BV40" s="245">
        <v>2448</v>
      </c>
      <c r="BW40" s="245">
        <v>2999</v>
      </c>
      <c r="BX40" s="245">
        <v>2821</v>
      </c>
      <c r="BY40" s="245">
        <v>2900</v>
      </c>
      <c r="BZ40" s="245">
        <v>3025</v>
      </c>
      <c r="CA40" s="245">
        <v>2330</v>
      </c>
      <c r="CB40" s="245">
        <v>2115</v>
      </c>
      <c r="CC40" s="245">
        <v>2065</v>
      </c>
      <c r="CD40" s="245">
        <v>2013</v>
      </c>
      <c r="CE40" s="245">
        <v>2040</v>
      </c>
      <c r="CF40" s="245">
        <v>1719</v>
      </c>
      <c r="CG40" s="245">
        <v>1454</v>
      </c>
      <c r="CH40" s="245">
        <v>1305</v>
      </c>
      <c r="CI40" s="245">
        <v>1240</v>
      </c>
      <c r="CJ40" s="245">
        <v>1020</v>
      </c>
      <c r="CK40" s="245">
        <v>883</v>
      </c>
      <c r="CL40" s="245">
        <v>693</v>
      </c>
      <c r="CM40" s="245">
        <v>602</v>
      </c>
      <c r="CN40" s="245">
        <v>491</v>
      </c>
      <c r="CO40" s="245">
        <v>404</v>
      </c>
      <c r="CP40" s="245">
        <v>290</v>
      </c>
      <c r="CQ40" s="245">
        <v>200</v>
      </c>
      <c r="CR40" s="245">
        <v>134</v>
      </c>
      <c r="CS40" s="245">
        <v>107</v>
      </c>
      <c r="CT40" s="245">
        <v>76</v>
      </c>
      <c r="CU40" s="245">
        <v>63</v>
      </c>
      <c r="CV40" s="245">
        <v>24</v>
      </c>
      <c r="CW40" s="245">
        <v>31</v>
      </c>
      <c r="CX40" s="245">
        <v>16</v>
      </c>
      <c r="CY40" s="245">
        <v>10</v>
      </c>
      <c r="CZ40" s="245">
        <v>24</v>
      </c>
      <c r="DA40" s="246">
        <v>9361</v>
      </c>
      <c r="DB40" s="245">
        <v>8431</v>
      </c>
      <c r="DC40" s="245">
        <v>8299</v>
      </c>
      <c r="DD40" s="245">
        <v>8712</v>
      </c>
      <c r="DE40" s="245">
        <v>9422</v>
      </c>
      <c r="DF40" s="245">
        <v>9853</v>
      </c>
      <c r="DG40" s="245">
        <v>11226</v>
      </c>
      <c r="DH40" s="245">
        <v>12889</v>
      </c>
      <c r="DI40" s="245">
        <v>14895</v>
      </c>
      <c r="DJ40" s="245">
        <v>18154</v>
      </c>
      <c r="DK40" s="245">
        <v>16275</v>
      </c>
      <c r="DL40" s="245">
        <v>13590</v>
      </c>
      <c r="DM40" s="245">
        <v>11902</v>
      </c>
      <c r="DN40" s="245">
        <v>13676</v>
      </c>
      <c r="DO40" s="245">
        <v>16832</v>
      </c>
      <c r="DP40" s="245">
        <v>14193</v>
      </c>
      <c r="DQ40" s="245">
        <v>10563</v>
      </c>
      <c r="DR40" s="245">
        <v>6738</v>
      </c>
      <c r="DS40" s="245">
        <v>3073</v>
      </c>
      <c r="DT40" s="245">
        <v>807</v>
      </c>
      <c r="DU40" s="245">
        <v>144</v>
      </c>
      <c r="DV40" s="245">
        <v>24</v>
      </c>
    </row>
    <row r="41" spans="1:126" x14ac:dyDescent="0.15">
      <c r="A41" s="248" t="s">
        <v>1069</v>
      </c>
      <c r="B41" s="249" t="s">
        <v>1067</v>
      </c>
      <c r="C41" s="250">
        <v>233504</v>
      </c>
      <c r="D41" s="251">
        <v>1696</v>
      </c>
      <c r="E41" s="251">
        <v>1547</v>
      </c>
      <c r="F41" s="251">
        <v>1667</v>
      </c>
      <c r="G41" s="251">
        <v>1591</v>
      </c>
      <c r="H41" s="251">
        <v>1598</v>
      </c>
      <c r="I41" s="251">
        <v>1620</v>
      </c>
      <c r="J41" s="251">
        <v>1653</v>
      </c>
      <c r="K41" s="251">
        <v>1704</v>
      </c>
      <c r="L41" s="251">
        <v>1607</v>
      </c>
      <c r="M41" s="251">
        <v>1567</v>
      </c>
      <c r="N41" s="251">
        <v>1584</v>
      </c>
      <c r="O41" s="251">
        <v>1628</v>
      </c>
      <c r="P41" s="251">
        <v>1686</v>
      </c>
      <c r="Q41" s="251">
        <v>1726</v>
      </c>
      <c r="R41" s="251">
        <v>1720</v>
      </c>
      <c r="S41" s="251">
        <v>1806</v>
      </c>
      <c r="T41" s="251">
        <v>1764</v>
      </c>
      <c r="U41" s="251">
        <v>1869</v>
      </c>
      <c r="V41" s="251">
        <v>1836</v>
      </c>
      <c r="W41" s="251">
        <v>1931</v>
      </c>
      <c r="X41" s="251">
        <v>1955</v>
      </c>
      <c r="Y41" s="251">
        <v>2033</v>
      </c>
      <c r="Z41" s="251">
        <v>1969</v>
      </c>
      <c r="AA41" s="251">
        <v>2027</v>
      </c>
      <c r="AB41" s="251">
        <v>2047</v>
      </c>
      <c r="AC41" s="251">
        <v>2107</v>
      </c>
      <c r="AD41" s="251">
        <v>2298</v>
      </c>
      <c r="AE41" s="251">
        <v>2263</v>
      </c>
      <c r="AF41" s="251">
        <v>2324</v>
      </c>
      <c r="AG41" s="251">
        <v>2600</v>
      </c>
      <c r="AH41" s="251">
        <v>2539</v>
      </c>
      <c r="AI41" s="251">
        <v>2650</v>
      </c>
      <c r="AJ41" s="251">
        <v>2634</v>
      </c>
      <c r="AK41" s="251">
        <v>2595</v>
      </c>
      <c r="AL41" s="251">
        <v>2749</v>
      </c>
      <c r="AM41" s="251">
        <v>2829</v>
      </c>
      <c r="AN41" s="251">
        <v>2882</v>
      </c>
      <c r="AO41" s="251">
        <v>2897</v>
      </c>
      <c r="AP41" s="251">
        <v>3039</v>
      </c>
      <c r="AQ41" s="251">
        <v>3224</v>
      </c>
      <c r="AR41" s="251">
        <v>3416</v>
      </c>
      <c r="AS41" s="251">
        <v>3631</v>
      </c>
      <c r="AT41" s="251">
        <v>3677</v>
      </c>
      <c r="AU41" s="251">
        <v>3646</v>
      </c>
      <c r="AV41" s="251">
        <v>3645</v>
      </c>
      <c r="AW41" s="251">
        <v>3472</v>
      </c>
      <c r="AX41" s="251">
        <v>3431</v>
      </c>
      <c r="AY41" s="251">
        <v>3329</v>
      </c>
      <c r="AZ41" s="251">
        <v>3227</v>
      </c>
      <c r="BA41" s="251">
        <v>2535</v>
      </c>
      <c r="BB41" s="251">
        <v>3180</v>
      </c>
      <c r="BC41" s="251">
        <v>2907</v>
      </c>
      <c r="BD41" s="251">
        <v>2835</v>
      </c>
      <c r="BE41" s="251">
        <v>2664</v>
      </c>
      <c r="BF41" s="251">
        <v>2464</v>
      </c>
      <c r="BG41" s="251">
        <v>2537</v>
      </c>
      <c r="BH41" s="251">
        <v>2446</v>
      </c>
      <c r="BI41" s="251">
        <v>2506</v>
      </c>
      <c r="BJ41" s="251">
        <v>2330</v>
      </c>
      <c r="BK41" s="251">
        <v>2392</v>
      </c>
      <c r="BL41" s="251">
        <v>2542</v>
      </c>
      <c r="BM41" s="251">
        <v>2554</v>
      </c>
      <c r="BN41" s="251">
        <v>2987</v>
      </c>
      <c r="BO41" s="251">
        <v>3074</v>
      </c>
      <c r="BP41" s="251">
        <v>3350</v>
      </c>
      <c r="BQ41" s="251">
        <v>3585</v>
      </c>
      <c r="BR41" s="251">
        <v>4261</v>
      </c>
      <c r="BS41" s="251">
        <v>4236</v>
      </c>
      <c r="BT41" s="251">
        <v>4013</v>
      </c>
      <c r="BU41" s="251">
        <v>2493</v>
      </c>
      <c r="BV41" s="251">
        <v>2817</v>
      </c>
      <c r="BW41" s="251">
        <v>3406</v>
      </c>
      <c r="BX41" s="251">
        <v>3313</v>
      </c>
      <c r="BY41" s="251">
        <v>3469</v>
      </c>
      <c r="BZ41" s="251">
        <v>3293</v>
      </c>
      <c r="CA41" s="251">
        <v>2900</v>
      </c>
      <c r="CB41" s="251">
        <v>2566</v>
      </c>
      <c r="CC41" s="251">
        <v>2695</v>
      </c>
      <c r="CD41" s="251">
        <v>2631</v>
      </c>
      <c r="CE41" s="251">
        <v>2742</v>
      </c>
      <c r="CF41" s="251">
        <v>2436</v>
      </c>
      <c r="CG41" s="251">
        <v>2099</v>
      </c>
      <c r="CH41" s="251">
        <v>2111</v>
      </c>
      <c r="CI41" s="251">
        <v>2035</v>
      </c>
      <c r="CJ41" s="251">
        <v>1709</v>
      </c>
      <c r="CK41" s="251">
        <v>1441</v>
      </c>
      <c r="CL41" s="251">
        <v>1434</v>
      </c>
      <c r="CM41" s="251">
        <v>1277</v>
      </c>
      <c r="CN41" s="251">
        <v>1088</v>
      </c>
      <c r="CO41" s="251">
        <v>942</v>
      </c>
      <c r="CP41" s="251">
        <v>824</v>
      </c>
      <c r="CQ41" s="251">
        <v>643</v>
      </c>
      <c r="CR41" s="251">
        <v>560</v>
      </c>
      <c r="CS41" s="251">
        <v>468</v>
      </c>
      <c r="CT41" s="251">
        <v>378</v>
      </c>
      <c r="CU41" s="251">
        <v>295</v>
      </c>
      <c r="CV41" s="251">
        <v>192</v>
      </c>
      <c r="CW41" s="251">
        <v>138</v>
      </c>
      <c r="CX41" s="251">
        <v>98</v>
      </c>
      <c r="CY41" s="251">
        <v>63</v>
      </c>
      <c r="CZ41" s="251">
        <v>130</v>
      </c>
      <c r="DA41" s="252">
        <v>6485</v>
      </c>
      <c r="DB41" s="251">
        <v>8099</v>
      </c>
      <c r="DC41" s="251">
        <v>8151</v>
      </c>
      <c r="DD41" s="251">
        <v>8344</v>
      </c>
      <c r="DE41" s="251">
        <v>9206</v>
      </c>
      <c r="DF41" s="251">
        <v>10031</v>
      </c>
      <c r="DG41" s="251">
        <v>11592</v>
      </c>
      <c r="DH41" s="251">
        <v>13167</v>
      </c>
      <c r="DI41" s="251">
        <v>14871</v>
      </c>
      <c r="DJ41" s="251">
        <v>18015</v>
      </c>
      <c r="DK41" s="251">
        <v>15994</v>
      </c>
      <c r="DL41" s="251">
        <v>14050</v>
      </c>
      <c r="DM41" s="251">
        <v>12211</v>
      </c>
      <c r="DN41" s="251">
        <v>14507</v>
      </c>
      <c r="DO41" s="251">
        <v>18588</v>
      </c>
      <c r="DP41" s="251">
        <v>16298</v>
      </c>
      <c r="DQ41" s="251">
        <v>13534</v>
      </c>
      <c r="DR41" s="251">
        <v>10390</v>
      </c>
      <c r="DS41" s="251">
        <v>6182</v>
      </c>
      <c r="DT41" s="251">
        <v>2873</v>
      </c>
      <c r="DU41" s="251">
        <v>786</v>
      </c>
      <c r="DV41" s="251">
        <v>130</v>
      </c>
    </row>
    <row r="42" spans="1:126" x14ac:dyDescent="0.15">
      <c r="A42" s="242" t="s">
        <v>505</v>
      </c>
      <c r="B42" s="243" t="s">
        <v>1064</v>
      </c>
      <c r="C42" s="244">
        <v>293409</v>
      </c>
      <c r="D42" s="245">
        <v>2590</v>
      </c>
      <c r="E42" s="245">
        <v>2503</v>
      </c>
      <c r="F42" s="245">
        <v>2697</v>
      </c>
      <c r="G42" s="245">
        <v>2621</v>
      </c>
      <c r="H42" s="245">
        <v>2693</v>
      </c>
      <c r="I42" s="245">
        <v>2495</v>
      </c>
      <c r="J42" s="245">
        <v>2631</v>
      </c>
      <c r="K42" s="245">
        <v>2655</v>
      </c>
      <c r="L42" s="245">
        <v>2644</v>
      </c>
      <c r="M42" s="245">
        <v>2542</v>
      </c>
      <c r="N42" s="245">
        <v>2573</v>
      </c>
      <c r="O42" s="245">
        <v>2603</v>
      </c>
      <c r="P42" s="245">
        <v>2760</v>
      </c>
      <c r="Q42" s="245">
        <v>2788</v>
      </c>
      <c r="R42" s="245">
        <v>2919</v>
      </c>
      <c r="S42" s="245">
        <v>2923</v>
      </c>
      <c r="T42" s="245">
        <v>2911</v>
      </c>
      <c r="U42" s="245">
        <v>3060</v>
      </c>
      <c r="V42" s="245">
        <v>2866</v>
      </c>
      <c r="W42" s="245">
        <v>2771</v>
      </c>
      <c r="X42" s="245">
        <v>2710</v>
      </c>
      <c r="Y42" s="245">
        <v>2550</v>
      </c>
      <c r="Z42" s="245">
        <v>2724</v>
      </c>
      <c r="AA42" s="245">
        <v>2632</v>
      </c>
      <c r="AB42" s="245">
        <v>2668</v>
      </c>
      <c r="AC42" s="245">
        <v>2874</v>
      </c>
      <c r="AD42" s="245">
        <v>2919</v>
      </c>
      <c r="AE42" s="245">
        <v>3098</v>
      </c>
      <c r="AF42" s="245">
        <v>3058</v>
      </c>
      <c r="AG42" s="245">
        <v>3177</v>
      </c>
      <c r="AH42" s="245">
        <v>3382</v>
      </c>
      <c r="AI42" s="245">
        <v>3538</v>
      </c>
      <c r="AJ42" s="245">
        <v>3611</v>
      </c>
      <c r="AK42" s="245">
        <v>3417</v>
      </c>
      <c r="AL42" s="245">
        <v>3437</v>
      </c>
      <c r="AM42" s="245">
        <v>3796</v>
      </c>
      <c r="AN42" s="245">
        <v>3722</v>
      </c>
      <c r="AO42" s="245">
        <v>3995</v>
      </c>
      <c r="AP42" s="245">
        <v>3935</v>
      </c>
      <c r="AQ42" s="245">
        <v>4192</v>
      </c>
      <c r="AR42" s="245">
        <v>4461</v>
      </c>
      <c r="AS42" s="245">
        <v>4781</v>
      </c>
      <c r="AT42" s="245">
        <v>4895</v>
      </c>
      <c r="AU42" s="245">
        <v>4883</v>
      </c>
      <c r="AV42" s="245">
        <v>4728</v>
      </c>
      <c r="AW42" s="245">
        <v>4670</v>
      </c>
      <c r="AX42" s="245">
        <v>4556</v>
      </c>
      <c r="AY42" s="245">
        <v>4428</v>
      </c>
      <c r="AZ42" s="245">
        <v>4396</v>
      </c>
      <c r="BA42" s="245">
        <v>3468</v>
      </c>
      <c r="BB42" s="245">
        <v>4202</v>
      </c>
      <c r="BC42" s="245">
        <v>3972</v>
      </c>
      <c r="BD42" s="245">
        <v>3690</v>
      </c>
      <c r="BE42" s="245">
        <v>3572</v>
      </c>
      <c r="BF42" s="245">
        <v>3412</v>
      </c>
      <c r="BG42" s="245">
        <v>3382</v>
      </c>
      <c r="BH42" s="245">
        <v>3470</v>
      </c>
      <c r="BI42" s="245">
        <v>3249</v>
      </c>
      <c r="BJ42" s="245">
        <v>3068</v>
      </c>
      <c r="BK42" s="245">
        <v>3207</v>
      </c>
      <c r="BL42" s="245">
        <v>3315</v>
      </c>
      <c r="BM42" s="245">
        <v>3390</v>
      </c>
      <c r="BN42" s="245">
        <v>3663</v>
      </c>
      <c r="BO42" s="245">
        <v>3801</v>
      </c>
      <c r="BP42" s="245">
        <v>4178</v>
      </c>
      <c r="BQ42" s="245">
        <v>4528</v>
      </c>
      <c r="BR42" s="245">
        <v>5084</v>
      </c>
      <c r="BS42" s="245">
        <v>5150</v>
      </c>
      <c r="BT42" s="245">
        <v>4979</v>
      </c>
      <c r="BU42" s="245">
        <v>2920</v>
      </c>
      <c r="BV42" s="245">
        <v>3209</v>
      </c>
      <c r="BW42" s="245">
        <v>3962</v>
      </c>
      <c r="BX42" s="245">
        <v>3743</v>
      </c>
      <c r="BY42" s="245">
        <v>3936</v>
      </c>
      <c r="BZ42" s="245">
        <v>3739</v>
      </c>
      <c r="CA42" s="245">
        <v>3068</v>
      </c>
      <c r="CB42" s="245">
        <v>2606</v>
      </c>
      <c r="CC42" s="245">
        <v>2775</v>
      </c>
      <c r="CD42" s="245">
        <v>2751</v>
      </c>
      <c r="CE42" s="245">
        <v>2647</v>
      </c>
      <c r="CF42" s="245">
        <v>2361</v>
      </c>
      <c r="CG42" s="245">
        <v>2094</v>
      </c>
      <c r="CH42" s="245">
        <v>2065</v>
      </c>
      <c r="CI42" s="245">
        <v>1912</v>
      </c>
      <c r="CJ42" s="245">
        <v>1687</v>
      </c>
      <c r="CK42" s="245">
        <v>1452</v>
      </c>
      <c r="CL42" s="245">
        <v>1291</v>
      </c>
      <c r="CM42" s="245">
        <v>1219</v>
      </c>
      <c r="CN42" s="245">
        <v>1046</v>
      </c>
      <c r="CO42" s="245">
        <v>853</v>
      </c>
      <c r="CP42" s="245">
        <v>677</v>
      </c>
      <c r="CQ42" s="245">
        <v>525</v>
      </c>
      <c r="CR42" s="245">
        <v>496</v>
      </c>
      <c r="CS42" s="245">
        <v>375</v>
      </c>
      <c r="CT42" s="245">
        <v>267</v>
      </c>
      <c r="CU42" s="245">
        <v>235</v>
      </c>
      <c r="CV42" s="245">
        <v>142</v>
      </c>
      <c r="CW42" s="245">
        <v>103</v>
      </c>
      <c r="CX42" s="245">
        <v>82</v>
      </c>
      <c r="CY42" s="245">
        <v>56</v>
      </c>
      <c r="CZ42" s="245">
        <v>107</v>
      </c>
      <c r="DA42" s="246">
        <v>750</v>
      </c>
      <c r="DB42" s="245">
        <v>13104</v>
      </c>
      <c r="DC42" s="245">
        <v>12967</v>
      </c>
      <c r="DD42" s="245">
        <v>13643</v>
      </c>
      <c r="DE42" s="245">
        <v>14531</v>
      </c>
      <c r="DF42" s="245">
        <v>13284</v>
      </c>
      <c r="DG42" s="245">
        <v>15126</v>
      </c>
      <c r="DH42" s="245">
        <v>17385</v>
      </c>
      <c r="DI42" s="245">
        <v>19640</v>
      </c>
      <c r="DJ42" s="245">
        <v>23748</v>
      </c>
      <c r="DK42" s="245">
        <v>21518</v>
      </c>
      <c r="DL42" s="245">
        <v>18848</v>
      </c>
      <c r="DM42" s="245">
        <v>16376</v>
      </c>
      <c r="DN42" s="245">
        <v>18347</v>
      </c>
      <c r="DO42" s="245">
        <v>22661</v>
      </c>
      <c r="DP42" s="245">
        <v>18589</v>
      </c>
      <c r="DQ42" s="245">
        <v>13847</v>
      </c>
      <c r="DR42" s="245">
        <v>10119</v>
      </c>
      <c r="DS42" s="245">
        <v>5861</v>
      </c>
      <c r="DT42" s="245">
        <v>2340</v>
      </c>
      <c r="DU42" s="245">
        <v>618</v>
      </c>
      <c r="DV42" s="245">
        <v>107</v>
      </c>
    </row>
    <row r="43" spans="1:126" x14ac:dyDescent="0.15">
      <c r="A43" s="242" t="s">
        <v>1069</v>
      </c>
      <c r="B43" s="243" t="s">
        <v>1066</v>
      </c>
      <c r="C43" s="244">
        <v>141801</v>
      </c>
      <c r="D43" s="245">
        <v>1323</v>
      </c>
      <c r="E43" s="245">
        <v>1239</v>
      </c>
      <c r="F43" s="245">
        <v>1367</v>
      </c>
      <c r="G43" s="245">
        <v>1334</v>
      </c>
      <c r="H43" s="245">
        <v>1360</v>
      </c>
      <c r="I43" s="245">
        <v>1227</v>
      </c>
      <c r="J43" s="245">
        <v>1361</v>
      </c>
      <c r="K43" s="245">
        <v>1349</v>
      </c>
      <c r="L43" s="245">
        <v>1347</v>
      </c>
      <c r="M43" s="245">
        <v>1356</v>
      </c>
      <c r="N43" s="245">
        <v>1295</v>
      </c>
      <c r="O43" s="245">
        <v>1281</v>
      </c>
      <c r="P43" s="245">
        <v>1455</v>
      </c>
      <c r="Q43" s="245">
        <v>1403</v>
      </c>
      <c r="R43" s="245">
        <v>1512</v>
      </c>
      <c r="S43" s="245">
        <v>1556</v>
      </c>
      <c r="T43" s="245">
        <v>1490</v>
      </c>
      <c r="U43" s="245">
        <v>1589</v>
      </c>
      <c r="V43" s="245">
        <v>1408</v>
      </c>
      <c r="W43" s="245">
        <v>1413</v>
      </c>
      <c r="X43" s="245">
        <v>1314</v>
      </c>
      <c r="Y43" s="245">
        <v>1279</v>
      </c>
      <c r="Z43" s="245">
        <v>1324</v>
      </c>
      <c r="AA43" s="245">
        <v>1290</v>
      </c>
      <c r="AB43" s="245">
        <v>1278</v>
      </c>
      <c r="AC43" s="245">
        <v>1445</v>
      </c>
      <c r="AD43" s="245">
        <v>1490</v>
      </c>
      <c r="AE43" s="245">
        <v>1589</v>
      </c>
      <c r="AF43" s="245">
        <v>1582</v>
      </c>
      <c r="AG43" s="245">
        <v>1616</v>
      </c>
      <c r="AH43" s="245">
        <v>1689</v>
      </c>
      <c r="AI43" s="245">
        <v>1743</v>
      </c>
      <c r="AJ43" s="245">
        <v>1839</v>
      </c>
      <c r="AK43" s="245">
        <v>1639</v>
      </c>
      <c r="AL43" s="245">
        <v>1675</v>
      </c>
      <c r="AM43" s="245">
        <v>1915</v>
      </c>
      <c r="AN43" s="245">
        <v>1884</v>
      </c>
      <c r="AO43" s="245">
        <v>2010</v>
      </c>
      <c r="AP43" s="245">
        <v>1932</v>
      </c>
      <c r="AQ43" s="245">
        <v>2006</v>
      </c>
      <c r="AR43" s="245">
        <v>2230</v>
      </c>
      <c r="AS43" s="245">
        <v>2275</v>
      </c>
      <c r="AT43" s="245">
        <v>2421</v>
      </c>
      <c r="AU43" s="245">
        <v>2433</v>
      </c>
      <c r="AV43" s="245">
        <v>2406</v>
      </c>
      <c r="AW43" s="245">
        <v>2327</v>
      </c>
      <c r="AX43" s="245">
        <v>2219</v>
      </c>
      <c r="AY43" s="245">
        <v>2233</v>
      </c>
      <c r="AZ43" s="245">
        <v>2219</v>
      </c>
      <c r="BA43" s="245">
        <v>1729</v>
      </c>
      <c r="BB43" s="245">
        <v>2028</v>
      </c>
      <c r="BC43" s="245">
        <v>1891</v>
      </c>
      <c r="BD43" s="245">
        <v>1819</v>
      </c>
      <c r="BE43" s="245">
        <v>1723</v>
      </c>
      <c r="BF43" s="245">
        <v>1729</v>
      </c>
      <c r="BG43" s="245">
        <v>1665</v>
      </c>
      <c r="BH43" s="245">
        <v>1726</v>
      </c>
      <c r="BI43" s="245">
        <v>1608</v>
      </c>
      <c r="BJ43" s="245">
        <v>1522</v>
      </c>
      <c r="BK43" s="245">
        <v>1580</v>
      </c>
      <c r="BL43" s="245">
        <v>1652</v>
      </c>
      <c r="BM43" s="245">
        <v>1648</v>
      </c>
      <c r="BN43" s="245">
        <v>1758</v>
      </c>
      <c r="BO43" s="245">
        <v>1838</v>
      </c>
      <c r="BP43" s="245">
        <v>2003</v>
      </c>
      <c r="BQ43" s="245">
        <v>2259</v>
      </c>
      <c r="BR43" s="245">
        <v>2412</v>
      </c>
      <c r="BS43" s="245">
        <v>2468</v>
      </c>
      <c r="BT43" s="245">
        <v>2311</v>
      </c>
      <c r="BU43" s="245">
        <v>1387</v>
      </c>
      <c r="BV43" s="245">
        <v>1517</v>
      </c>
      <c r="BW43" s="245">
        <v>1812</v>
      </c>
      <c r="BX43" s="245">
        <v>1755</v>
      </c>
      <c r="BY43" s="245">
        <v>1766</v>
      </c>
      <c r="BZ43" s="245">
        <v>1770</v>
      </c>
      <c r="CA43" s="245">
        <v>1430</v>
      </c>
      <c r="CB43" s="245">
        <v>1213</v>
      </c>
      <c r="CC43" s="245">
        <v>1220</v>
      </c>
      <c r="CD43" s="245">
        <v>1175</v>
      </c>
      <c r="CE43" s="245">
        <v>1135</v>
      </c>
      <c r="CF43" s="245">
        <v>973</v>
      </c>
      <c r="CG43" s="245">
        <v>866</v>
      </c>
      <c r="CH43" s="245">
        <v>853</v>
      </c>
      <c r="CI43" s="245">
        <v>770</v>
      </c>
      <c r="CJ43" s="245">
        <v>663</v>
      </c>
      <c r="CK43" s="245">
        <v>505</v>
      </c>
      <c r="CL43" s="245">
        <v>434</v>
      </c>
      <c r="CM43" s="245">
        <v>422</v>
      </c>
      <c r="CN43" s="245">
        <v>328</v>
      </c>
      <c r="CO43" s="245">
        <v>255</v>
      </c>
      <c r="CP43" s="245">
        <v>188</v>
      </c>
      <c r="CQ43" s="245">
        <v>145</v>
      </c>
      <c r="CR43" s="245">
        <v>125</v>
      </c>
      <c r="CS43" s="245">
        <v>80</v>
      </c>
      <c r="CT43" s="245">
        <v>47</v>
      </c>
      <c r="CU43" s="245">
        <v>44</v>
      </c>
      <c r="CV43" s="245">
        <v>19</v>
      </c>
      <c r="CW43" s="245">
        <v>9</v>
      </c>
      <c r="CX43" s="245">
        <v>10</v>
      </c>
      <c r="CY43" s="245">
        <v>13</v>
      </c>
      <c r="CZ43" s="245">
        <v>15</v>
      </c>
      <c r="DA43" s="246">
        <v>521</v>
      </c>
      <c r="DB43" s="245">
        <v>6623</v>
      </c>
      <c r="DC43" s="245">
        <v>6640</v>
      </c>
      <c r="DD43" s="245">
        <v>6946</v>
      </c>
      <c r="DE43" s="245">
        <v>7456</v>
      </c>
      <c r="DF43" s="245">
        <v>6485</v>
      </c>
      <c r="DG43" s="245">
        <v>7722</v>
      </c>
      <c r="DH43" s="245">
        <v>8585</v>
      </c>
      <c r="DI43" s="245">
        <v>9747</v>
      </c>
      <c r="DJ43" s="245">
        <v>11765</v>
      </c>
      <c r="DK43" s="245">
        <v>10727</v>
      </c>
      <c r="DL43" s="245">
        <v>9190</v>
      </c>
      <c r="DM43" s="245">
        <v>8101</v>
      </c>
      <c r="DN43" s="245">
        <v>8899</v>
      </c>
      <c r="DO43" s="245">
        <v>10837</v>
      </c>
      <c r="DP43" s="245">
        <v>8620</v>
      </c>
      <c r="DQ43" s="245">
        <v>6173</v>
      </c>
      <c r="DR43" s="245">
        <v>4125</v>
      </c>
      <c r="DS43" s="245">
        <v>1944</v>
      </c>
      <c r="DT43" s="245">
        <v>585</v>
      </c>
      <c r="DU43" s="245">
        <v>95</v>
      </c>
      <c r="DV43" s="245">
        <v>15</v>
      </c>
    </row>
    <row r="44" spans="1:126" x14ac:dyDescent="0.15">
      <c r="A44" s="242" t="s">
        <v>1069</v>
      </c>
      <c r="B44" s="243" t="s">
        <v>1067</v>
      </c>
      <c r="C44" s="244">
        <v>151608</v>
      </c>
      <c r="D44" s="245">
        <v>1267</v>
      </c>
      <c r="E44" s="245">
        <v>1264</v>
      </c>
      <c r="F44" s="245">
        <v>1330</v>
      </c>
      <c r="G44" s="245">
        <v>1287</v>
      </c>
      <c r="H44" s="245">
        <v>1333</v>
      </c>
      <c r="I44" s="245">
        <v>1268</v>
      </c>
      <c r="J44" s="245">
        <v>1270</v>
      </c>
      <c r="K44" s="245">
        <v>1306</v>
      </c>
      <c r="L44" s="245">
        <v>1297</v>
      </c>
      <c r="M44" s="245">
        <v>1186</v>
      </c>
      <c r="N44" s="245">
        <v>1278</v>
      </c>
      <c r="O44" s="245">
        <v>1322</v>
      </c>
      <c r="P44" s="245">
        <v>1305</v>
      </c>
      <c r="Q44" s="245">
        <v>1385</v>
      </c>
      <c r="R44" s="245">
        <v>1407</v>
      </c>
      <c r="S44" s="245">
        <v>1367</v>
      </c>
      <c r="T44" s="245">
        <v>1421</v>
      </c>
      <c r="U44" s="245">
        <v>1471</v>
      </c>
      <c r="V44" s="245">
        <v>1458</v>
      </c>
      <c r="W44" s="245">
        <v>1358</v>
      </c>
      <c r="X44" s="245">
        <v>1396</v>
      </c>
      <c r="Y44" s="245">
        <v>1271</v>
      </c>
      <c r="Z44" s="245">
        <v>1400</v>
      </c>
      <c r="AA44" s="245">
        <v>1342</v>
      </c>
      <c r="AB44" s="245">
        <v>1390</v>
      </c>
      <c r="AC44" s="245">
        <v>1429</v>
      </c>
      <c r="AD44" s="245">
        <v>1429</v>
      </c>
      <c r="AE44" s="245">
        <v>1509</v>
      </c>
      <c r="AF44" s="245">
        <v>1476</v>
      </c>
      <c r="AG44" s="245">
        <v>1561</v>
      </c>
      <c r="AH44" s="245">
        <v>1693</v>
      </c>
      <c r="AI44" s="245">
        <v>1795</v>
      </c>
      <c r="AJ44" s="245">
        <v>1772</v>
      </c>
      <c r="AK44" s="245">
        <v>1778</v>
      </c>
      <c r="AL44" s="245">
        <v>1762</v>
      </c>
      <c r="AM44" s="245">
        <v>1881</v>
      </c>
      <c r="AN44" s="245">
        <v>1838</v>
      </c>
      <c r="AO44" s="245">
        <v>1985</v>
      </c>
      <c r="AP44" s="245">
        <v>2003</v>
      </c>
      <c r="AQ44" s="245">
        <v>2186</v>
      </c>
      <c r="AR44" s="245">
        <v>2231</v>
      </c>
      <c r="AS44" s="245">
        <v>2506</v>
      </c>
      <c r="AT44" s="245">
        <v>2474</v>
      </c>
      <c r="AU44" s="245">
        <v>2450</v>
      </c>
      <c r="AV44" s="245">
        <v>2322</v>
      </c>
      <c r="AW44" s="245">
        <v>2343</v>
      </c>
      <c r="AX44" s="245">
        <v>2337</v>
      </c>
      <c r="AY44" s="245">
        <v>2195</v>
      </c>
      <c r="AZ44" s="245">
        <v>2177</v>
      </c>
      <c r="BA44" s="245">
        <v>1739</v>
      </c>
      <c r="BB44" s="245">
        <v>2174</v>
      </c>
      <c r="BC44" s="245">
        <v>2081</v>
      </c>
      <c r="BD44" s="245">
        <v>1871</v>
      </c>
      <c r="BE44" s="245">
        <v>1849</v>
      </c>
      <c r="BF44" s="245">
        <v>1683</v>
      </c>
      <c r="BG44" s="245">
        <v>1717</v>
      </c>
      <c r="BH44" s="245">
        <v>1744</v>
      </c>
      <c r="BI44" s="245">
        <v>1641</v>
      </c>
      <c r="BJ44" s="245">
        <v>1546</v>
      </c>
      <c r="BK44" s="245">
        <v>1627</v>
      </c>
      <c r="BL44" s="245">
        <v>1663</v>
      </c>
      <c r="BM44" s="245">
        <v>1742</v>
      </c>
      <c r="BN44" s="245">
        <v>1905</v>
      </c>
      <c r="BO44" s="245">
        <v>1963</v>
      </c>
      <c r="BP44" s="245">
        <v>2175</v>
      </c>
      <c r="BQ44" s="245">
        <v>2269</v>
      </c>
      <c r="BR44" s="245">
        <v>2672</v>
      </c>
      <c r="BS44" s="245">
        <v>2682</v>
      </c>
      <c r="BT44" s="245">
        <v>2668</v>
      </c>
      <c r="BU44" s="245">
        <v>1533</v>
      </c>
      <c r="BV44" s="245">
        <v>1692</v>
      </c>
      <c r="BW44" s="245">
        <v>2150</v>
      </c>
      <c r="BX44" s="245">
        <v>1988</v>
      </c>
      <c r="BY44" s="245">
        <v>2170</v>
      </c>
      <c r="BZ44" s="245">
        <v>1969</v>
      </c>
      <c r="CA44" s="245">
        <v>1638</v>
      </c>
      <c r="CB44" s="245">
        <v>1393</v>
      </c>
      <c r="CC44" s="245">
        <v>1555</v>
      </c>
      <c r="CD44" s="245">
        <v>1576</v>
      </c>
      <c r="CE44" s="245">
        <v>1512</v>
      </c>
      <c r="CF44" s="245">
        <v>1388</v>
      </c>
      <c r="CG44" s="245">
        <v>1228</v>
      </c>
      <c r="CH44" s="245">
        <v>1212</v>
      </c>
      <c r="CI44" s="245">
        <v>1142</v>
      </c>
      <c r="CJ44" s="245">
        <v>1024</v>
      </c>
      <c r="CK44" s="245">
        <v>947</v>
      </c>
      <c r="CL44" s="245">
        <v>857</v>
      </c>
      <c r="CM44" s="245">
        <v>797</v>
      </c>
      <c r="CN44" s="245">
        <v>718</v>
      </c>
      <c r="CO44" s="245">
        <v>598</v>
      </c>
      <c r="CP44" s="245">
        <v>489</v>
      </c>
      <c r="CQ44" s="245">
        <v>380</v>
      </c>
      <c r="CR44" s="245">
        <v>371</v>
      </c>
      <c r="CS44" s="245">
        <v>295</v>
      </c>
      <c r="CT44" s="245">
        <v>220</v>
      </c>
      <c r="CU44" s="245">
        <v>191</v>
      </c>
      <c r="CV44" s="245">
        <v>123</v>
      </c>
      <c r="CW44" s="245">
        <v>94</v>
      </c>
      <c r="CX44" s="245">
        <v>72</v>
      </c>
      <c r="CY44" s="245">
        <v>43</v>
      </c>
      <c r="CZ44" s="245">
        <v>92</v>
      </c>
      <c r="DA44" s="246">
        <v>229</v>
      </c>
      <c r="DB44" s="245">
        <v>6481</v>
      </c>
      <c r="DC44" s="245">
        <v>6327</v>
      </c>
      <c r="DD44" s="245">
        <v>6697</v>
      </c>
      <c r="DE44" s="245">
        <v>7075</v>
      </c>
      <c r="DF44" s="245">
        <v>6799</v>
      </c>
      <c r="DG44" s="245">
        <v>7404</v>
      </c>
      <c r="DH44" s="245">
        <v>8800</v>
      </c>
      <c r="DI44" s="245">
        <v>9893</v>
      </c>
      <c r="DJ44" s="245">
        <v>11983</v>
      </c>
      <c r="DK44" s="245">
        <v>10791</v>
      </c>
      <c r="DL44" s="245">
        <v>9658</v>
      </c>
      <c r="DM44" s="245">
        <v>8275</v>
      </c>
      <c r="DN44" s="245">
        <v>9448</v>
      </c>
      <c r="DO44" s="245">
        <v>11824</v>
      </c>
      <c r="DP44" s="245">
        <v>9969</v>
      </c>
      <c r="DQ44" s="245">
        <v>7674</v>
      </c>
      <c r="DR44" s="245">
        <v>5994</v>
      </c>
      <c r="DS44" s="245">
        <v>3917</v>
      </c>
      <c r="DT44" s="245">
        <v>1755</v>
      </c>
      <c r="DU44" s="245">
        <v>523</v>
      </c>
      <c r="DV44" s="245">
        <v>92</v>
      </c>
    </row>
    <row r="45" spans="1:126" x14ac:dyDescent="0.15">
      <c r="A45" s="236" t="s">
        <v>494</v>
      </c>
      <c r="B45" s="237" t="s">
        <v>1064</v>
      </c>
      <c r="C45" s="238">
        <v>487850</v>
      </c>
      <c r="D45" s="239">
        <v>4025</v>
      </c>
      <c r="E45" s="239">
        <v>3978</v>
      </c>
      <c r="F45" s="239">
        <v>4016</v>
      </c>
      <c r="G45" s="239">
        <v>4216</v>
      </c>
      <c r="H45" s="239">
        <v>4223</v>
      </c>
      <c r="I45" s="239">
        <v>4191</v>
      </c>
      <c r="J45" s="239">
        <v>4332</v>
      </c>
      <c r="K45" s="239">
        <v>4519</v>
      </c>
      <c r="L45" s="239">
        <v>4590</v>
      </c>
      <c r="M45" s="239">
        <v>4361</v>
      </c>
      <c r="N45" s="239">
        <v>4471</v>
      </c>
      <c r="O45" s="239">
        <v>4663</v>
      </c>
      <c r="P45" s="239">
        <v>4774</v>
      </c>
      <c r="Q45" s="239">
        <v>4828</v>
      </c>
      <c r="R45" s="239">
        <v>4838</v>
      </c>
      <c r="S45" s="239">
        <v>5235</v>
      </c>
      <c r="T45" s="239">
        <v>4998</v>
      </c>
      <c r="U45" s="239">
        <v>4864</v>
      </c>
      <c r="V45" s="239">
        <v>5204</v>
      </c>
      <c r="W45" s="239">
        <v>5348</v>
      </c>
      <c r="X45" s="239">
        <v>5233</v>
      </c>
      <c r="Y45" s="239">
        <v>5125</v>
      </c>
      <c r="Z45" s="239">
        <v>4654</v>
      </c>
      <c r="AA45" s="239">
        <v>4309</v>
      </c>
      <c r="AB45" s="239">
        <v>4100</v>
      </c>
      <c r="AC45" s="239">
        <v>4092</v>
      </c>
      <c r="AD45" s="239">
        <v>4126</v>
      </c>
      <c r="AE45" s="239">
        <v>4371</v>
      </c>
      <c r="AF45" s="239">
        <v>4453</v>
      </c>
      <c r="AG45" s="239">
        <v>4565</v>
      </c>
      <c r="AH45" s="239">
        <v>4845</v>
      </c>
      <c r="AI45" s="239">
        <v>5075</v>
      </c>
      <c r="AJ45" s="239">
        <v>5462</v>
      </c>
      <c r="AK45" s="239">
        <v>5462</v>
      </c>
      <c r="AL45" s="239">
        <v>5693</v>
      </c>
      <c r="AM45" s="239">
        <v>5800</v>
      </c>
      <c r="AN45" s="239">
        <v>6076</v>
      </c>
      <c r="AO45" s="239">
        <v>6503</v>
      </c>
      <c r="AP45" s="239">
        <v>6718</v>
      </c>
      <c r="AQ45" s="239">
        <v>7294</v>
      </c>
      <c r="AR45" s="239">
        <v>7759</v>
      </c>
      <c r="AS45" s="239">
        <v>8291</v>
      </c>
      <c r="AT45" s="239">
        <v>8563</v>
      </c>
      <c r="AU45" s="239">
        <v>8500</v>
      </c>
      <c r="AV45" s="239">
        <v>8241</v>
      </c>
      <c r="AW45" s="239">
        <v>8310</v>
      </c>
      <c r="AX45" s="239">
        <v>8163</v>
      </c>
      <c r="AY45" s="239">
        <v>7746</v>
      </c>
      <c r="AZ45" s="239">
        <v>7508</v>
      </c>
      <c r="BA45" s="239">
        <v>5972</v>
      </c>
      <c r="BB45" s="239">
        <v>7046</v>
      </c>
      <c r="BC45" s="239">
        <v>6545</v>
      </c>
      <c r="BD45" s="239">
        <v>6290</v>
      </c>
      <c r="BE45" s="239">
        <v>6001</v>
      </c>
      <c r="BF45" s="239">
        <v>5608</v>
      </c>
      <c r="BG45" s="239">
        <v>5477</v>
      </c>
      <c r="BH45" s="239">
        <v>5549</v>
      </c>
      <c r="BI45" s="239">
        <v>5116</v>
      </c>
      <c r="BJ45" s="239">
        <v>4796</v>
      </c>
      <c r="BK45" s="239">
        <v>5078</v>
      </c>
      <c r="BL45" s="239">
        <v>5074</v>
      </c>
      <c r="BM45" s="239">
        <v>5042</v>
      </c>
      <c r="BN45" s="239">
        <v>5325</v>
      </c>
      <c r="BO45" s="239">
        <v>5727</v>
      </c>
      <c r="BP45" s="239">
        <v>6037</v>
      </c>
      <c r="BQ45" s="239">
        <v>6539</v>
      </c>
      <c r="BR45" s="239">
        <v>7621</v>
      </c>
      <c r="BS45" s="239">
        <v>7502</v>
      </c>
      <c r="BT45" s="239">
        <v>7429</v>
      </c>
      <c r="BU45" s="239">
        <v>4432</v>
      </c>
      <c r="BV45" s="239">
        <v>4615</v>
      </c>
      <c r="BW45" s="239">
        <v>5579</v>
      </c>
      <c r="BX45" s="239">
        <v>5238</v>
      </c>
      <c r="BY45" s="239">
        <v>5441</v>
      </c>
      <c r="BZ45" s="239">
        <v>5263</v>
      </c>
      <c r="CA45" s="239">
        <v>4504</v>
      </c>
      <c r="CB45" s="239">
        <v>3855</v>
      </c>
      <c r="CC45" s="239">
        <v>4102</v>
      </c>
      <c r="CD45" s="239">
        <v>3972</v>
      </c>
      <c r="CE45" s="239">
        <v>3976</v>
      </c>
      <c r="CF45" s="239">
        <v>3587</v>
      </c>
      <c r="CG45" s="239">
        <v>3253</v>
      </c>
      <c r="CH45" s="239">
        <v>3078</v>
      </c>
      <c r="CI45" s="239">
        <v>2900</v>
      </c>
      <c r="CJ45" s="239">
        <v>2517</v>
      </c>
      <c r="CK45" s="239">
        <v>2236</v>
      </c>
      <c r="CL45" s="239">
        <v>2072</v>
      </c>
      <c r="CM45" s="239">
        <v>1836</v>
      </c>
      <c r="CN45" s="239">
        <v>1586</v>
      </c>
      <c r="CO45" s="239">
        <v>1327</v>
      </c>
      <c r="CP45" s="239">
        <v>1092</v>
      </c>
      <c r="CQ45" s="239">
        <v>831</v>
      </c>
      <c r="CR45" s="239">
        <v>660</v>
      </c>
      <c r="CS45" s="239">
        <v>554</v>
      </c>
      <c r="CT45" s="239">
        <v>437</v>
      </c>
      <c r="CU45" s="239">
        <v>379</v>
      </c>
      <c r="CV45" s="239">
        <v>198</v>
      </c>
      <c r="CW45" s="239">
        <v>170</v>
      </c>
      <c r="CX45" s="239">
        <v>136</v>
      </c>
      <c r="CY45" s="239">
        <v>89</v>
      </c>
      <c r="CZ45" s="239">
        <v>199</v>
      </c>
      <c r="DA45" s="240">
        <v>19251</v>
      </c>
      <c r="DB45" s="239">
        <v>20458</v>
      </c>
      <c r="DC45" s="239">
        <v>21993</v>
      </c>
      <c r="DD45" s="239">
        <v>23574</v>
      </c>
      <c r="DE45" s="239">
        <v>25649</v>
      </c>
      <c r="DF45" s="239">
        <v>23421</v>
      </c>
      <c r="DG45" s="239">
        <v>21607</v>
      </c>
      <c r="DH45" s="239">
        <v>26537</v>
      </c>
      <c r="DI45" s="239">
        <v>32391</v>
      </c>
      <c r="DJ45" s="239">
        <v>41354</v>
      </c>
      <c r="DK45" s="239">
        <v>37699</v>
      </c>
      <c r="DL45" s="239">
        <v>31490</v>
      </c>
      <c r="DM45" s="239">
        <v>26016</v>
      </c>
      <c r="DN45" s="239">
        <v>27205</v>
      </c>
      <c r="DO45" s="239">
        <v>33523</v>
      </c>
      <c r="DP45" s="239">
        <v>26136</v>
      </c>
      <c r="DQ45" s="239">
        <v>20409</v>
      </c>
      <c r="DR45" s="239">
        <v>15335</v>
      </c>
      <c r="DS45" s="239">
        <v>9057</v>
      </c>
      <c r="DT45" s="239">
        <v>3574</v>
      </c>
      <c r="DU45" s="239">
        <v>972</v>
      </c>
      <c r="DV45" s="239">
        <v>199</v>
      </c>
    </row>
    <row r="46" spans="1:126" x14ac:dyDescent="0.15">
      <c r="A46" s="242" t="s">
        <v>1069</v>
      </c>
      <c r="B46" s="243" t="s">
        <v>1066</v>
      </c>
      <c r="C46" s="244">
        <v>228354</v>
      </c>
      <c r="D46" s="245">
        <v>2083</v>
      </c>
      <c r="E46" s="245">
        <v>1986</v>
      </c>
      <c r="F46" s="245">
        <v>2045</v>
      </c>
      <c r="G46" s="245">
        <v>2138</v>
      </c>
      <c r="H46" s="245">
        <v>2210</v>
      </c>
      <c r="I46" s="245">
        <v>2132</v>
      </c>
      <c r="J46" s="245">
        <v>2210</v>
      </c>
      <c r="K46" s="245">
        <v>2289</v>
      </c>
      <c r="L46" s="245">
        <v>2366</v>
      </c>
      <c r="M46" s="245">
        <v>2241</v>
      </c>
      <c r="N46" s="245">
        <v>2294</v>
      </c>
      <c r="O46" s="245">
        <v>2432</v>
      </c>
      <c r="P46" s="245">
        <v>2439</v>
      </c>
      <c r="Q46" s="245">
        <v>2520</v>
      </c>
      <c r="R46" s="245">
        <v>2529</v>
      </c>
      <c r="S46" s="245">
        <v>2771</v>
      </c>
      <c r="T46" s="245">
        <v>2532</v>
      </c>
      <c r="U46" s="245">
        <v>2466</v>
      </c>
      <c r="V46" s="245">
        <v>2574</v>
      </c>
      <c r="W46" s="245">
        <v>2484</v>
      </c>
      <c r="X46" s="245">
        <v>2411</v>
      </c>
      <c r="Y46" s="245">
        <v>2343</v>
      </c>
      <c r="Z46" s="245">
        <v>2078</v>
      </c>
      <c r="AA46" s="245">
        <v>1993</v>
      </c>
      <c r="AB46" s="245">
        <v>1936</v>
      </c>
      <c r="AC46" s="245">
        <v>1905</v>
      </c>
      <c r="AD46" s="245">
        <v>1921</v>
      </c>
      <c r="AE46" s="245">
        <v>2051</v>
      </c>
      <c r="AF46" s="245">
        <v>2083</v>
      </c>
      <c r="AG46" s="245">
        <v>2144</v>
      </c>
      <c r="AH46" s="245">
        <v>2242</v>
      </c>
      <c r="AI46" s="245">
        <v>2370</v>
      </c>
      <c r="AJ46" s="245">
        <v>2578</v>
      </c>
      <c r="AK46" s="245">
        <v>2533</v>
      </c>
      <c r="AL46" s="245">
        <v>2579</v>
      </c>
      <c r="AM46" s="245">
        <v>2685</v>
      </c>
      <c r="AN46" s="245">
        <v>2764</v>
      </c>
      <c r="AO46" s="245">
        <v>2959</v>
      </c>
      <c r="AP46" s="245">
        <v>3072</v>
      </c>
      <c r="AQ46" s="245">
        <v>3323</v>
      </c>
      <c r="AR46" s="245">
        <v>3676</v>
      </c>
      <c r="AS46" s="245">
        <v>3911</v>
      </c>
      <c r="AT46" s="245">
        <v>3984</v>
      </c>
      <c r="AU46" s="245">
        <v>3934</v>
      </c>
      <c r="AV46" s="245">
        <v>3822</v>
      </c>
      <c r="AW46" s="245">
        <v>3929</v>
      </c>
      <c r="AX46" s="245">
        <v>3850</v>
      </c>
      <c r="AY46" s="245">
        <v>3777</v>
      </c>
      <c r="AZ46" s="245">
        <v>3594</v>
      </c>
      <c r="BA46" s="245">
        <v>2856</v>
      </c>
      <c r="BB46" s="245">
        <v>3425</v>
      </c>
      <c r="BC46" s="245">
        <v>3193</v>
      </c>
      <c r="BD46" s="245">
        <v>2987</v>
      </c>
      <c r="BE46" s="245">
        <v>2896</v>
      </c>
      <c r="BF46" s="245">
        <v>2678</v>
      </c>
      <c r="BG46" s="245">
        <v>2555</v>
      </c>
      <c r="BH46" s="245">
        <v>2606</v>
      </c>
      <c r="BI46" s="245">
        <v>2371</v>
      </c>
      <c r="BJ46" s="245">
        <v>2314</v>
      </c>
      <c r="BK46" s="245">
        <v>2383</v>
      </c>
      <c r="BL46" s="245">
        <v>2347</v>
      </c>
      <c r="BM46" s="245">
        <v>2354</v>
      </c>
      <c r="BN46" s="245">
        <v>2410</v>
      </c>
      <c r="BO46" s="245">
        <v>2665</v>
      </c>
      <c r="BP46" s="245">
        <v>2763</v>
      </c>
      <c r="BQ46" s="245">
        <v>3046</v>
      </c>
      <c r="BR46" s="245">
        <v>3535</v>
      </c>
      <c r="BS46" s="245">
        <v>3483</v>
      </c>
      <c r="BT46" s="245">
        <v>3546</v>
      </c>
      <c r="BU46" s="245">
        <v>2066</v>
      </c>
      <c r="BV46" s="245">
        <v>2082</v>
      </c>
      <c r="BW46" s="245">
        <v>2567</v>
      </c>
      <c r="BX46" s="245">
        <v>2439</v>
      </c>
      <c r="BY46" s="245">
        <v>2438</v>
      </c>
      <c r="BZ46" s="245">
        <v>2364</v>
      </c>
      <c r="CA46" s="245">
        <v>2024</v>
      </c>
      <c r="CB46" s="245">
        <v>1730</v>
      </c>
      <c r="CC46" s="245">
        <v>1820</v>
      </c>
      <c r="CD46" s="245">
        <v>1679</v>
      </c>
      <c r="CE46" s="245">
        <v>1632</v>
      </c>
      <c r="CF46" s="245">
        <v>1509</v>
      </c>
      <c r="CG46" s="245">
        <v>1302</v>
      </c>
      <c r="CH46" s="245">
        <v>1270</v>
      </c>
      <c r="CI46" s="245">
        <v>1134</v>
      </c>
      <c r="CJ46" s="245">
        <v>962</v>
      </c>
      <c r="CK46" s="245">
        <v>828</v>
      </c>
      <c r="CL46" s="245">
        <v>708</v>
      </c>
      <c r="CM46" s="245">
        <v>584</v>
      </c>
      <c r="CN46" s="245">
        <v>497</v>
      </c>
      <c r="CO46" s="245">
        <v>406</v>
      </c>
      <c r="CP46" s="245">
        <v>324</v>
      </c>
      <c r="CQ46" s="245">
        <v>230</v>
      </c>
      <c r="CR46" s="245">
        <v>156</v>
      </c>
      <c r="CS46" s="245">
        <v>120</v>
      </c>
      <c r="CT46" s="245">
        <v>77</v>
      </c>
      <c r="CU46" s="245">
        <v>70</v>
      </c>
      <c r="CV46" s="245">
        <v>30</v>
      </c>
      <c r="CW46" s="245">
        <v>34</v>
      </c>
      <c r="CX46" s="245">
        <v>27</v>
      </c>
      <c r="CY46" s="245">
        <v>12</v>
      </c>
      <c r="CZ46" s="245">
        <v>27</v>
      </c>
      <c r="DA46" s="246">
        <v>9605</v>
      </c>
      <c r="DB46" s="245">
        <v>10462</v>
      </c>
      <c r="DC46" s="245">
        <v>11238</v>
      </c>
      <c r="DD46" s="245">
        <v>12214</v>
      </c>
      <c r="DE46" s="245">
        <v>12827</v>
      </c>
      <c r="DF46" s="245">
        <v>10761</v>
      </c>
      <c r="DG46" s="245">
        <v>10104</v>
      </c>
      <c r="DH46" s="245">
        <v>12302</v>
      </c>
      <c r="DI46" s="245">
        <v>14803</v>
      </c>
      <c r="DJ46" s="245">
        <v>19327</v>
      </c>
      <c r="DK46" s="245">
        <v>18006</v>
      </c>
      <c r="DL46" s="245">
        <v>15179</v>
      </c>
      <c r="DM46" s="245">
        <v>12229</v>
      </c>
      <c r="DN46" s="245">
        <v>12539</v>
      </c>
      <c r="DO46" s="245">
        <v>15676</v>
      </c>
      <c r="DP46" s="245">
        <v>11890</v>
      </c>
      <c r="DQ46" s="245">
        <v>8885</v>
      </c>
      <c r="DR46" s="245">
        <v>6177</v>
      </c>
      <c r="DS46" s="245">
        <v>3023</v>
      </c>
      <c r="DT46" s="245">
        <v>907</v>
      </c>
      <c r="DU46" s="245">
        <v>173</v>
      </c>
      <c r="DV46" s="245">
        <v>27</v>
      </c>
    </row>
    <row r="47" spans="1:126" x14ac:dyDescent="0.15">
      <c r="A47" s="248" t="s">
        <v>1069</v>
      </c>
      <c r="B47" s="249" t="s">
        <v>1067</v>
      </c>
      <c r="C47" s="250">
        <v>259496</v>
      </c>
      <c r="D47" s="251">
        <v>1942</v>
      </c>
      <c r="E47" s="251">
        <v>1992</v>
      </c>
      <c r="F47" s="251">
        <v>1971</v>
      </c>
      <c r="G47" s="251">
        <v>2078</v>
      </c>
      <c r="H47" s="251">
        <v>2013</v>
      </c>
      <c r="I47" s="251">
        <v>2059</v>
      </c>
      <c r="J47" s="251">
        <v>2122</v>
      </c>
      <c r="K47" s="251">
        <v>2230</v>
      </c>
      <c r="L47" s="251">
        <v>2224</v>
      </c>
      <c r="M47" s="251">
        <v>2120</v>
      </c>
      <c r="N47" s="251">
        <v>2177</v>
      </c>
      <c r="O47" s="251">
        <v>2231</v>
      </c>
      <c r="P47" s="251">
        <v>2335</v>
      </c>
      <c r="Q47" s="251">
        <v>2308</v>
      </c>
      <c r="R47" s="251">
        <v>2309</v>
      </c>
      <c r="S47" s="251">
        <v>2464</v>
      </c>
      <c r="T47" s="251">
        <v>2466</v>
      </c>
      <c r="U47" s="251">
        <v>2398</v>
      </c>
      <c r="V47" s="251">
        <v>2630</v>
      </c>
      <c r="W47" s="251">
        <v>2864</v>
      </c>
      <c r="X47" s="251">
        <v>2822</v>
      </c>
      <c r="Y47" s="251">
        <v>2782</v>
      </c>
      <c r="Z47" s="251">
        <v>2576</v>
      </c>
      <c r="AA47" s="251">
        <v>2316</v>
      </c>
      <c r="AB47" s="251">
        <v>2164</v>
      </c>
      <c r="AC47" s="251">
        <v>2187</v>
      </c>
      <c r="AD47" s="251">
        <v>2205</v>
      </c>
      <c r="AE47" s="251">
        <v>2320</v>
      </c>
      <c r="AF47" s="251">
        <v>2370</v>
      </c>
      <c r="AG47" s="251">
        <v>2421</v>
      </c>
      <c r="AH47" s="251">
        <v>2603</v>
      </c>
      <c r="AI47" s="251">
        <v>2705</v>
      </c>
      <c r="AJ47" s="251">
        <v>2884</v>
      </c>
      <c r="AK47" s="251">
        <v>2929</v>
      </c>
      <c r="AL47" s="251">
        <v>3114</v>
      </c>
      <c r="AM47" s="251">
        <v>3115</v>
      </c>
      <c r="AN47" s="251">
        <v>3312</v>
      </c>
      <c r="AO47" s="251">
        <v>3544</v>
      </c>
      <c r="AP47" s="251">
        <v>3646</v>
      </c>
      <c r="AQ47" s="251">
        <v>3971</v>
      </c>
      <c r="AR47" s="251">
        <v>4083</v>
      </c>
      <c r="AS47" s="251">
        <v>4380</v>
      </c>
      <c r="AT47" s="251">
        <v>4579</v>
      </c>
      <c r="AU47" s="251">
        <v>4566</v>
      </c>
      <c r="AV47" s="251">
        <v>4419</v>
      </c>
      <c r="AW47" s="251">
        <v>4381</v>
      </c>
      <c r="AX47" s="251">
        <v>4313</v>
      </c>
      <c r="AY47" s="251">
        <v>3969</v>
      </c>
      <c r="AZ47" s="251">
        <v>3914</v>
      </c>
      <c r="BA47" s="251">
        <v>3116</v>
      </c>
      <c r="BB47" s="251">
        <v>3621</v>
      </c>
      <c r="BC47" s="251">
        <v>3352</v>
      </c>
      <c r="BD47" s="251">
        <v>3303</v>
      </c>
      <c r="BE47" s="251">
        <v>3105</v>
      </c>
      <c r="BF47" s="251">
        <v>2930</v>
      </c>
      <c r="BG47" s="251">
        <v>2922</v>
      </c>
      <c r="BH47" s="251">
        <v>2943</v>
      </c>
      <c r="BI47" s="251">
        <v>2745</v>
      </c>
      <c r="BJ47" s="251">
        <v>2482</v>
      </c>
      <c r="BK47" s="251">
        <v>2695</v>
      </c>
      <c r="BL47" s="251">
        <v>2727</v>
      </c>
      <c r="BM47" s="251">
        <v>2688</v>
      </c>
      <c r="BN47" s="251">
        <v>2915</v>
      </c>
      <c r="BO47" s="251">
        <v>3062</v>
      </c>
      <c r="BP47" s="251">
        <v>3274</v>
      </c>
      <c r="BQ47" s="251">
        <v>3493</v>
      </c>
      <c r="BR47" s="251">
        <v>4086</v>
      </c>
      <c r="BS47" s="251">
        <v>4019</v>
      </c>
      <c r="BT47" s="251">
        <v>3883</v>
      </c>
      <c r="BU47" s="251">
        <v>2366</v>
      </c>
      <c r="BV47" s="251">
        <v>2533</v>
      </c>
      <c r="BW47" s="251">
        <v>3012</v>
      </c>
      <c r="BX47" s="251">
        <v>2799</v>
      </c>
      <c r="BY47" s="251">
        <v>3003</v>
      </c>
      <c r="BZ47" s="251">
        <v>2899</v>
      </c>
      <c r="CA47" s="251">
        <v>2480</v>
      </c>
      <c r="CB47" s="251">
        <v>2125</v>
      </c>
      <c r="CC47" s="251">
        <v>2282</v>
      </c>
      <c r="CD47" s="251">
        <v>2293</v>
      </c>
      <c r="CE47" s="251">
        <v>2344</v>
      </c>
      <c r="CF47" s="251">
        <v>2078</v>
      </c>
      <c r="CG47" s="251">
        <v>1951</v>
      </c>
      <c r="CH47" s="251">
        <v>1808</v>
      </c>
      <c r="CI47" s="251">
        <v>1766</v>
      </c>
      <c r="CJ47" s="251">
        <v>1555</v>
      </c>
      <c r="CK47" s="251">
        <v>1408</v>
      </c>
      <c r="CL47" s="251">
        <v>1364</v>
      </c>
      <c r="CM47" s="251">
        <v>1252</v>
      </c>
      <c r="CN47" s="251">
        <v>1089</v>
      </c>
      <c r="CO47" s="251">
        <v>921</v>
      </c>
      <c r="CP47" s="251">
        <v>768</v>
      </c>
      <c r="CQ47" s="251">
        <v>601</v>
      </c>
      <c r="CR47" s="251">
        <v>504</v>
      </c>
      <c r="CS47" s="251">
        <v>434</v>
      </c>
      <c r="CT47" s="251">
        <v>360</v>
      </c>
      <c r="CU47" s="251">
        <v>309</v>
      </c>
      <c r="CV47" s="251">
        <v>168</v>
      </c>
      <c r="CW47" s="251">
        <v>136</v>
      </c>
      <c r="CX47" s="251">
        <v>109</v>
      </c>
      <c r="CY47" s="251">
        <v>77</v>
      </c>
      <c r="CZ47" s="251">
        <v>172</v>
      </c>
      <c r="DA47" s="252">
        <v>9646</v>
      </c>
      <c r="DB47" s="251">
        <v>9996</v>
      </c>
      <c r="DC47" s="251">
        <v>10755</v>
      </c>
      <c r="DD47" s="251">
        <v>11360</v>
      </c>
      <c r="DE47" s="251">
        <v>12822</v>
      </c>
      <c r="DF47" s="251">
        <v>12660</v>
      </c>
      <c r="DG47" s="251">
        <v>11503</v>
      </c>
      <c r="DH47" s="251">
        <v>14235</v>
      </c>
      <c r="DI47" s="251">
        <v>17588</v>
      </c>
      <c r="DJ47" s="251">
        <v>22027</v>
      </c>
      <c r="DK47" s="251">
        <v>19693</v>
      </c>
      <c r="DL47" s="251">
        <v>16311</v>
      </c>
      <c r="DM47" s="251">
        <v>13787</v>
      </c>
      <c r="DN47" s="251">
        <v>14666</v>
      </c>
      <c r="DO47" s="251">
        <v>17847</v>
      </c>
      <c r="DP47" s="251">
        <v>14246</v>
      </c>
      <c r="DQ47" s="251">
        <v>11524</v>
      </c>
      <c r="DR47" s="251">
        <v>9158</v>
      </c>
      <c r="DS47" s="251">
        <v>6034</v>
      </c>
      <c r="DT47" s="251">
        <v>2667</v>
      </c>
      <c r="DU47" s="251">
        <v>799</v>
      </c>
      <c r="DV47" s="251">
        <v>172</v>
      </c>
    </row>
    <row r="48" spans="1:126" x14ac:dyDescent="0.15">
      <c r="A48" s="242" t="s">
        <v>1079</v>
      </c>
      <c r="B48" s="243" t="s">
        <v>1064</v>
      </c>
      <c r="C48" s="244">
        <v>44258</v>
      </c>
      <c r="D48" s="245">
        <v>255</v>
      </c>
      <c r="E48" s="245">
        <v>283</v>
      </c>
      <c r="F48" s="245">
        <v>293</v>
      </c>
      <c r="G48" s="245">
        <v>307</v>
      </c>
      <c r="H48" s="245">
        <v>331</v>
      </c>
      <c r="I48" s="245">
        <v>344</v>
      </c>
      <c r="J48" s="245">
        <v>332</v>
      </c>
      <c r="K48" s="245">
        <v>356</v>
      </c>
      <c r="L48" s="245">
        <v>356</v>
      </c>
      <c r="M48" s="245">
        <v>352</v>
      </c>
      <c r="N48" s="245">
        <v>347</v>
      </c>
      <c r="O48" s="245">
        <v>380</v>
      </c>
      <c r="P48" s="245">
        <v>387</v>
      </c>
      <c r="Q48" s="245">
        <v>381</v>
      </c>
      <c r="R48" s="245">
        <v>464</v>
      </c>
      <c r="S48" s="245">
        <v>442</v>
      </c>
      <c r="T48" s="245">
        <v>450</v>
      </c>
      <c r="U48" s="245">
        <v>464</v>
      </c>
      <c r="V48" s="245">
        <v>333</v>
      </c>
      <c r="W48" s="245">
        <v>258</v>
      </c>
      <c r="X48" s="245">
        <v>260</v>
      </c>
      <c r="Y48" s="245">
        <v>247</v>
      </c>
      <c r="Z48" s="245">
        <v>276</v>
      </c>
      <c r="AA48" s="245">
        <v>311</v>
      </c>
      <c r="AB48" s="245">
        <v>307</v>
      </c>
      <c r="AC48" s="245">
        <v>294</v>
      </c>
      <c r="AD48" s="245">
        <v>318</v>
      </c>
      <c r="AE48" s="245">
        <v>312</v>
      </c>
      <c r="AF48" s="245">
        <v>329</v>
      </c>
      <c r="AG48" s="245">
        <v>359</v>
      </c>
      <c r="AH48" s="245">
        <v>399</v>
      </c>
      <c r="AI48" s="245">
        <v>408</v>
      </c>
      <c r="AJ48" s="245">
        <v>356</v>
      </c>
      <c r="AK48" s="245">
        <v>428</v>
      </c>
      <c r="AL48" s="245">
        <v>454</v>
      </c>
      <c r="AM48" s="245">
        <v>447</v>
      </c>
      <c r="AN48" s="245">
        <v>459</v>
      </c>
      <c r="AO48" s="245">
        <v>524</v>
      </c>
      <c r="AP48" s="245">
        <v>514</v>
      </c>
      <c r="AQ48" s="245">
        <v>566</v>
      </c>
      <c r="AR48" s="245">
        <v>531</v>
      </c>
      <c r="AS48" s="245">
        <v>601</v>
      </c>
      <c r="AT48" s="245">
        <v>634</v>
      </c>
      <c r="AU48" s="245">
        <v>632</v>
      </c>
      <c r="AV48" s="245">
        <v>585</v>
      </c>
      <c r="AW48" s="245">
        <v>575</v>
      </c>
      <c r="AX48" s="245">
        <v>577</v>
      </c>
      <c r="AY48" s="245">
        <v>609</v>
      </c>
      <c r="AZ48" s="245">
        <v>540</v>
      </c>
      <c r="BA48" s="245">
        <v>473</v>
      </c>
      <c r="BB48" s="245">
        <v>605</v>
      </c>
      <c r="BC48" s="245">
        <v>565</v>
      </c>
      <c r="BD48" s="245">
        <v>503</v>
      </c>
      <c r="BE48" s="245">
        <v>532</v>
      </c>
      <c r="BF48" s="245">
        <v>491</v>
      </c>
      <c r="BG48" s="245">
        <v>542</v>
      </c>
      <c r="BH48" s="245">
        <v>560</v>
      </c>
      <c r="BI48" s="245">
        <v>575</v>
      </c>
      <c r="BJ48" s="245">
        <v>513</v>
      </c>
      <c r="BK48" s="245">
        <v>629</v>
      </c>
      <c r="BL48" s="245">
        <v>633</v>
      </c>
      <c r="BM48" s="245">
        <v>644</v>
      </c>
      <c r="BN48" s="245">
        <v>711</v>
      </c>
      <c r="BO48" s="245">
        <v>684</v>
      </c>
      <c r="BP48" s="245">
        <v>779</v>
      </c>
      <c r="BQ48" s="245">
        <v>813</v>
      </c>
      <c r="BR48" s="245">
        <v>967</v>
      </c>
      <c r="BS48" s="245">
        <v>951</v>
      </c>
      <c r="BT48" s="245">
        <v>879</v>
      </c>
      <c r="BU48" s="245">
        <v>540</v>
      </c>
      <c r="BV48" s="245">
        <v>539</v>
      </c>
      <c r="BW48" s="245">
        <v>674</v>
      </c>
      <c r="BX48" s="245">
        <v>603</v>
      </c>
      <c r="BY48" s="245">
        <v>603</v>
      </c>
      <c r="BZ48" s="245">
        <v>590</v>
      </c>
      <c r="CA48" s="245">
        <v>498</v>
      </c>
      <c r="CB48" s="245">
        <v>426</v>
      </c>
      <c r="CC48" s="245">
        <v>488</v>
      </c>
      <c r="CD48" s="245">
        <v>548</v>
      </c>
      <c r="CE48" s="245">
        <v>551</v>
      </c>
      <c r="CF48" s="245">
        <v>501</v>
      </c>
      <c r="CG48" s="245">
        <v>456</v>
      </c>
      <c r="CH48" s="245">
        <v>541</v>
      </c>
      <c r="CI48" s="245">
        <v>499</v>
      </c>
      <c r="CJ48" s="245">
        <v>410</v>
      </c>
      <c r="CK48" s="245">
        <v>381</v>
      </c>
      <c r="CL48" s="245">
        <v>392</v>
      </c>
      <c r="CM48" s="245">
        <v>330</v>
      </c>
      <c r="CN48" s="245">
        <v>295</v>
      </c>
      <c r="CO48" s="245">
        <v>298</v>
      </c>
      <c r="CP48" s="245">
        <v>205</v>
      </c>
      <c r="CQ48" s="245">
        <v>181</v>
      </c>
      <c r="CR48" s="245">
        <v>140</v>
      </c>
      <c r="CS48" s="245">
        <v>103</v>
      </c>
      <c r="CT48" s="245">
        <v>101</v>
      </c>
      <c r="CU48" s="245">
        <v>58</v>
      </c>
      <c r="CV48" s="245">
        <v>33</v>
      </c>
      <c r="CW48" s="245">
        <v>29</v>
      </c>
      <c r="CX48" s="245">
        <v>30</v>
      </c>
      <c r="CY48" s="245">
        <v>23</v>
      </c>
      <c r="CZ48" s="245">
        <v>36</v>
      </c>
      <c r="DA48" s="246">
        <v>140</v>
      </c>
      <c r="DB48" s="245">
        <v>1469</v>
      </c>
      <c r="DC48" s="245">
        <v>1740</v>
      </c>
      <c r="DD48" s="245">
        <v>1959</v>
      </c>
      <c r="DE48" s="245">
        <v>1947</v>
      </c>
      <c r="DF48" s="245">
        <v>1401</v>
      </c>
      <c r="DG48" s="245">
        <v>1612</v>
      </c>
      <c r="DH48" s="245">
        <v>2045</v>
      </c>
      <c r="DI48" s="245">
        <v>2510</v>
      </c>
      <c r="DJ48" s="245">
        <v>2983</v>
      </c>
      <c r="DK48" s="245">
        <v>2774</v>
      </c>
      <c r="DL48" s="245">
        <v>2696</v>
      </c>
      <c r="DM48" s="245">
        <v>2819</v>
      </c>
      <c r="DN48" s="245">
        <v>3451</v>
      </c>
      <c r="DO48" s="245">
        <v>4150</v>
      </c>
      <c r="DP48" s="245">
        <v>3009</v>
      </c>
      <c r="DQ48" s="245">
        <v>2511</v>
      </c>
      <c r="DR48" s="245">
        <v>2407</v>
      </c>
      <c r="DS48" s="245">
        <v>1696</v>
      </c>
      <c r="DT48" s="245">
        <v>730</v>
      </c>
      <c r="DU48" s="245">
        <v>173</v>
      </c>
      <c r="DV48" s="245">
        <v>36</v>
      </c>
    </row>
    <row r="49" spans="1:126" x14ac:dyDescent="0.15">
      <c r="A49" s="242" t="s">
        <v>1069</v>
      </c>
      <c r="B49" s="257" t="s">
        <v>1066</v>
      </c>
      <c r="C49" s="244">
        <v>20992</v>
      </c>
      <c r="D49" s="245">
        <v>130</v>
      </c>
      <c r="E49" s="245">
        <v>142</v>
      </c>
      <c r="F49" s="245">
        <v>149</v>
      </c>
      <c r="G49" s="245">
        <v>172</v>
      </c>
      <c r="H49" s="245">
        <v>178</v>
      </c>
      <c r="I49" s="245">
        <v>174</v>
      </c>
      <c r="J49" s="245">
        <v>172</v>
      </c>
      <c r="K49" s="245">
        <v>187</v>
      </c>
      <c r="L49" s="245">
        <v>174</v>
      </c>
      <c r="M49" s="245">
        <v>185</v>
      </c>
      <c r="N49" s="245">
        <v>167</v>
      </c>
      <c r="O49" s="245">
        <v>197</v>
      </c>
      <c r="P49" s="245">
        <v>207</v>
      </c>
      <c r="Q49" s="245">
        <v>196</v>
      </c>
      <c r="R49" s="245">
        <v>233</v>
      </c>
      <c r="S49" s="245">
        <v>229</v>
      </c>
      <c r="T49" s="245">
        <v>225</v>
      </c>
      <c r="U49" s="245">
        <v>227</v>
      </c>
      <c r="V49" s="245">
        <v>168</v>
      </c>
      <c r="W49" s="245">
        <v>112</v>
      </c>
      <c r="X49" s="245">
        <v>112</v>
      </c>
      <c r="Y49" s="245">
        <v>120</v>
      </c>
      <c r="Z49" s="245">
        <v>124</v>
      </c>
      <c r="AA49" s="245">
        <v>131</v>
      </c>
      <c r="AB49" s="245">
        <v>146</v>
      </c>
      <c r="AC49" s="245">
        <v>147</v>
      </c>
      <c r="AD49" s="245">
        <v>156</v>
      </c>
      <c r="AE49" s="245">
        <v>151</v>
      </c>
      <c r="AF49" s="245">
        <v>154</v>
      </c>
      <c r="AG49" s="245">
        <v>197</v>
      </c>
      <c r="AH49" s="245">
        <v>202</v>
      </c>
      <c r="AI49" s="245">
        <v>205</v>
      </c>
      <c r="AJ49" s="245">
        <v>167</v>
      </c>
      <c r="AK49" s="245">
        <v>223</v>
      </c>
      <c r="AL49" s="245">
        <v>212</v>
      </c>
      <c r="AM49" s="245">
        <v>234</v>
      </c>
      <c r="AN49" s="245">
        <v>234</v>
      </c>
      <c r="AO49" s="245">
        <v>258</v>
      </c>
      <c r="AP49" s="245">
        <v>260</v>
      </c>
      <c r="AQ49" s="245">
        <v>277</v>
      </c>
      <c r="AR49" s="245">
        <v>267</v>
      </c>
      <c r="AS49" s="245">
        <v>308</v>
      </c>
      <c r="AT49" s="245">
        <v>313</v>
      </c>
      <c r="AU49" s="245">
        <v>317</v>
      </c>
      <c r="AV49" s="245">
        <v>271</v>
      </c>
      <c r="AW49" s="245">
        <v>276</v>
      </c>
      <c r="AX49" s="245">
        <v>296</v>
      </c>
      <c r="AY49" s="245">
        <v>282</v>
      </c>
      <c r="AZ49" s="245">
        <v>242</v>
      </c>
      <c r="BA49" s="245">
        <v>236</v>
      </c>
      <c r="BB49" s="245">
        <v>312</v>
      </c>
      <c r="BC49" s="245">
        <v>278</v>
      </c>
      <c r="BD49" s="245">
        <v>253</v>
      </c>
      <c r="BE49" s="245">
        <v>246</v>
      </c>
      <c r="BF49" s="245">
        <v>247</v>
      </c>
      <c r="BG49" s="245">
        <v>254</v>
      </c>
      <c r="BH49" s="245">
        <v>262</v>
      </c>
      <c r="BI49" s="245">
        <v>271</v>
      </c>
      <c r="BJ49" s="245">
        <v>248</v>
      </c>
      <c r="BK49" s="245">
        <v>302</v>
      </c>
      <c r="BL49" s="245">
        <v>309</v>
      </c>
      <c r="BM49" s="245">
        <v>323</v>
      </c>
      <c r="BN49" s="245">
        <v>348</v>
      </c>
      <c r="BO49" s="245">
        <v>346</v>
      </c>
      <c r="BP49" s="245">
        <v>368</v>
      </c>
      <c r="BQ49" s="245">
        <v>394</v>
      </c>
      <c r="BR49" s="245">
        <v>467</v>
      </c>
      <c r="BS49" s="245">
        <v>468</v>
      </c>
      <c r="BT49" s="245">
        <v>442</v>
      </c>
      <c r="BU49" s="245">
        <v>262</v>
      </c>
      <c r="BV49" s="245">
        <v>256</v>
      </c>
      <c r="BW49" s="245">
        <v>316</v>
      </c>
      <c r="BX49" s="245">
        <v>288</v>
      </c>
      <c r="BY49" s="245">
        <v>281</v>
      </c>
      <c r="BZ49" s="245">
        <v>270</v>
      </c>
      <c r="CA49" s="245">
        <v>230</v>
      </c>
      <c r="CB49" s="245">
        <v>190</v>
      </c>
      <c r="CC49" s="245">
        <v>220</v>
      </c>
      <c r="CD49" s="245">
        <v>225</v>
      </c>
      <c r="CE49" s="245">
        <v>248</v>
      </c>
      <c r="CF49" s="245">
        <v>205</v>
      </c>
      <c r="CG49" s="245">
        <v>182</v>
      </c>
      <c r="CH49" s="245">
        <v>215</v>
      </c>
      <c r="CI49" s="245">
        <v>209</v>
      </c>
      <c r="CJ49" s="245">
        <v>154</v>
      </c>
      <c r="CK49" s="245">
        <v>148</v>
      </c>
      <c r="CL49" s="245">
        <v>140</v>
      </c>
      <c r="CM49" s="245">
        <v>114</v>
      </c>
      <c r="CN49" s="245">
        <v>116</v>
      </c>
      <c r="CO49" s="245">
        <v>102</v>
      </c>
      <c r="CP49" s="245">
        <v>61</v>
      </c>
      <c r="CQ49" s="245">
        <v>56</v>
      </c>
      <c r="CR49" s="245">
        <v>45</v>
      </c>
      <c r="CS49" s="245">
        <v>22</v>
      </c>
      <c r="CT49" s="245">
        <v>27</v>
      </c>
      <c r="CU49" s="245">
        <v>14</v>
      </c>
      <c r="CV49" s="245">
        <v>5</v>
      </c>
      <c r="CW49" s="245">
        <v>7</v>
      </c>
      <c r="CX49" s="245">
        <v>3</v>
      </c>
      <c r="CY49" s="245">
        <v>3</v>
      </c>
      <c r="CZ49" s="245">
        <v>9</v>
      </c>
      <c r="DA49" s="246">
        <v>89</v>
      </c>
      <c r="DB49" s="245">
        <v>771</v>
      </c>
      <c r="DC49" s="245">
        <v>892</v>
      </c>
      <c r="DD49" s="245">
        <v>1000</v>
      </c>
      <c r="DE49" s="245">
        <v>961</v>
      </c>
      <c r="DF49" s="245">
        <v>633</v>
      </c>
      <c r="DG49" s="245">
        <v>805</v>
      </c>
      <c r="DH49" s="245">
        <v>1009</v>
      </c>
      <c r="DI49" s="245">
        <v>1263</v>
      </c>
      <c r="DJ49" s="245">
        <v>1476</v>
      </c>
      <c r="DK49" s="245">
        <v>1332</v>
      </c>
      <c r="DL49" s="245">
        <v>1336</v>
      </c>
      <c r="DM49" s="245">
        <v>1337</v>
      </c>
      <c r="DN49" s="245">
        <v>1694</v>
      </c>
      <c r="DO49" s="245">
        <v>2033</v>
      </c>
      <c r="DP49" s="245">
        <v>1411</v>
      </c>
      <c r="DQ49" s="245">
        <v>1113</v>
      </c>
      <c r="DR49" s="245">
        <v>965</v>
      </c>
      <c r="DS49" s="245">
        <v>620</v>
      </c>
      <c r="DT49" s="245">
        <v>211</v>
      </c>
      <c r="DU49" s="245">
        <v>32</v>
      </c>
      <c r="DV49" s="245">
        <v>9</v>
      </c>
    </row>
    <row r="50" spans="1:126" x14ac:dyDescent="0.15">
      <c r="A50" s="242" t="s">
        <v>1069</v>
      </c>
      <c r="B50" s="257" t="s">
        <v>1067</v>
      </c>
      <c r="C50" s="244">
        <v>23266</v>
      </c>
      <c r="D50" s="245">
        <v>125</v>
      </c>
      <c r="E50" s="245">
        <v>141</v>
      </c>
      <c r="F50" s="245">
        <v>144</v>
      </c>
      <c r="G50" s="245">
        <v>135</v>
      </c>
      <c r="H50" s="245">
        <v>153</v>
      </c>
      <c r="I50" s="245">
        <v>170</v>
      </c>
      <c r="J50" s="245">
        <v>160</v>
      </c>
      <c r="K50" s="245">
        <v>169</v>
      </c>
      <c r="L50" s="245">
        <v>182</v>
      </c>
      <c r="M50" s="245">
        <v>167</v>
      </c>
      <c r="N50" s="245">
        <v>180</v>
      </c>
      <c r="O50" s="245">
        <v>183</v>
      </c>
      <c r="P50" s="245">
        <v>180</v>
      </c>
      <c r="Q50" s="245">
        <v>185</v>
      </c>
      <c r="R50" s="245">
        <v>231</v>
      </c>
      <c r="S50" s="245">
        <v>213</v>
      </c>
      <c r="T50" s="245">
        <v>225</v>
      </c>
      <c r="U50" s="245">
        <v>237</v>
      </c>
      <c r="V50" s="245">
        <v>165</v>
      </c>
      <c r="W50" s="245">
        <v>146</v>
      </c>
      <c r="X50" s="245">
        <v>148</v>
      </c>
      <c r="Y50" s="245">
        <v>127</v>
      </c>
      <c r="Z50" s="245">
        <v>152</v>
      </c>
      <c r="AA50" s="245">
        <v>180</v>
      </c>
      <c r="AB50" s="245">
        <v>161</v>
      </c>
      <c r="AC50" s="245">
        <v>147</v>
      </c>
      <c r="AD50" s="245">
        <v>162</v>
      </c>
      <c r="AE50" s="245">
        <v>161</v>
      </c>
      <c r="AF50" s="245">
        <v>175</v>
      </c>
      <c r="AG50" s="245">
        <v>162</v>
      </c>
      <c r="AH50" s="245">
        <v>197</v>
      </c>
      <c r="AI50" s="245">
        <v>203</v>
      </c>
      <c r="AJ50" s="245">
        <v>189</v>
      </c>
      <c r="AK50" s="245">
        <v>205</v>
      </c>
      <c r="AL50" s="245">
        <v>242</v>
      </c>
      <c r="AM50" s="245">
        <v>213</v>
      </c>
      <c r="AN50" s="245">
        <v>225</v>
      </c>
      <c r="AO50" s="245">
        <v>266</v>
      </c>
      <c r="AP50" s="245">
        <v>254</v>
      </c>
      <c r="AQ50" s="245">
        <v>289</v>
      </c>
      <c r="AR50" s="245">
        <v>264</v>
      </c>
      <c r="AS50" s="245">
        <v>293</v>
      </c>
      <c r="AT50" s="245">
        <v>321</v>
      </c>
      <c r="AU50" s="245">
        <v>315</v>
      </c>
      <c r="AV50" s="245">
        <v>314</v>
      </c>
      <c r="AW50" s="245">
        <v>299</v>
      </c>
      <c r="AX50" s="245">
        <v>281</v>
      </c>
      <c r="AY50" s="245">
        <v>327</v>
      </c>
      <c r="AZ50" s="245">
        <v>298</v>
      </c>
      <c r="BA50" s="245">
        <v>237</v>
      </c>
      <c r="BB50" s="245">
        <v>293</v>
      </c>
      <c r="BC50" s="245">
        <v>287</v>
      </c>
      <c r="BD50" s="245">
        <v>250</v>
      </c>
      <c r="BE50" s="245">
        <v>286</v>
      </c>
      <c r="BF50" s="245">
        <v>244</v>
      </c>
      <c r="BG50" s="245">
        <v>288</v>
      </c>
      <c r="BH50" s="245">
        <v>298</v>
      </c>
      <c r="BI50" s="245">
        <v>304</v>
      </c>
      <c r="BJ50" s="245">
        <v>265</v>
      </c>
      <c r="BK50" s="245">
        <v>327</v>
      </c>
      <c r="BL50" s="245">
        <v>324</v>
      </c>
      <c r="BM50" s="245">
        <v>321</v>
      </c>
      <c r="BN50" s="245">
        <v>363</v>
      </c>
      <c r="BO50" s="245">
        <v>338</v>
      </c>
      <c r="BP50" s="245">
        <v>411</v>
      </c>
      <c r="BQ50" s="245">
        <v>419</v>
      </c>
      <c r="BR50" s="245">
        <v>500</v>
      </c>
      <c r="BS50" s="245">
        <v>483</v>
      </c>
      <c r="BT50" s="245">
        <v>437</v>
      </c>
      <c r="BU50" s="245">
        <v>278</v>
      </c>
      <c r="BV50" s="245">
        <v>283</v>
      </c>
      <c r="BW50" s="245">
        <v>358</v>
      </c>
      <c r="BX50" s="245">
        <v>315</v>
      </c>
      <c r="BY50" s="245">
        <v>322</v>
      </c>
      <c r="BZ50" s="245">
        <v>320</v>
      </c>
      <c r="CA50" s="245">
        <v>268</v>
      </c>
      <c r="CB50" s="245">
        <v>236</v>
      </c>
      <c r="CC50" s="245">
        <v>268</v>
      </c>
      <c r="CD50" s="245">
        <v>323</v>
      </c>
      <c r="CE50" s="245">
        <v>303</v>
      </c>
      <c r="CF50" s="245">
        <v>296</v>
      </c>
      <c r="CG50" s="245">
        <v>274</v>
      </c>
      <c r="CH50" s="245">
        <v>326</v>
      </c>
      <c r="CI50" s="245">
        <v>290</v>
      </c>
      <c r="CJ50" s="245">
        <v>256</v>
      </c>
      <c r="CK50" s="245">
        <v>233</v>
      </c>
      <c r="CL50" s="245">
        <v>252</v>
      </c>
      <c r="CM50" s="245">
        <v>216</v>
      </c>
      <c r="CN50" s="245">
        <v>179</v>
      </c>
      <c r="CO50" s="245">
        <v>196</v>
      </c>
      <c r="CP50" s="245">
        <v>144</v>
      </c>
      <c r="CQ50" s="245">
        <v>125</v>
      </c>
      <c r="CR50" s="245">
        <v>95</v>
      </c>
      <c r="CS50" s="245">
        <v>81</v>
      </c>
      <c r="CT50" s="245">
        <v>74</v>
      </c>
      <c r="CU50" s="245">
        <v>44</v>
      </c>
      <c r="CV50" s="245">
        <v>28</v>
      </c>
      <c r="CW50" s="245">
        <v>22</v>
      </c>
      <c r="CX50" s="245">
        <v>27</v>
      </c>
      <c r="CY50" s="245">
        <v>20</v>
      </c>
      <c r="CZ50" s="245">
        <v>27</v>
      </c>
      <c r="DA50" s="246">
        <v>51</v>
      </c>
      <c r="DB50" s="245">
        <v>698</v>
      </c>
      <c r="DC50" s="245">
        <v>848</v>
      </c>
      <c r="DD50" s="245">
        <v>959</v>
      </c>
      <c r="DE50" s="245">
        <v>986</v>
      </c>
      <c r="DF50" s="245">
        <v>768</v>
      </c>
      <c r="DG50" s="245">
        <v>807</v>
      </c>
      <c r="DH50" s="245">
        <v>1036</v>
      </c>
      <c r="DI50" s="245">
        <v>1247</v>
      </c>
      <c r="DJ50" s="245">
        <v>1507</v>
      </c>
      <c r="DK50" s="245">
        <v>1442</v>
      </c>
      <c r="DL50" s="245">
        <v>1360</v>
      </c>
      <c r="DM50" s="245">
        <v>1482</v>
      </c>
      <c r="DN50" s="245">
        <v>1757</v>
      </c>
      <c r="DO50" s="245">
        <v>2117</v>
      </c>
      <c r="DP50" s="245">
        <v>1598</v>
      </c>
      <c r="DQ50" s="245">
        <v>1398</v>
      </c>
      <c r="DR50" s="245">
        <v>1442</v>
      </c>
      <c r="DS50" s="245">
        <v>1076</v>
      </c>
      <c r="DT50" s="245">
        <v>519</v>
      </c>
      <c r="DU50" s="245">
        <v>141</v>
      </c>
      <c r="DV50" s="245">
        <v>27</v>
      </c>
    </row>
    <row r="51" spans="1:126" x14ac:dyDescent="0.15">
      <c r="A51" s="236" t="s">
        <v>496</v>
      </c>
      <c r="B51" s="237" t="s">
        <v>1064</v>
      </c>
      <c r="C51" s="238">
        <v>95350</v>
      </c>
      <c r="D51" s="239">
        <v>668</v>
      </c>
      <c r="E51" s="239">
        <v>756</v>
      </c>
      <c r="F51" s="239">
        <v>771</v>
      </c>
      <c r="G51" s="239">
        <v>767</v>
      </c>
      <c r="H51" s="239">
        <v>810</v>
      </c>
      <c r="I51" s="239">
        <v>867</v>
      </c>
      <c r="J51" s="239">
        <v>842</v>
      </c>
      <c r="K51" s="239">
        <v>879</v>
      </c>
      <c r="L51" s="239">
        <v>864</v>
      </c>
      <c r="M51" s="239">
        <v>891</v>
      </c>
      <c r="N51" s="239">
        <v>873</v>
      </c>
      <c r="O51" s="239">
        <v>891</v>
      </c>
      <c r="P51" s="239">
        <v>864</v>
      </c>
      <c r="Q51" s="239">
        <v>878</v>
      </c>
      <c r="R51" s="239">
        <v>897</v>
      </c>
      <c r="S51" s="239">
        <v>879</v>
      </c>
      <c r="T51" s="239">
        <v>929</v>
      </c>
      <c r="U51" s="239">
        <v>848</v>
      </c>
      <c r="V51" s="239">
        <v>849</v>
      </c>
      <c r="W51" s="239">
        <v>886</v>
      </c>
      <c r="X51" s="239">
        <v>756</v>
      </c>
      <c r="Y51" s="239">
        <v>753</v>
      </c>
      <c r="Z51" s="239">
        <v>719</v>
      </c>
      <c r="AA51" s="239">
        <v>723</v>
      </c>
      <c r="AB51" s="239">
        <v>667</v>
      </c>
      <c r="AC51" s="239">
        <v>689</v>
      </c>
      <c r="AD51" s="239">
        <v>658</v>
      </c>
      <c r="AE51" s="239">
        <v>678</v>
      </c>
      <c r="AF51" s="239">
        <v>723</v>
      </c>
      <c r="AG51" s="239">
        <v>786</v>
      </c>
      <c r="AH51" s="239">
        <v>833</v>
      </c>
      <c r="AI51" s="239">
        <v>899</v>
      </c>
      <c r="AJ51" s="239">
        <v>929</v>
      </c>
      <c r="AK51" s="239">
        <v>985</v>
      </c>
      <c r="AL51" s="239">
        <v>1020</v>
      </c>
      <c r="AM51" s="239">
        <v>1044</v>
      </c>
      <c r="AN51" s="239">
        <v>1101</v>
      </c>
      <c r="AO51" s="239">
        <v>1200</v>
      </c>
      <c r="AP51" s="239">
        <v>1248</v>
      </c>
      <c r="AQ51" s="239">
        <v>1313</v>
      </c>
      <c r="AR51" s="239">
        <v>1494</v>
      </c>
      <c r="AS51" s="239">
        <v>1578</v>
      </c>
      <c r="AT51" s="239">
        <v>1564</v>
      </c>
      <c r="AU51" s="239">
        <v>1681</v>
      </c>
      <c r="AV51" s="239">
        <v>1648</v>
      </c>
      <c r="AW51" s="239">
        <v>1635</v>
      </c>
      <c r="AX51" s="239">
        <v>1628</v>
      </c>
      <c r="AY51" s="239">
        <v>1651</v>
      </c>
      <c r="AZ51" s="239">
        <v>1578</v>
      </c>
      <c r="BA51" s="239">
        <v>1189</v>
      </c>
      <c r="BB51" s="239">
        <v>1455</v>
      </c>
      <c r="BC51" s="239">
        <v>1358</v>
      </c>
      <c r="BD51" s="239">
        <v>1333</v>
      </c>
      <c r="BE51" s="239">
        <v>1285</v>
      </c>
      <c r="BF51" s="239">
        <v>1195</v>
      </c>
      <c r="BG51" s="239">
        <v>1229</v>
      </c>
      <c r="BH51" s="239">
        <v>1174</v>
      </c>
      <c r="BI51" s="239">
        <v>1165</v>
      </c>
      <c r="BJ51" s="239">
        <v>1086</v>
      </c>
      <c r="BK51" s="239">
        <v>1072</v>
      </c>
      <c r="BL51" s="239">
        <v>1124</v>
      </c>
      <c r="BM51" s="239">
        <v>1132</v>
      </c>
      <c r="BN51" s="239">
        <v>1201</v>
      </c>
      <c r="BO51" s="239">
        <v>1201</v>
      </c>
      <c r="BP51" s="239">
        <v>1359</v>
      </c>
      <c r="BQ51" s="239">
        <v>1412</v>
      </c>
      <c r="BR51" s="239">
        <v>1685</v>
      </c>
      <c r="BS51" s="239">
        <v>1712</v>
      </c>
      <c r="BT51" s="239">
        <v>1716</v>
      </c>
      <c r="BU51" s="239">
        <v>946</v>
      </c>
      <c r="BV51" s="239">
        <v>1080</v>
      </c>
      <c r="BW51" s="239">
        <v>1237</v>
      </c>
      <c r="BX51" s="239">
        <v>1187</v>
      </c>
      <c r="BY51" s="239">
        <v>1229</v>
      </c>
      <c r="BZ51" s="239">
        <v>1167</v>
      </c>
      <c r="CA51" s="239">
        <v>1009</v>
      </c>
      <c r="CB51" s="239">
        <v>937</v>
      </c>
      <c r="CC51" s="239">
        <v>908</v>
      </c>
      <c r="CD51" s="239">
        <v>963</v>
      </c>
      <c r="CE51" s="239">
        <v>958</v>
      </c>
      <c r="CF51" s="239">
        <v>899</v>
      </c>
      <c r="CG51" s="239">
        <v>808</v>
      </c>
      <c r="CH51" s="239">
        <v>781</v>
      </c>
      <c r="CI51" s="239">
        <v>730</v>
      </c>
      <c r="CJ51" s="239">
        <v>689</v>
      </c>
      <c r="CK51" s="239">
        <v>633</v>
      </c>
      <c r="CL51" s="239">
        <v>535</v>
      </c>
      <c r="CM51" s="239">
        <v>495</v>
      </c>
      <c r="CN51" s="239">
        <v>443</v>
      </c>
      <c r="CO51" s="239">
        <v>386</v>
      </c>
      <c r="CP51" s="239">
        <v>317</v>
      </c>
      <c r="CQ51" s="239">
        <v>229</v>
      </c>
      <c r="CR51" s="239">
        <v>217</v>
      </c>
      <c r="CS51" s="239">
        <v>167</v>
      </c>
      <c r="CT51" s="239">
        <v>114</v>
      </c>
      <c r="CU51" s="239">
        <v>120</v>
      </c>
      <c r="CV51" s="239">
        <v>77</v>
      </c>
      <c r="CW51" s="239">
        <v>41</v>
      </c>
      <c r="CX51" s="239">
        <v>35</v>
      </c>
      <c r="CY51" s="239">
        <v>33</v>
      </c>
      <c r="CZ51" s="239">
        <v>48</v>
      </c>
      <c r="DA51" s="240">
        <v>759</v>
      </c>
      <c r="DB51" s="239">
        <v>3772</v>
      </c>
      <c r="DC51" s="239">
        <v>4343</v>
      </c>
      <c r="DD51" s="239">
        <v>4403</v>
      </c>
      <c r="DE51" s="239">
        <v>4391</v>
      </c>
      <c r="DF51" s="239">
        <v>3618</v>
      </c>
      <c r="DG51" s="239">
        <v>3534</v>
      </c>
      <c r="DH51" s="239">
        <v>4666</v>
      </c>
      <c r="DI51" s="239">
        <v>5906</v>
      </c>
      <c r="DJ51" s="239">
        <v>7965</v>
      </c>
      <c r="DK51" s="239">
        <v>7681</v>
      </c>
      <c r="DL51" s="239">
        <v>6626</v>
      </c>
      <c r="DM51" s="239">
        <v>5726</v>
      </c>
      <c r="DN51" s="239">
        <v>6017</v>
      </c>
      <c r="DO51" s="239">
        <v>7471</v>
      </c>
      <c r="DP51" s="239">
        <v>5900</v>
      </c>
      <c r="DQ51" s="239">
        <v>4775</v>
      </c>
      <c r="DR51" s="239">
        <v>3907</v>
      </c>
      <c r="DS51" s="239">
        <v>2492</v>
      </c>
      <c r="DT51" s="239">
        <v>1044</v>
      </c>
      <c r="DU51" s="239">
        <v>306</v>
      </c>
      <c r="DV51" s="239">
        <v>48</v>
      </c>
    </row>
    <row r="52" spans="1:126" x14ac:dyDescent="0.15">
      <c r="A52" s="242" t="s">
        <v>1069</v>
      </c>
      <c r="B52" s="243" t="s">
        <v>1066</v>
      </c>
      <c r="C52" s="244">
        <v>43089</v>
      </c>
      <c r="D52" s="245">
        <v>337</v>
      </c>
      <c r="E52" s="245">
        <v>377</v>
      </c>
      <c r="F52" s="245">
        <v>390</v>
      </c>
      <c r="G52" s="245">
        <v>390</v>
      </c>
      <c r="H52" s="245">
        <v>414</v>
      </c>
      <c r="I52" s="245">
        <v>430</v>
      </c>
      <c r="J52" s="245">
        <v>434</v>
      </c>
      <c r="K52" s="245">
        <v>452</v>
      </c>
      <c r="L52" s="245">
        <v>449</v>
      </c>
      <c r="M52" s="245">
        <v>450</v>
      </c>
      <c r="N52" s="245">
        <v>458</v>
      </c>
      <c r="O52" s="245">
        <v>448</v>
      </c>
      <c r="P52" s="245">
        <v>453</v>
      </c>
      <c r="Q52" s="245">
        <v>455</v>
      </c>
      <c r="R52" s="245">
        <v>452</v>
      </c>
      <c r="S52" s="245">
        <v>470</v>
      </c>
      <c r="T52" s="245">
        <v>462</v>
      </c>
      <c r="U52" s="245">
        <v>398</v>
      </c>
      <c r="V52" s="245">
        <v>431</v>
      </c>
      <c r="W52" s="245">
        <v>474</v>
      </c>
      <c r="X52" s="245">
        <v>360</v>
      </c>
      <c r="Y52" s="245">
        <v>349</v>
      </c>
      <c r="Z52" s="245">
        <v>357</v>
      </c>
      <c r="AA52" s="245">
        <v>336</v>
      </c>
      <c r="AB52" s="245">
        <v>302</v>
      </c>
      <c r="AC52" s="245">
        <v>306</v>
      </c>
      <c r="AD52" s="245">
        <v>294</v>
      </c>
      <c r="AE52" s="245">
        <v>301</v>
      </c>
      <c r="AF52" s="245">
        <v>332</v>
      </c>
      <c r="AG52" s="245">
        <v>357</v>
      </c>
      <c r="AH52" s="245">
        <v>369</v>
      </c>
      <c r="AI52" s="245">
        <v>392</v>
      </c>
      <c r="AJ52" s="245">
        <v>423</v>
      </c>
      <c r="AK52" s="245">
        <v>450</v>
      </c>
      <c r="AL52" s="245">
        <v>438</v>
      </c>
      <c r="AM52" s="245">
        <v>458</v>
      </c>
      <c r="AN52" s="245">
        <v>487</v>
      </c>
      <c r="AO52" s="245">
        <v>519</v>
      </c>
      <c r="AP52" s="245">
        <v>535</v>
      </c>
      <c r="AQ52" s="245">
        <v>591</v>
      </c>
      <c r="AR52" s="245">
        <v>638</v>
      </c>
      <c r="AS52" s="245">
        <v>707</v>
      </c>
      <c r="AT52" s="245">
        <v>683</v>
      </c>
      <c r="AU52" s="245">
        <v>740</v>
      </c>
      <c r="AV52" s="245">
        <v>750</v>
      </c>
      <c r="AW52" s="245">
        <v>760</v>
      </c>
      <c r="AX52" s="245">
        <v>732</v>
      </c>
      <c r="AY52" s="245">
        <v>752</v>
      </c>
      <c r="AZ52" s="245">
        <v>750</v>
      </c>
      <c r="BA52" s="245">
        <v>543</v>
      </c>
      <c r="BB52" s="245">
        <v>648</v>
      </c>
      <c r="BC52" s="245">
        <v>607</v>
      </c>
      <c r="BD52" s="245">
        <v>608</v>
      </c>
      <c r="BE52" s="245">
        <v>572</v>
      </c>
      <c r="BF52" s="245">
        <v>575</v>
      </c>
      <c r="BG52" s="245">
        <v>552</v>
      </c>
      <c r="BH52" s="245">
        <v>525</v>
      </c>
      <c r="BI52" s="245">
        <v>545</v>
      </c>
      <c r="BJ52" s="245">
        <v>476</v>
      </c>
      <c r="BK52" s="245">
        <v>515</v>
      </c>
      <c r="BL52" s="245">
        <v>510</v>
      </c>
      <c r="BM52" s="245">
        <v>482</v>
      </c>
      <c r="BN52" s="245">
        <v>549</v>
      </c>
      <c r="BO52" s="245">
        <v>548</v>
      </c>
      <c r="BP52" s="245">
        <v>619</v>
      </c>
      <c r="BQ52" s="245">
        <v>650</v>
      </c>
      <c r="BR52" s="245">
        <v>768</v>
      </c>
      <c r="BS52" s="245">
        <v>753</v>
      </c>
      <c r="BT52" s="245">
        <v>785</v>
      </c>
      <c r="BU52" s="245">
        <v>414</v>
      </c>
      <c r="BV52" s="245">
        <v>488</v>
      </c>
      <c r="BW52" s="245">
        <v>542</v>
      </c>
      <c r="BX52" s="245">
        <v>512</v>
      </c>
      <c r="BY52" s="245">
        <v>518</v>
      </c>
      <c r="BZ52" s="245">
        <v>517</v>
      </c>
      <c r="CA52" s="245">
        <v>434</v>
      </c>
      <c r="CB52" s="245">
        <v>400</v>
      </c>
      <c r="CC52" s="245">
        <v>382</v>
      </c>
      <c r="CD52" s="245">
        <v>368</v>
      </c>
      <c r="CE52" s="245">
        <v>397</v>
      </c>
      <c r="CF52" s="245">
        <v>386</v>
      </c>
      <c r="CG52" s="245">
        <v>339</v>
      </c>
      <c r="CH52" s="245">
        <v>304</v>
      </c>
      <c r="CI52" s="245">
        <v>290</v>
      </c>
      <c r="CJ52" s="245">
        <v>268</v>
      </c>
      <c r="CK52" s="245">
        <v>230</v>
      </c>
      <c r="CL52" s="245">
        <v>209</v>
      </c>
      <c r="CM52" s="245">
        <v>163</v>
      </c>
      <c r="CN52" s="245">
        <v>151</v>
      </c>
      <c r="CO52" s="245">
        <v>125</v>
      </c>
      <c r="CP52" s="245">
        <v>100</v>
      </c>
      <c r="CQ52" s="245">
        <v>57</v>
      </c>
      <c r="CR52" s="245">
        <v>59</v>
      </c>
      <c r="CS52" s="245">
        <v>38</v>
      </c>
      <c r="CT52" s="245">
        <v>32</v>
      </c>
      <c r="CU52" s="245">
        <v>22</v>
      </c>
      <c r="CV52" s="245">
        <v>15</v>
      </c>
      <c r="CW52" s="245">
        <v>8</v>
      </c>
      <c r="CX52" s="245">
        <v>4</v>
      </c>
      <c r="CY52" s="245">
        <v>3</v>
      </c>
      <c r="CZ52" s="245">
        <v>4</v>
      </c>
      <c r="DA52" s="246">
        <v>388</v>
      </c>
      <c r="DB52" s="245">
        <v>1908</v>
      </c>
      <c r="DC52" s="245">
        <v>2215</v>
      </c>
      <c r="DD52" s="245">
        <v>2266</v>
      </c>
      <c r="DE52" s="245">
        <v>2235</v>
      </c>
      <c r="DF52" s="245">
        <v>1704</v>
      </c>
      <c r="DG52" s="245">
        <v>1590</v>
      </c>
      <c r="DH52" s="245">
        <v>2072</v>
      </c>
      <c r="DI52" s="245">
        <v>2590</v>
      </c>
      <c r="DJ52" s="245">
        <v>3518</v>
      </c>
      <c r="DK52" s="245">
        <v>3537</v>
      </c>
      <c r="DL52" s="245">
        <v>3010</v>
      </c>
      <c r="DM52" s="245">
        <v>2613</v>
      </c>
      <c r="DN52" s="245">
        <v>2708</v>
      </c>
      <c r="DO52" s="245">
        <v>3370</v>
      </c>
      <c r="DP52" s="245">
        <v>2577</v>
      </c>
      <c r="DQ52" s="245">
        <v>1981</v>
      </c>
      <c r="DR52" s="245">
        <v>1587</v>
      </c>
      <c r="DS52" s="245">
        <v>878</v>
      </c>
      <c r="DT52" s="245">
        <v>286</v>
      </c>
      <c r="DU52" s="245">
        <v>52</v>
      </c>
      <c r="DV52" s="245">
        <v>4</v>
      </c>
    </row>
    <row r="53" spans="1:126" x14ac:dyDescent="0.15">
      <c r="A53" s="248" t="s">
        <v>1069</v>
      </c>
      <c r="B53" s="249" t="s">
        <v>1067</v>
      </c>
      <c r="C53" s="250">
        <v>52261</v>
      </c>
      <c r="D53" s="251">
        <v>331</v>
      </c>
      <c r="E53" s="251">
        <v>379</v>
      </c>
      <c r="F53" s="251">
        <v>381</v>
      </c>
      <c r="G53" s="251">
        <v>377</v>
      </c>
      <c r="H53" s="251">
        <v>396</v>
      </c>
      <c r="I53" s="251">
        <v>437</v>
      </c>
      <c r="J53" s="251">
        <v>408</v>
      </c>
      <c r="K53" s="251">
        <v>427</v>
      </c>
      <c r="L53" s="251">
        <v>415</v>
      </c>
      <c r="M53" s="251">
        <v>441</v>
      </c>
      <c r="N53" s="251">
        <v>415</v>
      </c>
      <c r="O53" s="251">
        <v>443</v>
      </c>
      <c r="P53" s="251">
        <v>411</v>
      </c>
      <c r="Q53" s="251">
        <v>423</v>
      </c>
      <c r="R53" s="251">
        <v>445</v>
      </c>
      <c r="S53" s="251">
        <v>409</v>
      </c>
      <c r="T53" s="251">
        <v>467</v>
      </c>
      <c r="U53" s="251">
        <v>450</v>
      </c>
      <c r="V53" s="251">
        <v>418</v>
      </c>
      <c r="W53" s="251">
        <v>412</v>
      </c>
      <c r="X53" s="251">
        <v>396</v>
      </c>
      <c r="Y53" s="251">
        <v>404</v>
      </c>
      <c r="Z53" s="251">
        <v>362</v>
      </c>
      <c r="AA53" s="251">
        <v>387</v>
      </c>
      <c r="AB53" s="251">
        <v>365</v>
      </c>
      <c r="AC53" s="251">
        <v>383</v>
      </c>
      <c r="AD53" s="251">
        <v>364</v>
      </c>
      <c r="AE53" s="251">
        <v>377</v>
      </c>
      <c r="AF53" s="251">
        <v>391</v>
      </c>
      <c r="AG53" s="251">
        <v>429</v>
      </c>
      <c r="AH53" s="251">
        <v>464</v>
      </c>
      <c r="AI53" s="251">
        <v>507</v>
      </c>
      <c r="AJ53" s="251">
        <v>506</v>
      </c>
      <c r="AK53" s="251">
        <v>535</v>
      </c>
      <c r="AL53" s="251">
        <v>582</v>
      </c>
      <c r="AM53" s="251">
        <v>586</v>
      </c>
      <c r="AN53" s="251">
        <v>614</v>
      </c>
      <c r="AO53" s="251">
        <v>681</v>
      </c>
      <c r="AP53" s="251">
        <v>713</v>
      </c>
      <c r="AQ53" s="251">
        <v>722</v>
      </c>
      <c r="AR53" s="251">
        <v>856</v>
      </c>
      <c r="AS53" s="251">
        <v>871</v>
      </c>
      <c r="AT53" s="251">
        <v>881</v>
      </c>
      <c r="AU53" s="251">
        <v>941</v>
      </c>
      <c r="AV53" s="251">
        <v>898</v>
      </c>
      <c r="AW53" s="251">
        <v>875</v>
      </c>
      <c r="AX53" s="251">
        <v>896</v>
      </c>
      <c r="AY53" s="251">
        <v>899</v>
      </c>
      <c r="AZ53" s="251">
        <v>828</v>
      </c>
      <c r="BA53" s="251">
        <v>646</v>
      </c>
      <c r="BB53" s="251">
        <v>807</v>
      </c>
      <c r="BC53" s="251">
        <v>751</v>
      </c>
      <c r="BD53" s="251">
        <v>725</v>
      </c>
      <c r="BE53" s="251">
        <v>713</v>
      </c>
      <c r="BF53" s="251">
        <v>620</v>
      </c>
      <c r="BG53" s="251">
        <v>677</v>
      </c>
      <c r="BH53" s="251">
        <v>649</v>
      </c>
      <c r="BI53" s="251">
        <v>620</v>
      </c>
      <c r="BJ53" s="251">
        <v>610</v>
      </c>
      <c r="BK53" s="251">
        <v>557</v>
      </c>
      <c r="BL53" s="251">
        <v>614</v>
      </c>
      <c r="BM53" s="251">
        <v>650</v>
      </c>
      <c r="BN53" s="251">
        <v>652</v>
      </c>
      <c r="BO53" s="251">
        <v>653</v>
      </c>
      <c r="BP53" s="251">
        <v>740</v>
      </c>
      <c r="BQ53" s="251">
        <v>762</v>
      </c>
      <c r="BR53" s="251">
        <v>917</v>
      </c>
      <c r="BS53" s="251">
        <v>959</v>
      </c>
      <c r="BT53" s="251">
        <v>931</v>
      </c>
      <c r="BU53" s="251">
        <v>532</v>
      </c>
      <c r="BV53" s="251">
        <v>592</v>
      </c>
      <c r="BW53" s="251">
        <v>695</v>
      </c>
      <c r="BX53" s="251">
        <v>675</v>
      </c>
      <c r="BY53" s="251">
        <v>711</v>
      </c>
      <c r="BZ53" s="251">
        <v>650</v>
      </c>
      <c r="CA53" s="251">
        <v>575</v>
      </c>
      <c r="CB53" s="251">
        <v>537</v>
      </c>
      <c r="CC53" s="251">
        <v>526</v>
      </c>
      <c r="CD53" s="251">
        <v>595</v>
      </c>
      <c r="CE53" s="251">
        <v>561</v>
      </c>
      <c r="CF53" s="251">
        <v>513</v>
      </c>
      <c r="CG53" s="251">
        <v>469</v>
      </c>
      <c r="CH53" s="251">
        <v>477</v>
      </c>
      <c r="CI53" s="251">
        <v>440</v>
      </c>
      <c r="CJ53" s="251">
        <v>421</v>
      </c>
      <c r="CK53" s="251">
        <v>403</v>
      </c>
      <c r="CL53" s="251">
        <v>326</v>
      </c>
      <c r="CM53" s="251">
        <v>332</v>
      </c>
      <c r="CN53" s="251">
        <v>292</v>
      </c>
      <c r="CO53" s="251">
        <v>261</v>
      </c>
      <c r="CP53" s="251">
        <v>217</v>
      </c>
      <c r="CQ53" s="251">
        <v>172</v>
      </c>
      <c r="CR53" s="251">
        <v>158</v>
      </c>
      <c r="CS53" s="251">
        <v>129</v>
      </c>
      <c r="CT53" s="251">
        <v>82</v>
      </c>
      <c r="CU53" s="251">
        <v>98</v>
      </c>
      <c r="CV53" s="251">
        <v>62</v>
      </c>
      <c r="CW53" s="251">
        <v>33</v>
      </c>
      <c r="CX53" s="251">
        <v>31</v>
      </c>
      <c r="CY53" s="251">
        <v>30</v>
      </c>
      <c r="CZ53" s="251">
        <v>44</v>
      </c>
      <c r="DA53" s="252">
        <v>371</v>
      </c>
      <c r="DB53" s="251">
        <v>1864</v>
      </c>
      <c r="DC53" s="251">
        <v>2128</v>
      </c>
      <c r="DD53" s="251">
        <v>2137</v>
      </c>
      <c r="DE53" s="251">
        <v>2156</v>
      </c>
      <c r="DF53" s="251">
        <v>1914</v>
      </c>
      <c r="DG53" s="251">
        <v>1944</v>
      </c>
      <c r="DH53" s="251">
        <v>2594</v>
      </c>
      <c r="DI53" s="251">
        <v>3316</v>
      </c>
      <c r="DJ53" s="251">
        <v>4447</v>
      </c>
      <c r="DK53" s="251">
        <v>4144</v>
      </c>
      <c r="DL53" s="251">
        <v>3616</v>
      </c>
      <c r="DM53" s="251">
        <v>3113</v>
      </c>
      <c r="DN53" s="251">
        <v>3309</v>
      </c>
      <c r="DO53" s="251">
        <v>4101</v>
      </c>
      <c r="DP53" s="251">
        <v>3323</v>
      </c>
      <c r="DQ53" s="251">
        <v>2794</v>
      </c>
      <c r="DR53" s="251">
        <v>2320</v>
      </c>
      <c r="DS53" s="251">
        <v>1614</v>
      </c>
      <c r="DT53" s="251">
        <v>758</v>
      </c>
      <c r="DU53" s="251">
        <v>254</v>
      </c>
      <c r="DV53" s="251">
        <v>44</v>
      </c>
    </row>
    <row r="54" spans="1:126" x14ac:dyDescent="0.15">
      <c r="A54" s="242" t="s">
        <v>1080</v>
      </c>
      <c r="B54" s="243" t="s">
        <v>1064</v>
      </c>
      <c r="C54" s="244">
        <v>196883</v>
      </c>
      <c r="D54" s="245">
        <v>1646</v>
      </c>
      <c r="E54" s="245">
        <v>1741</v>
      </c>
      <c r="F54" s="245">
        <v>1814</v>
      </c>
      <c r="G54" s="245">
        <v>1819</v>
      </c>
      <c r="H54" s="245">
        <v>1882</v>
      </c>
      <c r="I54" s="245">
        <v>1896</v>
      </c>
      <c r="J54" s="245">
        <v>1885</v>
      </c>
      <c r="K54" s="245">
        <v>1944</v>
      </c>
      <c r="L54" s="245">
        <v>1912</v>
      </c>
      <c r="M54" s="245">
        <v>1788</v>
      </c>
      <c r="N54" s="245">
        <v>1801</v>
      </c>
      <c r="O54" s="245">
        <v>1900</v>
      </c>
      <c r="P54" s="245">
        <v>1871</v>
      </c>
      <c r="Q54" s="245">
        <v>1906</v>
      </c>
      <c r="R54" s="245">
        <v>1957</v>
      </c>
      <c r="S54" s="245">
        <v>2023</v>
      </c>
      <c r="T54" s="245">
        <v>2069</v>
      </c>
      <c r="U54" s="245">
        <v>1992</v>
      </c>
      <c r="V54" s="245">
        <v>1998</v>
      </c>
      <c r="W54" s="245">
        <v>2088</v>
      </c>
      <c r="X54" s="245">
        <v>1975</v>
      </c>
      <c r="Y54" s="245">
        <v>1985</v>
      </c>
      <c r="Z54" s="245">
        <v>1865</v>
      </c>
      <c r="AA54" s="245">
        <v>1792</v>
      </c>
      <c r="AB54" s="245">
        <v>1857</v>
      </c>
      <c r="AC54" s="245">
        <v>2025</v>
      </c>
      <c r="AD54" s="245">
        <v>2029</v>
      </c>
      <c r="AE54" s="245">
        <v>2045</v>
      </c>
      <c r="AF54" s="245">
        <v>2016</v>
      </c>
      <c r="AG54" s="245">
        <v>2066</v>
      </c>
      <c r="AH54" s="245">
        <v>2204</v>
      </c>
      <c r="AI54" s="245">
        <v>2335</v>
      </c>
      <c r="AJ54" s="245">
        <v>2385</v>
      </c>
      <c r="AK54" s="245">
        <v>2359</v>
      </c>
      <c r="AL54" s="245">
        <v>2366</v>
      </c>
      <c r="AM54" s="245">
        <v>2643</v>
      </c>
      <c r="AN54" s="245">
        <v>2693</v>
      </c>
      <c r="AO54" s="245">
        <v>2785</v>
      </c>
      <c r="AP54" s="245">
        <v>2866</v>
      </c>
      <c r="AQ54" s="245">
        <v>3050</v>
      </c>
      <c r="AR54" s="245">
        <v>3143</v>
      </c>
      <c r="AS54" s="245">
        <v>3333</v>
      </c>
      <c r="AT54" s="245">
        <v>3538</v>
      </c>
      <c r="AU54" s="245">
        <v>3441</v>
      </c>
      <c r="AV54" s="245">
        <v>3397</v>
      </c>
      <c r="AW54" s="245">
        <v>3318</v>
      </c>
      <c r="AX54" s="245">
        <v>3073</v>
      </c>
      <c r="AY54" s="245">
        <v>3189</v>
      </c>
      <c r="AZ54" s="245">
        <v>3096</v>
      </c>
      <c r="BA54" s="245">
        <v>2298</v>
      </c>
      <c r="BB54" s="245">
        <v>2894</v>
      </c>
      <c r="BC54" s="245">
        <v>2639</v>
      </c>
      <c r="BD54" s="245">
        <v>2503</v>
      </c>
      <c r="BE54" s="245">
        <v>2344</v>
      </c>
      <c r="BF54" s="245">
        <v>2166</v>
      </c>
      <c r="BG54" s="245">
        <v>2066</v>
      </c>
      <c r="BH54" s="245">
        <v>2137</v>
      </c>
      <c r="BI54" s="245">
        <v>1968</v>
      </c>
      <c r="BJ54" s="245">
        <v>1814</v>
      </c>
      <c r="BK54" s="245">
        <v>1995</v>
      </c>
      <c r="BL54" s="245">
        <v>2009</v>
      </c>
      <c r="BM54" s="245">
        <v>2088</v>
      </c>
      <c r="BN54" s="245">
        <v>2173</v>
      </c>
      <c r="BO54" s="245">
        <v>2400</v>
      </c>
      <c r="BP54" s="245">
        <v>2627</v>
      </c>
      <c r="BQ54" s="245">
        <v>2781</v>
      </c>
      <c r="BR54" s="245">
        <v>3194</v>
      </c>
      <c r="BS54" s="245">
        <v>3171</v>
      </c>
      <c r="BT54" s="245">
        <v>3044</v>
      </c>
      <c r="BU54" s="245">
        <v>1896</v>
      </c>
      <c r="BV54" s="245">
        <v>2105</v>
      </c>
      <c r="BW54" s="245">
        <v>2512</v>
      </c>
      <c r="BX54" s="245">
        <v>2407</v>
      </c>
      <c r="BY54" s="245">
        <v>2496</v>
      </c>
      <c r="BZ54" s="245">
        <v>2431</v>
      </c>
      <c r="CA54" s="245">
        <v>2036</v>
      </c>
      <c r="CB54" s="245">
        <v>1829</v>
      </c>
      <c r="CC54" s="245">
        <v>1824</v>
      </c>
      <c r="CD54" s="245">
        <v>1783</v>
      </c>
      <c r="CE54" s="245">
        <v>1752</v>
      </c>
      <c r="CF54" s="245">
        <v>1565</v>
      </c>
      <c r="CG54" s="245">
        <v>1372</v>
      </c>
      <c r="CH54" s="245">
        <v>1301</v>
      </c>
      <c r="CI54" s="245">
        <v>1210</v>
      </c>
      <c r="CJ54" s="245">
        <v>1056</v>
      </c>
      <c r="CK54" s="245">
        <v>887</v>
      </c>
      <c r="CL54" s="245">
        <v>873</v>
      </c>
      <c r="CM54" s="245">
        <v>754</v>
      </c>
      <c r="CN54" s="245">
        <v>590</v>
      </c>
      <c r="CO54" s="245">
        <v>558</v>
      </c>
      <c r="CP54" s="245">
        <v>426</v>
      </c>
      <c r="CQ54" s="245">
        <v>320</v>
      </c>
      <c r="CR54" s="245">
        <v>295</v>
      </c>
      <c r="CS54" s="245">
        <v>210</v>
      </c>
      <c r="CT54" s="245">
        <v>168</v>
      </c>
      <c r="CU54" s="245">
        <v>143</v>
      </c>
      <c r="CV54" s="245">
        <v>78</v>
      </c>
      <c r="CW54" s="245">
        <v>76</v>
      </c>
      <c r="CX54" s="245">
        <v>45</v>
      </c>
      <c r="CY54" s="245">
        <v>40</v>
      </c>
      <c r="CZ54" s="245">
        <v>58</v>
      </c>
      <c r="DA54" s="246">
        <v>675</v>
      </c>
      <c r="DB54" s="245">
        <v>8902</v>
      </c>
      <c r="DC54" s="245">
        <v>9425</v>
      </c>
      <c r="DD54" s="245">
        <v>9435</v>
      </c>
      <c r="DE54" s="245">
        <v>10170</v>
      </c>
      <c r="DF54" s="245">
        <v>9474</v>
      </c>
      <c r="DG54" s="245">
        <v>10181</v>
      </c>
      <c r="DH54" s="245">
        <v>11649</v>
      </c>
      <c r="DI54" s="245">
        <v>14037</v>
      </c>
      <c r="DJ54" s="245">
        <v>16852</v>
      </c>
      <c r="DK54" s="245">
        <v>14974</v>
      </c>
      <c r="DL54" s="245">
        <v>12546</v>
      </c>
      <c r="DM54" s="245">
        <v>9980</v>
      </c>
      <c r="DN54" s="245">
        <v>11297</v>
      </c>
      <c r="DO54" s="245">
        <v>14086</v>
      </c>
      <c r="DP54" s="245">
        <v>11951</v>
      </c>
      <c r="DQ54" s="245">
        <v>9224</v>
      </c>
      <c r="DR54" s="245">
        <v>6504</v>
      </c>
      <c r="DS54" s="245">
        <v>3662</v>
      </c>
      <c r="DT54" s="245">
        <v>1419</v>
      </c>
      <c r="DU54" s="245">
        <v>382</v>
      </c>
      <c r="DV54" s="245">
        <v>58</v>
      </c>
    </row>
    <row r="55" spans="1:126" x14ac:dyDescent="0.15">
      <c r="A55" s="242" t="s">
        <v>1069</v>
      </c>
      <c r="B55" s="243" t="s">
        <v>1066</v>
      </c>
      <c r="C55" s="244">
        <v>95641</v>
      </c>
      <c r="D55" s="245">
        <v>835</v>
      </c>
      <c r="E55" s="245">
        <v>922</v>
      </c>
      <c r="F55" s="245">
        <v>890</v>
      </c>
      <c r="G55" s="245">
        <v>955</v>
      </c>
      <c r="H55" s="245">
        <v>934</v>
      </c>
      <c r="I55" s="245">
        <v>972</v>
      </c>
      <c r="J55" s="245">
        <v>947</v>
      </c>
      <c r="K55" s="245">
        <v>1014</v>
      </c>
      <c r="L55" s="245">
        <v>991</v>
      </c>
      <c r="M55" s="245">
        <v>902</v>
      </c>
      <c r="N55" s="245">
        <v>899</v>
      </c>
      <c r="O55" s="245">
        <v>908</v>
      </c>
      <c r="P55" s="245">
        <v>967</v>
      </c>
      <c r="Q55" s="245">
        <v>984</v>
      </c>
      <c r="R55" s="245">
        <v>993</v>
      </c>
      <c r="S55" s="245">
        <v>1012</v>
      </c>
      <c r="T55" s="245">
        <v>1063</v>
      </c>
      <c r="U55" s="245">
        <v>977</v>
      </c>
      <c r="V55" s="245">
        <v>1032</v>
      </c>
      <c r="W55" s="245">
        <v>1095</v>
      </c>
      <c r="X55" s="245">
        <v>1030</v>
      </c>
      <c r="Y55" s="245">
        <v>1023</v>
      </c>
      <c r="Z55" s="245">
        <v>971</v>
      </c>
      <c r="AA55" s="245">
        <v>958</v>
      </c>
      <c r="AB55" s="245">
        <v>964</v>
      </c>
      <c r="AC55" s="245">
        <v>1040</v>
      </c>
      <c r="AD55" s="245">
        <v>1053</v>
      </c>
      <c r="AE55" s="245">
        <v>1108</v>
      </c>
      <c r="AF55" s="245">
        <v>1044</v>
      </c>
      <c r="AG55" s="245">
        <v>1060</v>
      </c>
      <c r="AH55" s="245">
        <v>1120</v>
      </c>
      <c r="AI55" s="245">
        <v>1168</v>
      </c>
      <c r="AJ55" s="245">
        <v>1178</v>
      </c>
      <c r="AK55" s="245">
        <v>1156</v>
      </c>
      <c r="AL55" s="245">
        <v>1171</v>
      </c>
      <c r="AM55" s="245">
        <v>1310</v>
      </c>
      <c r="AN55" s="245">
        <v>1342</v>
      </c>
      <c r="AO55" s="245">
        <v>1371</v>
      </c>
      <c r="AP55" s="245">
        <v>1434</v>
      </c>
      <c r="AQ55" s="245">
        <v>1556</v>
      </c>
      <c r="AR55" s="245">
        <v>1577</v>
      </c>
      <c r="AS55" s="245">
        <v>1647</v>
      </c>
      <c r="AT55" s="245">
        <v>1771</v>
      </c>
      <c r="AU55" s="245">
        <v>1693</v>
      </c>
      <c r="AV55" s="245">
        <v>1688</v>
      </c>
      <c r="AW55" s="245">
        <v>1612</v>
      </c>
      <c r="AX55" s="245">
        <v>1523</v>
      </c>
      <c r="AY55" s="245">
        <v>1607</v>
      </c>
      <c r="AZ55" s="245">
        <v>1520</v>
      </c>
      <c r="BA55" s="245">
        <v>1110</v>
      </c>
      <c r="BB55" s="245">
        <v>1457</v>
      </c>
      <c r="BC55" s="245">
        <v>1323</v>
      </c>
      <c r="BD55" s="245">
        <v>1261</v>
      </c>
      <c r="BE55" s="245">
        <v>1192</v>
      </c>
      <c r="BF55" s="245">
        <v>1095</v>
      </c>
      <c r="BG55" s="245">
        <v>1012</v>
      </c>
      <c r="BH55" s="245">
        <v>1045</v>
      </c>
      <c r="BI55" s="245">
        <v>973</v>
      </c>
      <c r="BJ55" s="245">
        <v>906</v>
      </c>
      <c r="BK55" s="245">
        <v>955</v>
      </c>
      <c r="BL55" s="245">
        <v>933</v>
      </c>
      <c r="BM55" s="245">
        <v>971</v>
      </c>
      <c r="BN55" s="245">
        <v>1029</v>
      </c>
      <c r="BO55" s="245">
        <v>1130</v>
      </c>
      <c r="BP55" s="245">
        <v>1201</v>
      </c>
      <c r="BQ55" s="245">
        <v>1250</v>
      </c>
      <c r="BR55" s="245">
        <v>1515</v>
      </c>
      <c r="BS55" s="245">
        <v>1500</v>
      </c>
      <c r="BT55" s="245">
        <v>1440</v>
      </c>
      <c r="BU55" s="245">
        <v>879</v>
      </c>
      <c r="BV55" s="245">
        <v>945</v>
      </c>
      <c r="BW55" s="245">
        <v>1125</v>
      </c>
      <c r="BX55" s="245">
        <v>1101</v>
      </c>
      <c r="BY55" s="245">
        <v>1123</v>
      </c>
      <c r="BZ55" s="245">
        <v>1121</v>
      </c>
      <c r="CA55" s="245">
        <v>958</v>
      </c>
      <c r="CB55" s="245">
        <v>846</v>
      </c>
      <c r="CC55" s="245">
        <v>815</v>
      </c>
      <c r="CD55" s="245">
        <v>813</v>
      </c>
      <c r="CE55" s="245">
        <v>771</v>
      </c>
      <c r="CF55" s="245">
        <v>683</v>
      </c>
      <c r="CG55" s="245">
        <v>546</v>
      </c>
      <c r="CH55" s="245">
        <v>531</v>
      </c>
      <c r="CI55" s="245">
        <v>492</v>
      </c>
      <c r="CJ55" s="245">
        <v>389</v>
      </c>
      <c r="CK55" s="245">
        <v>336</v>
      </c>
      <c r="CL55" s="245">
        <v>324</v>
      </c>
      <c r="CM55" s="245">
        <v>253</v>
      </c>
      <c r="CN55" s="245">
        <v>202</v>
      </c>
      <c r="CO55" s="245">
        <v>189</v>
      </c>
      <c r="CP55" s="245">
        <v>112</v>
      </c>
      <c r="CQ55" s="245">
        <v>101</v>
      </c>
      <c r="CR55" s="245">
        <v>73</v>
      </c>
      <c r="CS55" s="245">
        <v>46</v>
      </c>
      <c r="CT55" s="245">
        <v>31</v>
      </c>
      <c r="CU55" s="245">
        <v>32</v>
      </c>
      <c r="CV55" s="245">
        <v>11</v>
      </c>
      <c r="CW55" s="245">
        <v>15</v>
      </c>
      <c r="CX55" s="245">
        <v>9</v>
      </c>
      <c r="CY55" s="245">
        <v>11</v>
      </c>
      <c r="CZ55" s="245">
        <v>13</v>
      </c>
      <c r="DA55" s="246">
        <v>460</v>
      </c>
      <c r="DB55" s="245">
        <v>4536</v>
      </c>
      <c r="DC55" s="245">
        <v>4826</v>
      </c>
      <c r="DD55" s="245">
        <v>4751</v>
      </c>
      <c r="DE55" s="245">
        <v>5179</v>
      </c>
      <c r="DF55" s="245">
        <v>4946</v>
      </c>
      <c r="DG55" s="245">
        <v>5305</v>
      </c>
      <c r="DH55" s="245">
        <v>5793</v>
      </c>
      <c r="DI55" s="245">
        <v>7013</v>
      </c>
      <c r="DJ55" s="245">
        <v>8376</v>
      </c>
      <c r="DK55" s="245">
        <v>7372</v>
      </c>
      <c r="DL55" s="245">
        <v>6328</v>
      </c>
      <c r="DM55" s="245">
        <v>4891</v>
      </c>
      <c r="DN55" s="245">
        <v>5264</v>
      </c>
      <c r="DO55" s="245">
        <v>6584</v>
      </c>
      <c r="DP55" s="245">
        <v>5415</v>
      </c>
      <c r="DQ55" s="245">
        <v>4203</v>
      </c>
      <c r="DR55" s="245">
        <v>2641</v>
      </c>
      <c r="DS55" s="245">
        <v>1304</v>
      </c>
      <c r="DT55" s="245">
        <v>363</v>
      </c>
      <c r="DU55" s="245">
        <v>78</v>
      </c>
      <c r="DV55" s="245">
        <v>13</v>
      </c>
    </row>
    <row r="56" spans="1:126" x14ac:dyDescent="0.15">
      <c r="A56" s="242" t="s">
        <v>1069</v>
      </c>
      <c r="B56" s="243" t="s">
        <v>1067</v>
      </c>
      <c r="C56" s="244">
        <v>101242</v>
      </c>
      <c r="D56" s="245">
        <v>811</v>
      </c>
      <c r="E56" s="245">
        <v>819</v>
      </c>
      <c r="F56" s="245">
        <v>924</v>
      </c>
      <c r="G56" s="245">
        <v>864</v>
      </c>
      <c r="H56" s="245">
        <v>948</v>
      </c>
      <c r="I56" s="245">
        <v>924</v>
      </c>
      <c r="J56" s="245">
        <v>938</v>
      </c>
      <c r="K56" s="245">
        <v>930</v>
      </c>
      <c r="L56" s="245">
        <v>921</v>
      </c>
      <c r="M56" s="245">
        <v>886</v>
      </c>
      <c r="N56" s="245">
        <v>902</v>
      </c>
      <c r="O56" s="245">
        <v>992</v>
      </c>
      <c r="P56" s="245">
        <v>904</v>
      </c>
      <c r="Q56" s="245">
        <v>922</v>
      </c>
      <c r="R56" s="245">
        <v>964</v>
      </c>
      <c r="S56" s="245">
        <v>1011</v>
      </c>
      <c r="T56" s="245">
        <v>1006</v>
      </c>
      <c r="U56" s="245">
        <v>1015</v>
      </c>
      <c r="V56" s="245">
        <v>966</v>
      </c>
      <c r="W56" s="245">
        <v>993</v>
      </c>
      <c r="X56" s="245">
        <v>945</v>
      </c>
      <c r="Y56" s="245">
        <v>962</v>
      </c>
      <c r="Z56" s="245">
        <v>894</v>
      </c>
      <c r="AA56" s="245">
        <v>834</v>
      </c>
      <c r="AB56" s="245">
        <v>893</v>
      </c>
      <c r="AC56" s="245">
        <v>985</v>
      </c>
      <c r="AD56" s="245">
        <v>976</v>
      </c>
      <c r="AE56" s="245">
        <v>937</v>
      </c>
      <c r="AF56" s="245">
        <v>972</v>
      </c>
      <c r="AG56" s="245">
        <v>1006</v>
      </c>
      <c r="AH56" s="245">
        <v>1084</v>
      </c>
      <c r="AI56" s="245">
        <v>1167</v>
      </c>
      <c r="AJ56" s="245">
        <v>1207</v>
      </c>
      <c r="AK56" s="245">
        <v>1203</v>
      </c>
      <c r="AL56" s="245">
        <v>1195</v>
      </c>
      <c r="AM56" s="245">
        <v>1333</v>
      </c>
      <c r="AN56" s="245">
        <v>1351</v>
      </c>
      <c r="AO56" s="245">
        <v>1414</v>
      </c>
      <c r="AP56" s="245">
        <v>1432</v>
      </c>
      <c r="AQ56" s="245">
        <v>1494</v>
      </c>
      <c r="AR56" s="245">
        <v>1566</v>
      </c>
      <c r="AS56" s="245">
        <v>1686</v>
      </c>
      <c r="AT56" s="245">
        <v>1767</v>
      </c>
      <c r="AU56" s="245">
        <v>1748</v>
      </c>
      <c r="AV56" s="245">
        <v>1709</v>
      </c>
      <c r="AW56" s="245">
        <v>1706</v>
      </c>
      <c r="AX56" s="245">
        <v>1550</v>
      </c>
      <c r="AY56" s="245">
        <v>1582</v>
      </c>
      <c r="AZ56" s="245">
        <v>1576</v>
      </c>
      <c r="BA56" s="245">
        <v>1188</v>
      </c>
      <c r="BB56" s="245">
        <v>1437</v>
      </c>
      <c r="BC56" s="245">
        <v>1316</v>
      </c>
      <c r="BD56" s="245">
        <v>1242</v>
      </c>
      <c r="BE56" s="245">
        <v>1152</v>
      </c>
      <c r="BF56" s="245">
        <v>1071</v>
      </c>
      <c r="BG56" s="245">
        <v>1054</v>
      </c>
      <c r="BH56" s="245">
        <v>1092</v>
      </c>
      <c r="BI56" s="245">
        <v>995</v>
      </c>
      <c r="BJ56" s="245">
        <v>908</v>
      </c>
      <c r="BK56" s="245">
        <v>1040</v>
      </c>
      <c r="BL56" s="245">
        <v>1076</v>
      </c>
      <c r="BM56" s="245">
        <v>1117</v>
      </c>
      <c r="BN56" s="245">
        <v>1144</v>
      </c>
      <c r="BO56" s="245">
        <v>1270</v>
      </c>
      <c r="BP56" s="245">
        <v>1426</v>
      </c>
      <c r="BQ56" s="245">
        <v>1531</v>
      </c>
      <c r="BR56" s="245">
        <v>1679</v>
      </c>
      <c r="BS56" s="245">
        <v>1671</v>
      </c>
      <c r="BT56" s="245">
        <v>1604</v>
      </c>
      <c r="BU56" s="245">
        <v>1017</v>
      </c>
      <c r="BV56" s="245">
        <v>1160</v>
      </c>
      <c r="BW56" s="245">
        <v>1387</v>
      </c>
      <c r="BX56" s="245">
        <v>1306</v>
      </c>
      <c r="BY56" s="245">
        <v>1373</v>
      </c>
      <c r="BZ56" s="245">
        <v>1310</v>
      </c>
      <c r="CA56" s="245">
        <v>1078</v>
      </c>
      <c r="CB56" s="245">
        <v>983</v>
      </c>
      <c r="CC56" s="245">
        <v>1009</v>
      </c>
      <c r="CD56" s="245">
        <v>970</v>
      </c>
      <c r="CE56" s="245">
        <v>981</v>
      </c>
      <c r="CF56" s="245">
        <v>882</v>
      </c>
      <c r="CG56" s="245">
        <v>826</v>
      </c>
      <c r="CH56" s="245">
        <v>770</v>
      </c>
      <c r="CI56" s="245">
        <v>718</v>
      </c>
      <c r="CJ56" s="245">
        <v>667</v>
      </c>
      <c r="CK56" s="245">
        <v>551</v>
      </c>
      <c r="CL56" s="245">
        <v>549</v>
      </c>
      <c r="CM56" s="245">
        <v>501</v>
      </c>
      <c r="CN56" s="245">
        <v>388</v>
      </c>
      <c r="CO56" s="245">
        <v>369</v>
      </c>
      <c r="CP56" s="245">
        <v>314</v>
      </c>
      <c r="CQ56" s="245">
        <v>219</v>
      </c>
      <c r="CR56" s="245">
        <v>222</v>
      </c>
      <c r="CS56" s="245">
        <v>164</v>
      </c>
      <c r="CT56" s="245">
        <v>137</v>
      </c>
      <c r="CU56" s="245">
        <v>111</v>
      </c>
      <c r="CV56" s="245">
        <v>67</v>
      </c>
      <c r="CW56" s="245">
        <v>61</v>
      </c>
      <c r="CX56" s="245">
        <v>36</v>
      </c>
      <c r="CY56" s="245">
        <v>29</v>
      </c>
      <c r="CZ56" s="245">
        <v>45</v>
      </c>
      <c r="DA56" s="246">
        <v>215</v>
      </c>
      <c r="DB56" s="245">
        <v>4366</v>
      </c>
      <c r="DC56" s="245">
        <v>4599</v>
      </c>
      <c r="DD56" s="245">
        <v>4684</v>
      </c>
      <c r="DE56" s="245">
        <v>4991</v>
      </c>
      <c r="DF56" s="245">
        <v>4528</v>
      </c>
      <c r="DG56" s="245">
        <v>4876</v>
      </c>
      <c r="DH56" s="245">
        <v>5856</v>
      </c>
      <c r="DI56" s="245">
        <v>7024</v>
      </c>
      <c r="DJ56" s="245">
        <v>8476</v>
      </c>
      <c r="DK56" s="245">
        <v>7602</v>
      </c>
      <c r="DL56" s="245">
        <v>6218</v>
      </c>
      <c r="DM56" s="245">
        <v>5089</v>
      </c>
      <c r="DN56" s="245">
        <v>6033</v>
      </c>
      <c r="DO56" s="245">
        <v>7502</v>
      </c>
      <c r="DP56" s="245">
        <v>6536</v>
      </c>
      <c r="DQ56" s="245">
        <v>5021</v>
      </c>
      <c r="DR56" s="245">
        <v>3863</v>
      </c>
      <c r="DS56" s="245">
        <v>2358</v>
      </c>
      <c r="DT56" s="245">
        <v>1056</v>
      </c>
      <c r="DU56" s="245">
        <v>304</v>
      </c>
      <c r="DV56" s="245">
        <v>45</v>
      </c>
    </row>
    <row r="57" spans="1:126" x14ac:dyDescent="0.15">
      <c r="A57" s="236" t="s">
        <v>524</v>
      </c>
      <c r="B57" s="237" t="s">
        <v>1064</v>
      </c>
      <c r="C57" s="238">
        <v>30129</v>
      </c>
      <c r="D57" s="239">
        <v>195</v>
      </c>
      <c r="E57" s="239">
        <v>224</v>
      </c>
      <c r="F57" s="239">
        <v>216</v>
      </c>
      <c r="G57" s="239">
        <v>233</v>
      </c>
      <c r="H57" s="239">
        <v>234</v>
      </c>
      <c r="I57" s="239">
        <v>223</v>
      </c>
      <c r="J57" s="239">
        <v>212</v>
      </c>
      <c r="K57" s="239">
        <v>232</v>
      </c>
      <c r="L57" s="239">
        <v>241</v>
      </c>
      <c r="M57" s="239">
        <v>226</v>
      </c>
      <c r="N57" s="239">
        <v>247</v>
      </c>
      <c r="O57" s="239">
        <v>208</v>
      </c>
      <c r="P57" s="239">
        <v>222</v>
      </c>
      <c r="Q57" s="239">
        <v>243</v>
      </c>
      <c r="R57" s="239">
        <v>209</v>
      </c>
      <c r="S57" s="239">
        <v>283</v>
      </c>
      <c r="T57" s="239">
        <v>262</v>
      </c>
      <c r="U57" s="239">
        <v>287</v>
      </c>
      <c r="V57" s="239">
        <v>265</v>
      </c>
      <c r="W57" s="239">
        <v>250</v>
      </c>
      <c r="X57" s="239">
        <v>217</v>
      </c>
      <c r="Y57" s="239">
        <v>262</v>
      </c>
      <c r="Z57" s="239">
        <v>223</v>
      </c>
      <c r="AA57" s="239">
        <v>236</v>
      </c>
      <c r="AB57" s="239">
        <v>216</v>
      </c>
      <c r="AC57" s="239">
        <v>233</v>
      </c>
      <c r="AD57" s="239">
        <v>274</v>
      </c>
      <c r="AE57" s="239">
        <v>274</v>
      </c>
      <c r="AF57" s="239">
        <v>280</v>
      </c>
      <c r="AG57" s="239">
        <v>265</v>
      </c>
      <c r="AH57" s="239">
        <v>254</v>
      </c>
      <c r="AI57" s="239">
        <v>309</v>
      </c>
      <c r="AJ57" s="239">
        <v>277</v>
      </c>
      <c r="AK57" s="239">
        <v>332</v>
      </c>
      <c r="AL57" s="239">
        <v>331</v>
      </c>
      <c r="AM57" s="239">
        <v>306</v>
      </c>
      <c r="AN57" s="239">
        <v>305</v>
      </c>
      <c r="AO57" s="239">
        <v>358</v>
      </c>
      <c r="AP57" s="239">
        <v>348</v>
      </c>
      <c r="AQ57" s="239">
        <v>357</v>
      </c>
      <c r="AR57" s="239">
        <v>417</v>
      </c>
      <c r="AS57" s="239">
        <v>444</v>
      </c>
      <c r="AT57" s="239">
        <v>396</v>
      </c>
      <c r="AU57" s="239">
        <v>391</v>
      </c>
      <c r="AV57" s="239">
        <v>385</v>
      </c>
      <c r="AW57" s="239">
        <v>400</v>
      </c>
      <c r="AX57" s="239">
        <v>353</v>
      </c>
      <c r="AY57" s="239">
        <v>339</v>
      </c>
      <c r="AZ57" s="239">
        <v>351</v>
      </c>
      <c r="BA57" s="239">
        <v>272</v>
      </c>
      <c r="BB57" s="239">
        <v>398</v>
      </c>
      <c r="BC57" s="239">
        <v>357</v>
      </c>
      <c r="BD57" s="239">
        <v>332</v>
      </c>
      <c r="BE57" s="239">
        <v>284</v>
      </c>
      <c r="BF57" s="239">
        <v>332</v>
      </c>
      <c r="BG57" s="239">
        <v>318</v>
      </c>
      <c r="BH57" s="239">
        <v>325</v>
      </c>
      <c r="BI57" s="239">
        <v>319</v>
      </c>
      <c r="BJ57" s="239">
        <v>333</v>
      </c>
      <c r="BK57" s="239">
        <v>360</v>
      </c>
      <c r="BL57" s="239">
        <v>384</v>
      </c>
      <c r="BM57" s="239">
        <v>376</v>
      </c>
      <c r="BN57" s="239">
        <v>445</v>
      </c>
      <c r="BO57" s="239">
        <v>472</v>
      </c>
      <c r="BP57" s="239">
        <v>529</v>
      </c>
      <c r="BQ57" s="239">
        <v>600</v>
      </c>
      <c r="BR57" s="239">
        <v>680</v>
      </c>
      <c r="BS57" s="239">
        <v>688</v>
      </c>
      <c r="BT57" s="239">
        <v>633</v>
      </c>
      <c r="BU57" s="239">
        <v>365</v>
      </c>
      <c r="BV57" s="239">
        <v>414</v>
      </c>
      <c r="BW57" s="239">
        <v>547</v>
      </c>
      <c r="BX57" s="239">
        <v>476</v>
      </c>
      <c r="BY57" s="239">
        <v>492</v>
      </c>
      <c r="BZ57" s="239">
        <v>485</v>
      </c>
      <c r="CA57" s="239">
        <v>433</v>
      </c>
      <c r="CB57" s="239">
        <v>354</v>
      </c>
      <c r="CC57" s="239">
        <v>396</v>
      </c>
      <c r="CD57" s="239">
        <v>317</v>
      </c>
      <c r="CE57" s="239">
        <v>397</v>
      </c>
      <c r="CF57" s="239">
        <v>348</v>
      </c>
      <c r="CG57" s="239">
        <v>278</v>
      </c>
      <c r="CH57" s="239">
        <v>309</v>
      </c>
      <c r="CI57" s="239">
        <v>293</v>
      </c>
      <c r="CJ57" s="239">
        <v>238</v>
      </c>
      <c r="CK57" s="239">
        <v>218</v>
      </c>
      <c r="CL57" s="239">
        <v>208</v>
      </c>
      <c r="CM57" s="239">
        <v>204</v>
      </c>
      <c r="CN57" s="239">
        <v>162</v>
      </c>
      <c r="CO57" s="239">
        <v>153</v>
      </c>
      <c r="CP57" s="239">
        <v>149</v>
      </c>
      <c r="CQ57" s="239">
        <v>115</v>
      </c>
      <c r="CR57" s="239">
        <v>81</v>
      </c>
      <c r="CS57" s="239">
        <v>79</v>
      </c>
      <c r="CT57" s="239">
        <v>64</v>
      </c>
      <c r="CU57" s="239">
        <v>55</v>
      </c>
      <c r="CV57" s="239">
        <v>32</v>
      </c>
      <c r="CW57" s="239">
        <v>27</v>
      </c>
      <c r="CX57" s="239">
        <v>19</v>
      </c>
      <c r="CY57" s="239">
        <v>10</v>
      </c>
      <c r="CZ57" s="239">
        <v>29</v>
      </c>
      <c r="DA57" s="240">
        <v>100</v>
      </c>
      <c r="DB57" s="239">
        <v>1102</v>
      </c>
      <c r="DC57" s="239">
        <v>1134</v>
      </c>
      <c r="DD57" s="239">
        <v>1129</v>
      </c>
      <c r="DE57" s="239">
        <v>1347</v>
      </c>
      <c r="DF57" s="239">
        <v>1154</v>
      </c>
      <c r="DG57" s="239">
        <v>1326</v>
      </c>
      <c r="DH57" s="239">
        <v>1503</v>
      </c>
      <c r="DI57" s="239">
        <v>1674</v>
      </c>
      <c r="DJ57" s="239">
        <v>2033</v>
      </c>
      <c r="DK57" s="239">
        <v>1715</v>
      </c>
      <c r="DL57" s="239">
        <v>1703</v>
      </c>
      <c r="DM57" s="239">
        <v>1655</v>
      </c>
      <c r="DN57" s="239">
        <v>2206</v>
      </c>
      <c r="DO57" s="239">
        <v>2966</v>
      </c>
      <c r="DP57" s="239">
        <v>2414</v>
      </c>
      <c r="DQ57" s="239">
        <v>1897</v>
      </c>
      <c r="DR57" s="239">
        <v>1466</v>
      </c>
      <c r="DS57" s="239">
        <v>945</v>
      </c>
      <c r="DT57" s="239">
        <v>488</v>
      </c>
      <c r="DU57" s="239">
        <v>143</v>
      </c>
      <c r="DV57" s="239">
        <v>29</v>
      </c>
    </row>
    <row r="58" spans="1:126" x14ac:dyDescent="0.15">
      <c r="A58" s="242" t="s">
        <v>1069</v>
      </c>
      <c r="B58" s="243" t="s">
        <v>1066</v>
      </c>
      <c r="C58" s="244">
        <v>14511</v>
      </c>
      <c r="D58" s="245">
        <v>99</v>
      </c>
      <c r="E58" s="245">
        <v>123</v>
      </c>
      <c r="F58" s="245">
        <v>97</v>
      </c>
      <c r="G58" s="245">
        <v>117</v>
      </c>
      <c r="H58" s="245">
        <v>115</v>
      </c>
      <c r="I58" s="245">
        <v>116</v>
      </c>
      <c r="J58" s="245">
        <v>120</v>
      </c>
      <c r="K58" s="245">
        <v>127</v>
      </c>
      <c r="L58" s="245">
        <v>125</v>
      </c>
      <c r="M58" s="245">
        <v>115</v>
      </c>
      <c r="N58" s="245">
        <v>122</v>
      </c>
      <c r="O58" s="245">
        <v>99</v>
      </c>
      <c r="P58" s="245">
        <v>114</v>
      </c>
      <c r="Q58" s="245">
        <v>112</v>
      </c>
      <c r="R58" s="245">
        <v>104</v>
      </c>
      <c r="S58" s="245">
        <v>159</v>
      </c>
      <c r="T58" s="245">
        <v>136</v>
      </c>
      <c r="U58" s="245">
        <v>161</v>
      </c>
      <c r="V58" s="245">
        <v>128</v>
      </c>
      <c r="W58" s="245">
        <v>138</v>
      </c>
      <c r="X58" s="245">
        <v>113</v>
      </c>
      <c r="Y58" s="245">
        <v>144</v>
      </c>
      <c r="Z58" s="245">
        <v>110</v>
      </c>
      <c r="AA58" s="245">
        <v>131</v>
      </c>
      <c r="AB58" s="245">
        <v>112</v>
      </c>
      <c r="AC58" s="245">
        <v>113</v>
      </c>
      <c r="AD58" s="245">
        <v>155</v>
      </c>
      <c r="AE58" s="245">
        <v>135</v>
      </c>
      <c r="AF58" s="245">
        <v>160</v>
      </c>
      <c r="AG58" s="245">
        <v>147</v>
      </c>
      <c r="AH58" s="245">
        <v>122</v>
      </c>
      <c r="AI58" s="245">
        <v>154</v>
      </c>
      <c r="AJ58" s="245">
        <v>143</v>
      </c>
      <c r="AK58" s="245">
        <v>183</v>
      </c>
      <c r="AL58" s="245">
        <v>165</v>
      </c>
      <c r="AM58" s="245">
        <v>165</v>
      </c>
      <c r="AN58" s="245">
        <v>155</v>
      </c>
      <c r="AO58" s="245">
        <v>193</v>
      </c>
      <c r="AP58" s="245">
        <v>170</v>
      </c>
      <c r="AQ58" s="245">
        <v>190</v>
      </c>
      <c r="AR58" s="245">
        <v>215</v>
      </c>
      <c r="AS58" s="245">
        <v>223</v>
      </c>
      <c r="AT58" s="245">
        <v>212</v>
      </c>
      <c r="AU58" s="245">
        <v>201</v>
      </c>
      <c r="AV58" s="245">
        <v>180</v>
      </c>
      <c r="AW58" s="245">
        <v>207</v>
      </c>
      <c r="AX58" s="245">
        <v>180</v>
      </c>
      <c r="AY58" s="245">
        <v>166</v>
      </c>
      <c r="AZ58" s="245">
        <v>180</v>
      </c>
      <c r="BA58" s="245">
        <v>124</v>
      </c>
      <c r="BB58" s="245">
        <v>196</v>
      </c>
      <c r="BC58" s="245">
        <v>184</v>
      </c>
      <c r="BD58" s="245">
        <v>166</v>
      </c>
      <c r="BE58" s="245">
        <v>137</v>
      </c>
      <c r="BF58" s="245">
        <v>156</v>
      </c>
      <c r="BG58" s="245">
        <v>161</v>
      </c>
      <c r="BH58" s="245">
        <v>166</v>
      </c>
      <c r="BI58" s="245">
        <v>148</v>
      </c>
      <c r="BJ58" s="245">
        <v>176</v>
      </c>
      <c r="BK58" s="245">
        <v>172</v>
      </c>
      <c r="BL58" s="245">
        <v>192</v>
      </c>
      <c r="BM58" s="245">
        <v>184</v>
      </c>
      <c r="BN58" s="245">
        <v>213</v>
      </c>
      <c r="BO58" s="245">
        <v>236</v>
      </c>
      <c r="BP58" s="245">
        <v>242</v>
      </c>
      <c r="BQ58" s="245">
        <v>301</v>
      </c>
      <c r="BR58" s="245">
        <v>337</v>
      </c>
      <c r="BS58" s="245">
        <v>315</v>
      </c>
      <c r="BT58" s="245">
        <v>313</v>
      </c>
      <c r="BU58" s="245">
        <v>170</v>
      </c>
      <c r="BV58" s="245">
        <v>179</v>
      </c>
      <c r="BW58" s="245">
        <v>255</v>
      </c>
      <c r="BX58" s="245">
        <v>230</v>
      </c>
      <c r="BY58" s="245">
        <v>225</v>
      </c>
      <c r="BZ58" s="245">
        <v>235</v>
      </c>
      <c r="CA58" s="245">
        <v>207</v>
      </c>
      <c r="CB58" s="245">
        <v>175</v>
      </c>
      <c r="CC58" s="245">
        <v>154</v>
      </c>
      <c r="CD58" s="245">
        <v>131</v>
      </c>
      <c r="CE58" s="245">
        <v>155</v>
      </c>
      <c r="CF58" s="245">
        <v>141</v>
      </c>
      <c r="CG58" s="245">
        <v>107</v>
      </c>
      <c r="CH58" s="245">
        <v>138</v>
      </c>
      <c r="CI58" s="245">
        <v>108</v>
      </c>
      <c r="CJ58" s="245">
        <v>83</v>
      </c>
      <c r="CK58" s="245">
        <v>67</v>
      </c>
      <c r="CL58" s="245">
        <v>70</v>
      </c>
      <c r="CM58" s="245">
        <v>73</v>
      </c>
      <c r="CN58" s="245">
        <v>46</v>
      </c>
      <c r="CO58" s="245">
        <v>55</v>
      </c>
      <c r="CP58" s="245">
        <v>43</v>
      </c>
      <c r="CQ58" s="245">
        <v>28</v>
      </c>
      <c r="CR58" s="245">
        <v>15</v>
      </c>
      <c r="CS58" s="245">
        <v>19</v>
      </c>
      <c r="CT58" s="245">
        <v>16</v>
      </c>
      <c r="CU58" s="245">
        <v>6</v>
      </c>
      <c r="CV58" s="245">
        <v>2</v>
      </c>
      <c r="CW58" s="245">
        <v>6</v>
      </c>
      <c r="CX58" s="245">
        <v>3</v>
      </c>
      <c r="CY58" s="245">
        <v>2</v>
      </c>
      <c r="CZ58" s="245">
        <v>2</v>
      </c>
      <c r="DA58" s="246">
        <v>95</v>
      </c>
      <c r="DB58" s="245">
        <v>551</v>
      </c>
      <c r="DC58" s="245">
        <v>603</v>
      </c>
      <c r="DD58" s="245">
        <v>551</v>
      </c>
      <c r="DE58" s="245">
        <v>722</v>
      </c>
      <c r="DF58" s="245">
        <v>610</v>
      </c>
      <c r="DG58" s="245">
        <v>710</v>
      </c>
      <c r="DH58" s="245">
        <v>767</v>
      </c>
      <c r="DI58" s="245">
        <v>873</v>
      </c>
      <c r="DJ58" s="245">
        <v>1031</v>
      </c>
      <c r="DK58" s="245">
        <v>857</v>
      </c>
      <c r="DL58" s="245">
        <v>839</v>
      </c>
      <c r="DM58" s="245">
        <v>823</v>
      </c>
      <c r="DN58" s="245">
        <v>1067</v>
      </c>
      <c r="DO58" s="245">
        <v>1436</v>
      </c>
      <c r="DP58" s="245">
        <v>1124</v>
      </c>
      <c r="DQ58" s="245">
        <v>822</v>
      </c>
      <c r="DR58" s="245">
        <v>577</v>
      </c>
      <c r="DS58" s="245">
        <v>311</v>
      </c>
      <c r="DT58" s="245">
        <v>121</v>
      </c>
      <c r="DU58" s="245">
        <v>19</v>
      </c>
      <c r="DV58" s="245">
        <v>2</v>
      </c>
    </row>
    <row r="59" spans="1:126" x14ac:dyDescent="0.15">
      <c r="A59" s="248" t="s">
        <v>1069</v>
      </c>
      <c r="B59" s="249" t="s">
        <v>1067</v>
      </c>
      <c r="C59" s="250">
        <v>15618</v>
      </c>
      <c r="D59" s="245">
        <v>96</v>
      </c>
      <c r="E59" s="245">
        <v>101</v>
      </c>
      <c r="F59" s="245">
        <v>119</v>
      </c>
      <c r="G59" s="245">
        <v>116</v>
      </c>
      <c r="H59" s="245">
        <v>119</v>
      </c>
      <c r="I59" s="245">
        <v>107</v>
      </c>
      <c r="J59" s="245">
        <v>92</v>
      </c>
      <c r="K59" s="245">
        <v>105</v>
      </c>
      <c r="L59" s="245">
        <v>116</v>
      </c>
      <c r="M59" s="245">
        <v>111</v>
      </c>
      <c r="N59" s="245">
        <v>125</v>
      </c>
      <c r="O59" s="245">
        <v>109</v>
      </c>
      <c r="P59" s="245">
        <v>108</v>
      </c>
      <c r="Q59" s="245">
        <v>131</v>
      </c>
      <c r="R59" s="245">
        <v>105</v>
      </c>
      <c r="S59" s="245">
        <v>124</v>
      </c>
      <c r="T59" s="245">
        <v>126</v>
      </c>
      <c r="U59" s="245">
        <v>126</v>
      </c>
      <c r="V59" s="245">
        <v>137</v>
      </c>
      <c r="W59" s="245">
        <v>112</v>
      </c>
      <c r="X59" s="245">
        <v>104</v>
      </c>
      <c r="Y59" s="245">
        <v>118</v>
      </c>
      <c r="Z59" s="245">
        <v>113</v>
      </c>
      <c r="AA59" s="245">
        <v>105</v>
      </c>
      <c r="AB59" s="245">
        <v>104</v>
      </c>
      <c r="AC59" s="245">
        <v>120</v>
      </c>
      <c r="AD59" s="245">
        <v>119</v>
      </c>
      <c r="AE59" s="245">
        <v>139</v>
      </c>
      <c r="AF59" s="245">
        <v>120</v>
      </c>
      <c r="AG59" s="245">
        <v>118</v>
      </c>
      <c r="AH59" s="245">
        <v>132</v>
      </c>
      <c r="AI59" s="245">
        <v>155</v>
      </c>
      <c r="AJ59" s="245">
        <v>134</v>
      </c>
      <c r="AK59" s="245">
        <v>149</v>
      </c>
      <c r="AL59" s="245">
        <v>166</v>
      </c>
      <c r="AM59" s="245">
        <v>141</v>
      </c>
      <c r="AN59" s="245">
        <v>150</v>
      </c>
      <c r="AO59" s="245">
        <v>165</v>
      </c>
      <c r="AP59" s="245">
        <v>178</v>
      </c>
      <c r="AQ59" s="245">
        <v>167</v>
      </c>
      <c r="AR59" s="245">
        <v>202</v>
      </c>
      <c r="AS59" s="245">
        <v>221</v>
      </c>
      <c r="AT59" s="245">
        <v>184</v>
      </c>
      <c r="AU59" s="245">
        <v>190</v>
      </c>
      <c r="AV59" s="245">
        <v>205</v>
      </c>
      <c r="AW59" s="245">
        <v>193</v>
      </c>
      <c r="AX59" s="245">
        <v>173</v>
      </c>
      <c r="AY59" s="245">
        <v>173</v>
      </c>
      <c r="AZ59" s="245">
        <v>171</v>
      </c>
      <c r="BA59" s="245">
        <v>148</v>
      </c>
      <c r="BB59" s="245">
        <v>202</v>
      </c>
      <c r="BC59" s="245">
        <v>173</v>
      </c>
      <c r="BD59" s="245">
        <v>166</v>
      </c>
      <c r="BE59" s="245">
        <v>147</v>
      </c>
      <c r="BF59" s="245">
        <v>176</v>
      </c>
      <c r="BG59" s="245">
        <v>157</v>
      </c>
      <c r="BH59" s="245">
        <v>159</v>
      </c>
      <c r="BI59" s="245">
        <v>171</v>
      </c>
      <c r="BJ59" s="245">
        <v>157</v>
      </c>
      <c r="BK59" s="245">
        <v>188</v>
      </c>
      <c r="BL59" s="245">
        <v>192</v>
      </c>
      <c r="BM59" s="245">
        <v>192</v>
      </c>
      <c r="BN59" s="245">
        <v>232</v>
      </c>
      <c r="BO59" s="245">
        <v>236</v>
      </c>
      <c r="BP59" s="245">
        <v>287</v>
      </c>
      <c r="BQ59" s="245">
        <v>299</v>
      </c>
      <c r="BR59" s="245">
        <v>343</v>
      </c>
      <c r="BS59" s="245">
        <v>373</v>
      </c>
      <c r="BT59" s="245">
        <v>320</v>
      </c>
      <c r="BU59" s="245">
        <v>195</v>
      </c>
      <c r="BV59" s="245">
        <v>235</v>
      </c>
      <c r="BW59" s="245">
        <v>292</v>
      </c>
      <c r="BX59" s="245">
        <v>246</v>
      </c>
      <c r="BY59" s="245">
        <v>267</v>
      </c>
      <c r="BZ59" s="245">
        <v>250</v>
      </c>
      <c r="CA59" s="245">
        <v>226</v>
      </c>
      <c r="CB59" s="245">
        <v>179</v>
      </c>
      <c r="CC59" s="245">
        <v>242</v>
      </c>
      <c r="CD59" s="245">
        <v>186</v>
      </c>
      <c r="CE59" s="245">
        <v>242</v>
      </c>
      <c r="CF59" s="245">
        <v>207</v>
      </c>
      <c r="CG59" s="245">
        <v>171</v>
      </c>
      <c r="CH59" s="245">
        <v>171</v>
      </c>
      <c r="CI59" s="245">
        <v>185</v>
      </c>
      <c r="CJ59" s="245">
        <v>155</v>
      </c>
      <c r="CK59" s="245">
        <v>151</v>
      </c>
      <c r="CL59" s="245">
        <v>138</v>
      </c>
      <c r="CM59" s="245">
        <v>131</v>
      </c>
      <c r="CN59" s="245">
        <v>116</v>
      </c>
      <c r="CO59" s="245">
        <v>98</v>
      </c>
      <c r="CP59" s="245">
        <v>106</v>
      </c>
      <c r="CQ59" s="245">
        <v>87</v>
      </c>
      <c r="CR59" s="245">
        <v>66</v>
      </c>
      <c r="CS59" s="245">
        <v>60</v>
      </c>
      <c r="CT59" s="245">
        <v>48</v>
      </c>
      <c r="CU59" s="245">
        <v>49</v>
      </c>
      <c r="CV59" s="245">
        <v>30</v>
      </c>
      <c r="CW59" s="245">
        <v>21</v>
      </c>
      <c r="CX59" s="245">
        <v>16</v>
      </c>
      <c r="CY59" s="245">
        <v>8</v>
      </c>
      <c r="CZ59" s="245">
        <v>27</v>
      </c>
      <c r="DA59" s="246">
        <v>5</v>
      </c>
      <c r="DB59" s="245">
        <v>551</v>
      </c>
      <c r="DC59" s="245">
        <v>531</v>
      </c>
      <c r="DD59" s="245">
        <v>578</v>
      </c>
      <c r="DE59" s="245">
        <v>625</v>
      </c>
      <c r="DF59" s="245">
        <v>544</v>
      </c>
      <c r="DG59" s="245">
        <v>616</v>
      </c>
      <c r="DH59" s="245">
        <v>736</v>
      </c>
      <c r="DI59" s="245">
        <v>801</v>
      </c>
      <c r="DJ59" s="245">
        <v>1002</v>
      </c>
      <c r="DK59" s="245">
        <v>858</v>
      </c>
      <c r="DL59" s="245">
        <v>864</v>
      </c>
      <c r="DM59" s="245">
        <v>832</v>
      </c>
      <c r="DN59" s="245">
        <v>1139</v>
      </c>
      <c r="DO59" s="245">
        <v>1530</v>
      </c>
      <c r="DP59" s="245">
        <v>1290</v>
      </c>
      <c r="DQ59" s="245">
        <v>1075</v>
      </c>
      <c r="DR59" s="245">
        <v>889</v>
      </c>
      <c r="DS59" s="245">
        <v>634</v>
      </c>
      <c r="DT59" s="245">
        <v>367</v>
      </c>
      <c r="DU59" s="245">
        <v>124</v>
      </c>
      <c r="DV59" s="245">
        <v>27</v>
      </c>
    </row>
    <row r="60" spans="1:126" x14ac:dyDescent="0.15">
      <c r="A60" s="242" t="s">
        <v>532</v>
      </c>
      <c r="B60" s="243" t="s">
        <v>1064</v>
      </c>
      <c r="C60" s="247">
        <v>82250</v>
      </c>
      <c r="D60" s="241">
        <v>563</v>
      </c>
      <c r="E60" s="239">
        <v>589</v>
      </c>
      <c r="F60" s="239">
        <v>661</v>
      </c>
      <c r="G60" s="239">
        <v>700</v>
      </c>
      <c r="H60" s="239">
        <v>672</v>
      </c>
      <c r="I60" s="239">
        <v>726</v>
      </c>
      <c r="J60" s="239">
        <v>683</v>
      </c>
      <c r="K60" s="239">
        <v>736</v>
      </c>
      <c r="L60" s="239">
        <v>670</v>
      </c>
      <c r="M60" s="239">
        <v>798</v>
      </c>
      <c r="N60" s="239">
        <v>704</v>
      </c>
      <c r="O60" s="239">
        <v>733</v>
      </c>
      <c r="P60" s="239">
        <v>756</v>
      </c>
      <c r="Q60" s="239">
        <v>789</v>
      </c>
      <c r="R60" s="239">
        <v>840</v>
      </c>
      <c r="S60" s="239">
        <v>908</v>
      </c>
      <c r="T60" s="239">
        <v>888</v>
      </c>
      <c r="U60" s="239">
        <v>907</v>
      </c>
      <c r="V60" s="239">
        <v>685</v>
      </c>
      <c r="W60" s="239">
        <v>381</v>
      </c>
      <c r="X60" s="239">
        <v>407</v>
      </c>
      <c r="Y60" s="239">
        <v>407</v>
      </c>
      <c r="Z60" s="239">
        <v>469</v>
      </c>
      <c r="AA60" s="239">
        <v>551</v>
      </c>
      <c r="AB60" s="239">
        <v>521</v>
      </c>
      <c r="AC60" s="239">
        <v>575</v>
      </c>
      <c r="AD60" s="239">
        <v>635</v>
      </c>
      <c r="AE60" s="239">
        <v>625</v>
      </c>
      <c r="AF60" s="239">
        <v>675</v>
      </c>
      <c r="AG60" s="239">
        <v>743</v>
      </c>
      <c r="AH60" s="239">
        <v>812</v>
      </c>
      <c r="AI60" s="239">
        <v>788</v>
      </c>
      <c r="AJ60" s="239">
        <v>837</v>
      </c>
      <c r="AK60" s="239">
        <v>799</v>
      </c>
      <c r="AL60" s="239">
        <v>816</v>
      </c>
      <c r="AM60" s="239">
        <v>901</v>
      </c>
      <c r="AN60" s="239">
        <v>863</v>
      </c>
      <c r="AO60" s="239">
        <v>904</v>
      </c>
      <c r="AP60" s="239">
        <v>917</v>
      </c>
      <c r="AQ60" s="239">
        <v>1008</v>
      </c>
      <c r="AR60" s="239">
        <v>1056</v>
      </c>
      <c r="AS60" s="239">
        <v>1140</v>
      </c>
      <c r="AT60" s="239">
        <v>1118</v>
      </c>
      <c r="AU60" s="239">
        <v>1156</v>
      </c>
      <c r="AV60" s="239">
        <v>1081</v>
      </c>
      <c r="AW60" s="239">
        <v>1077</v>
      </c>
      <c r="AX60" s="239">
        <v>1103</v>
      </c>
      <c r="AY60" s="239">
        <v>1022</v>
      </c>
      <c r="AZ60" s="239">
        <v>1026</v>
      </c>
      <c r="BA60" s="239">
        <v>784</v>
      </c>
      <c r="BB60" s="239">
        <v>1023</v>
      </c>
      <c r="BC60" s="239">
        <v>992</v>
      </c>
      <c r="BD60" s="239">
        <v>1002</v>
      </c>
      <c r="BE60" s="239">
        <v>1039</v>
      </c>
      <c r="BF60" s="239">
        <v>994</v>
      </c>
      <c r="BG60" s="239">
        <v>1058</v>
      </c>
      <c r="BH60" s="239">
        <v>1143</v>
      </c>
      <c r="BI60" s="239">
        <v>1094</v>
      </c>
      <c r="BJ60" s="239">
        <v>1076</v>
      </c>
      <c r="BK60" s="239">
        <v>1121</v>
      </c>
      <c r="BL60" s="239">
        <v>1179</v>
      </c>
      <c r="BM60" s="239">
        <v>1152</v>
      </c>
      <c r="BN60" s="239">
        <v>1256</v>
      </c>
      <c r="BO60" s="239">
        <v>1273</v>
      </c>
      <c r="BP60" s="239">
        <v>1294</v>
      </c>
      <c r="BQ60" s="239">
        <v>1414</v>
      </c>
      <c r="BR60" s="239">
        <v>1590</v>
      </c>
      <c r="BS60" s="239">
        <v>1587</v>
      </c>
      <c r="BT60" s="239">
        <v>1365</v>
      </c>
      <c r="BU60" s="239">
        <v>793</v>
      </c>
      <c r="BV60" s="239">
        <v>943</v>
      </c>
      <c r="BW60" s="239">
        <v>1173</v>
      </c>
      <c r="BX60" s="239">
        <v>1151</v>
      </c>
      <c r="BY60" s="239">
        <v>1052</v>
      </c>
      <c r="BZ60" s="239">
        <v>1007</v>
      </c>
      <c r="CA60" s="239">
        <v>834</v>
      </c>
      <c r="CB60" s="239">
        <v>833</v>
      </c>
      <c r="CC60" s="239">
        <v>907</v>
      </c>
      <c r="CD60" s="239">
        <v>918</v>
      </c>
      <c r="CE60" s="239">
        <v>1073</v>
      </c>
      <c r="CF60" s="239">
        <v>884</v>
      </c>
      <c r="CG60" s="239">
        <v>924</v>
      </c>
      <c r="CH60" s="239">
        <v>832</v>
      </c>
      <c r="CI60" s="239">
        <v>846</v>
      </c>
      <c r="CJ60" s="239">
        <v>879</v>
      </c>
      <c r="CK60" s="239">
        <v>686</v>
      </c>
      <c r="CL60" s="239">
        <v>719</v>
      </c>
      <c r="CM60" s="239">
        <v>527</v>
      </c>
      <c r="CN60" s="239">
        <v>550</v>
      </c>
      <c r="CO60" s="239">
        <v>580</v>
      </c>
      <c r="CP60" s="239">
        <v>439</v>
      </c>
      <c r="CQ60" s="239">
        <v>367</v>
      </c>
      <c r="CR60" s="239">
        <v>270</v>
      </c>
      <c r="CS60" s="239">
        <v>199</v>
      </c>
      <c r="CT60" s="239">
        <v>159</v>
      </c>
      <c r="CU60" s="239">
        <v>149</v>
      </c>
      <c r="CV60" s="239">
        <v>100</v>
      </c>
      <c r="CW60" s="239">
        <v>66</v>
      </c>
      <c r="CX60" s="239">
        <v>49</v>
      </c>
      <c r="CY60" s="239">
        <v>52</v>
      </c>
      <c r="CZ60" s="239">
        <v>66</v>
      </c>
      <c r="DA60" s="239">
        <v>366</v>
      </c>
      <c r="DB60" s="239">
        <v>3185</v>
      </c>
      <c r="DC60" s="239">
        <v>3613</v>
      </c>
      <c r="DD60" s="239">
        <v>3822</v>
      </c>
      <c r="DE60" s="239">
        <v>3769</v>
      </c>
      <c r="DF60" s="239">
        <v>2355</v>
      </c>
      <c r="DG60" s="239">
        <v>3253</v>
      </c>
      <c r="DH60" s="239">
        <v>4052</v>
      </c>
      <c r="DI60" s="239">
        <v>4593</v>
      </c>
      <c r="DJ60" s="239">
        <v>5551</v>
      </c>
      <c r="DK60" s="239">
        <v>5012</v>
      </c>
      <c r="DL60" s="239">
        <v>5050</v>
      </c>
      <c r="DM60" s="239">
        <v>5492</v>
      </c>
      <c r="DN60" s="239">
        <v>6154</v>
      </c>
      <c r="DO60" s="239">
        <v>6749</v>
      </c>
      <c r="DP60" s="239">
        <v>5326</v>
      </c>
      <c r="DQ60" s="239">
        <v>4565</v>
      </c>
      <c r="DR60" s="239">
        <v>4365</v>
      </c>
      <c r="DS60" s="239">
        <v>3062</v>
      </c>
      <c r="DT60" s="239">
        <v>1434</v>
      </c>
      <c r="DU60" s="239">
        <v>416</v>
      </c>
      <c r="DV60" s="239">
        <v>66</v>
      </c>
    </row>
    <row r="61" spans="1:126" x14ac:dyDescent="0.15">
      <c r="A61" s="242" t="s">
        <v>1069</v>
      </c>
      <c r="B61" s="257" t="s">
        <v>1066</v>
      </c>
      <c r="C61" s="247">
        <v>39494</v>
      </c>
      <c r="D61" s="247">
        <v>309</v>
      </c>
      <c r="E61" s="245">
        <v>303</v>
      </c>
      <c r="F61" s="245">
        <v>319</v>
      </c>
      <c r="G61" s="245">
        <v>352</v>
      </c>
      <c r="H61" s="245">
        <v>347</v>
      </c>
      <c r="I61" s="245">
        <v>376</v>
      </c>
      <c r="J61" s="245">
        <v>341</v>
      </c>
      <c r="K61" s="245">
        <v>349</v>
      </c>
      <c r="L61" s="245">
        <v>333</v>
      </c>
      <c r="M61" s="245">
        <v>391</v>
      </c>
      <c r="N61" s="245">
        <v>384</v>
      </c>
      <c r="O61" s="245">
        <v>372</v>
      </c>
      <c r="P61" s="245">
        <v>383</v>
      </c>
      <c r="Q61" s="245">
        <v>437</v>
      </c>
      <c r="R61" s="245">
        <v>453</v>
      </c>
      <c r="S61" s="245">
        <v>465</v>
      </c>
      <c r="T61" s="245">
        <v>447</v>
      </c>
      <c r="U61" s="245">
        <v>447</v>
      </c>
      <c r="V61" s="245">
        <v>325</v>
      </c>
      <c r="W61" s="245">
        <v>198</v>
      </c>
      <c r="X61" s="245">
        <v>206</v>
      </c>
      <c r="Y61" s="245">
        <v>196</v>
      </c>
      <c r="Z61" s="245">
        <v>229</v>
      </c>
      <c r="AA61" s="245">
        <v>272</v>
      </c>
      <c r="AB61" s="245">
        <v>247</v>
      </c>
      <c r="AC61" s="245">
        <v>291</v>
      </c>
      <c r="AD61" s="245">
        <v>330</v>
      </c>
      <c r="AE61" s="245">
        <v>340</v>
      </c>
      <c r="AF61" s="245">
        <v>347</v>
      </c>
      <c r="AG61" s="245">
        <v>390</v>
      </c>
      <c r="AH61" s="245">
        <v>410</v>
      </c>
      <c r="AI61" s="245">
        <v>387</v>
      </c>
      <c r="AJ61" s="245">
        <v>412</v>
      </c>
      <c r="AK61" s="245">
        <v>422</v>
      </c>
      <c r="AL61" s="245">
        <v>430</v>
      </c>
      <c r="AM61" s="245">
        <v>465</v>
      </c>
      <c r="AN61" s="245">
        <v>466</v>
      </c>
      <c r="AO61" s="245">
        <v>446</v>
      </c>
      <c r="AP61" s="245">
        <v>484</v>
      </c>
      <c r="AQ61" s="245">
        <v>518</v>
      </c>
      <c r="AR61" s="245">
        <v>539</v>
      </c>
      <c r="AS61" s="245">
        <v>594</v>
      </c>
      <c r="AT61" s="245">
        <v>599</v>
      </c>
      <c r="AU61" s="245">
        <v>582</v>
      </c>
      <c r="AV61" s="245">
        <v>558</v>
      </c>
      <c r="AW61" s="245">
        <v>546</v>
      </c>
      <c r="AX61" s="245">
        <v>560</v>
      </c>
      <c r="AY61" s="245">
        <v>505</v>
      </c>
      <c r="AZ61" s="245">
        <v>505</v>
      </c>
      <c r="BA61" s="245">
        <v>369</v>
      </c>
      <c r="BB61" s="245">
        <v>511</v>
      </c>
      <c r="BC61" s="245">
        <v>503</v>
      </c>
      <c r="BD61" s="245">
        <v>488</v>
      </c>
      <c r="BE61" s="245">
        <v>487</v>
      </c>
      <c r="BF61" s="245">
        <v>487</v>
      </c>
      <c r="BG61" s="245">
        <v>543</v>
      </c>
      <c r="BH61" s="245">
        <v>573</v>
      </c>
      <c r="BI61" s="245">
        <v>552</v>
      </c>
      <c r="BJ61" s="245">
        <v>542</v>
      </c>
      <c r="BK61" s="245">
        <v>551</v>
      </c>
      <c r="BL61" s="245">
        <v>563</v>
      </c>
      <c r="BM61" s="245">
        <v>639</v>
      </c>
      <c r="BN61" s="245">
        <v>578</v>
      </c>
      <c r="BO61" s="245">
        <v>589</v>
      </c>
      <c r="BP61" s="245">
        <v>637</v>
      </c>
      <c r="BQ61" s="245">
        <v>698</v>
      </c>
      <c r="BR61" s="245">
        <v>798</v>
      </c>
      <c r="BS61" s="245">
        <v>802</v>
      </c>
      <c r="BT61" s="245">
        <v>672</v>
      </c>
      <c r="BU61" s="245">
        <v>376</v>
      </c>
      <c r="BV61" s="245">
        <v>428</v>
      </c>
      <c r="BW61" s="245">
        <v>545</v>
      </c>
      <c r="BX61" s="245">
        <v>531</v>
      </c>
      <c r="BY61" s="245">
        <v>477</v>
      </c>
      <c r="BZ61" s="245">
        <v>474</v>
      </c>
      <c r="CA61" s="245">
        <v>350</v>
      </c>
      <c r="CB61" s="245">
        <v>384</v>
      </c>
      <c r="CC61" s="245">
        <v>406</v>
      </c>
      <c r="CD61" s="245">
        <v>406</v>
      </c>
      <c r="CE61" s="245">
        <v>445</v>
      </c>
      <c r="CF61" s="245">
        <v>366</v>
      </c>
      <c r="CG61" s="245">
        <v>378</v>
      </c>
      <c r="CH61" s="245">
        <v>322</v>
      </c>
      <c r="CI61" s="245">
        <v>340</v>
      </c>
      <c r="CJ61" s="245">
        <v>320</v>
      </c>
      <c r="CK61" s="245">
        <v>268</v>
      </c>
      <c r="CL61" s="245">
        <v>263</v>
      </c>
      <c r="CM61" s="245">
        <v>200</v>
      </c>
      <c r="CN61" s="245">
        <v>180</v>
      </c>
      <c r="CO61" s="245">
        <v>182</v>
      </c>
      <c r="CP61" s="245">
        <v>122</v>
      </c>
      <c r="CQ61" s="245">
        <v>107</v>
      </c>
      <c r="CR61" s="245">
        <v>53</v>
      </c>
      <c r="CS61" s="245">
        <v>40</v>
      </c>
      <c r="CT61" s="245">
        <v>35</v>
      </c>
      <c r="CU61" s="245">
        <v>31</v>
      </c>
      <c r="CV61" s="245">
        <v>22</v>
      </c>
      <c r="CW61" s="245">
        <v>8</v>
      </c>
      <c r="CX61" s="245">
        <v>8</v>
      </c>
      <c r="CY61" s="245">
        <v>9</v>
      </c>
      <c r="CZ61" s="245">
        <v>6</v>
      </c>
      <c r="DA61" s="245">
        <v>223</v>
      </c>
      <c r="DB61" s="245">
        <v>1630</v>
      </c>
      <c r="DC61" s="245">
        <v>1790</v>
      </c>
      <c r="DD61" s="245">
        <v>2029</v>
      </c>
      <c r="DE61" s="245">
        <v>1882</v>
      </c>
      <c r="DF61" s="245">
        <v>1150</v>
      </c>
      <c r="DG61" s="245">
        <v>1698</v>
      </c>
      <c r="DH61" s="245">
        <v>2061</v>
      </c>
      <c r="DI61" s="245">
        <v>2379</v>
      </c>
      <c r="DJ61" s="245">
        <v>2872</v>
      </c>
      <c r="DK61" s="245">
        <v>2485</v>
      </c>
      <c r="DL61" s="245">
        <v>2476</v>
      </c>
      <c r="DM61" s="245">
        <v>2761</v>
      </c>
      <c r="DN61" s="245">
        <v>3006</v>
      </c>
      <c r="DO61" s="245">
        <v>3346</v>
      </c>
      <c r="DP61" s="245">
        <v>2455</v>
      </c>
      <c r="DQ61" s="245">
        <v>1991</v>
      </c>
      <c r="DR61" s="245">
        <v>1726</v>
      </c>
      <c r="DS61" s="245">
        <v>1093</v>
      </c>
      <c r="DT61" s="245">
        <v>357</v>
      </c>
      <c r="DU61" s="245">
        <v>78</v>
      </c>
      <c r="DV61" s="245">
        <v>6</v>
      </c>
    </row>
    <row r="62" spans="1:126" x14ac:dyDescent="0.15">
      <c r="A62" s="242" t="s">
        <v>1069</v>
      </c>
      <c r="B62" s="257" t="s">
        <v>1067</v>
      </c>
      <c r="C62" s="247">
        <v>42756</v>
      </c>
      <c r="D62" s="253">
        <v>254</v>
      </c>
      <c r="E62" s="251">
        <v>286</v>
      </c>
      <c r="F62" s="251">
        <v>342</v>
      </c>
      <c r="G62" s="251">
        <v>348</v>
      </c>
      <c r="H62" s="251">
        <v>325</v>
      </c>
      <c r="I62" s="251">
        <v>350</v>
      </c>
      <c r="J62" s="251">
        <v>342</v>
      </c>
      <c r="K62" s="251">
        <v>387</v>
      </c>
      <c r="L62" s="251">
        <v>337</v>
      </c>
      <c r="M62" s="251">
        <v>407</v>
      </c>
      <c r="N62" s="251">
        <v>320</v>
      </c>
      <c r="O62" s="251">
        <v>361</v>
      </c>
      <c r="P62" s="251">
        <v>373</v>
      </c>
      <c r="Q62" s="251">
        <v>352</v>
      </c>
      <c r="R62" s="251">
        <v>387</v>
      </c>
      <c r="S62" s="251">
        <v>443</v>
      </c>
      <c r="T62" s="251">
        <v>441</v>
      </c>
      <c r="U62" s="251">
        <v>460</v>
      </c>
      <c r="V62" s="251">
        <v>360</v>
      </c>
      <c r="W62" s="251">
        <v>183</v>
      </c>
      <c r="X62" s="251">
        <v>201</v>
      </c>
      <c r="Y62" s="251">
        <v>211</v>
      </c>
      <c r="Z62" s="251">
        <v>240</v>
      </c>
      <c r="AA62" s="251">
        <v>279</v>
      </c>
      <c r="AB62" s="251">
        <v>274</v>
      </c>
      <c r="AC62" s="251">
        <v>284</v>
      </c>
      <c r="AD62" s="251">
        <v>305</v>
      </c>
      <c r="AE62" s="251">
        <v>285</v>
      </c>
      <c r="AF62" s="251">
        <v>328</v>
      </c>
      <c r="AG62" s="251">
        <v>353</v>
      </c>
      <c r="AH62" s="251">
        <v>402</v>
      </c>
      <c r="AI62" s="251">
        <v>401</v>
      </c>
      <c r="AJ62" s="251">
        <v>425</v>
      </c>
      <c r="AK62" s="251">
        <v>377</v>
      </c>
      <c r="AL62" s="251">
        <v>386</v>
      </c>
      <c r="AM62" s="251">
        <v>436</v>
      </c>
      <c r="AN62" s="251">
        <v>397</v>
      </c>
      <c r="AO62" s="251">
        <v>458</v>
      </c>
      <c r="AP62" s="251">
        <v>433</v>
      </c>
      <c r="AQ62" s="251">
        <v>490</v>
      </c>
      <c r="AR62" s="251">
        <v>517</v>
      </c>
      <c r="AS62" s="251">
        <v>546</v>
      </c>
      <c r="AT62" s="251">
        <v>519</v>
      </c>
      <c r="AU62" s="251">
        <v>574</v>
      </c>
      <c r="AV62" s="251">
        <v>523</v>
      </c>
      <c r="AW62" s="251">
        <v>531</v>
      </c>
      <c r="AX62" s="251">
        <v>543</v>
      </c>
      <c r="AY62" s="251">
        <v>517</v>
      </c>
      <c r="AZ62" s="251">
        <v>521</v>
      </c>
      <c r="BA62" s="251">
        <v>415</v>
      </c>
      <c r="BB62" s="251">
        <v>512</v>
      </c>
      <c r="BC62" s="251">
        <v>489</v>
      </c>
      <c r="BD62" s="251">
        <v>514</v>
      </c>
      <c r="BE62" s="251">
        <v>552</v>
      </c>
      <c r="BF62" s="251">
        <v>507</v>
      </c>
      <c r="BG62" s="251">
        <v>515</v>
      </c>
      <c r="BH62" s="251">
        <v>570</v>
      </c>
      <c r="BI62" s="251">
        <v>542</v>
      </c>
      <c r="BJ62" s="251">
        <v>534</v>
      </c>
      <c r="BK62" s="251">
        <v>570</v>
      </c>
      <c r="BL62" s="251">
        <v>616</v>
      </c>
      <c r="BM62" s="251">
        <v>513</v>
      </c>
      <c r="BN62" s="251">
        <v>678</v>
      </c>
      <c r="BO62" s="251">
        <v>684</v>
      </c>
      <c r="BP62" s="251">
        <v>657</v>
      </c>
      <c r="BQ62" s="251">
        <v>716</v>
      </c>
      <c r="BR62" s="251">
        <v>792</v>
      </c>
      <c r="BS62" s="251">
        <v>785</v>
      </c>
      <c r="BT62" s="251">
        <v>693</v>
      </c>
      <c r="BU62" s="251">
        <v>417</v>
      </c>
      <c r="BV62" s="251">
        <v>515</v>
      </c>
      <c r="BW62" s="251">
        <v>628</v>
      </c>
      <c r="BX62" s="251">
        <v>620</v>
      </c>
      <c r="BY62" s="251">
        <v>575</v>
      </c>
      <c r="BZ62" s="251">
        <v>533</v>
      </c>
      <c r="CA62" s="251">
        <v>484</v>
      </c>
      <c r="CB62" s="251">
        <v>449</v>
      </c>
      <c r="CC62" s="251">
        <v>501</v>
      </c>
      <c r="CD62" s="251">
        <v>512</v>
      </c>
      <c r="CE62" s="251">
        <v>628</v>
      </c>
      <c r="CF62" s="251">
        <v>518</v>
      </c>
      <c r="CG62" s="251">
        <v>546</v>
      </c>
      <c r="CH62" s="251">
        <v>510</v>
      </c>
      <c r="CI62" s="251">
        <v>506</v>
      </c>
      <c r="CJ62" s="251">
        <v>559</v>
      </c>
      <c r="CK62" s="251">
        <v>418</v>
      </c>
      <c r="CL62" s="251">
        <v>456</v>
      </c>
      <c r="CM62" s="251">
        <v>327</v>
      </c>
      <c r="CN62" s="251">
        <v>370</v>
      </c>
      <c r="CO62" s="251">
        <v>398</v>
      </c>
      <c r="CP62" s="251">
        <v>317</v>
      </c>
      <c r="CQ62" s="251">
        <v>260</v>
      </c>
      <c r="CR62" s="251">
        <v>217</v>
      </c>
      <c r="CS62" s="251">
        <v>159</v>
      </c>
      <c r="CT62" s="251">
        <v>124</v>
      </c>
      <c r="CU62" s="251">
        <v>118</v>
      </c>
      <c r="CV62" s="251">
        <v>78</v>
      </c>
      <c r="CW62" s="251">
        <v>58</v>
      </c>
      <c r="CX62" s="251">
        <v>41</v>
      </c>
      <c r="CY62" s="251">
        <v>43</v>
      </c>
      <c r="CZ62" s="251">
        <v>60</v>
      </c>
      <c r="DA62" s="251">
        <v>143</v>
      </c>
      <c r="DB62" s="251">
        <v>1555</v>
      </c>
      <c r="DC62" s="251">
        <v>1823</v>
      </c>
      <c r="DD62" s="251">
        <v>1793</v>
      </c>
      <c r="DE62" s="251">
        <v>1887</v>
      </c>
      <c r="DF62" s="251">
        <v>1205</v>
      </c>
      <c r="DG62" s="251">
        <v>1555</v>
      </c>
      <c r="DH62" s="251">
        <v>1991</v>
      </c>
      <c r="DI62" s="251">
        <v>2214</v>
      </c>
      <c r="DJ62" s="251">
        <v>2679</v>
      </c>
      <c r="DK62" s="251">
        <v>2527</v>
      </c>
      <c r="DL62" s="251">
        <v>2574</v>
      </c>
      <c r="DM62" s="251">
        <v>2731</v>
      </c>
      <c r="DN62" s="251">
        <v>3148</v>
      </c>
      <c r="DO62" s="251">
        <v>3403</v>
      </c>
      <c r="DP62" s="251">
        <v>2871</v>
      </c>
      <c r="DQ62" s="251">
        <v>2574</v>
      </c>
      <c r="DR62" s="251">
        <v>2639</v>
      </c>
      <c r="DS62" s="251">
        <v>1969</v>
      </c>
      <c r="DT62" s="251">
        <v>1077</v>
      </c>
      <c r="DU62" s="251">
        <v>338</v>
      </c>
      <c r="DV62" s="251">
        <v>60</v>
      </c>
    </row>
    <row r="63" spans="1:126" x14ac:dyDescent="0.15">
      <c r="A63" s="236" t="s">
        <v>507</v>
      </c>
      <c r="B63" s="237" t="s">
        <v>1064</v>
      </c>
      <c r="C63" s="238">
        <v>267435</v>
      </c>
      <c r="D63" s="245">
        <v>2163</v>
      </c>
      <c r="E63" s="245">
        <v>2122</v>
      </c>
      <c r="F63" s="245">
        <v>2317</v>
      </c>
      <c r="G63" s="245">
        <v>2378</v>
      </c>
      <c r="H63" s="245">
        <v>2460</v>
      </c>
      <c r="I63" s="245">
        <v>2405</v>
      </c>
      <c r="J63" s="245">
        <v>2409</v>
      </c>
      <c r="K63" s="245">
        <v>2548</v>
      </c>
      <c r="L63" s="245">
        <v>2373</v>
      </c>
      <c r="M63" s="245">
        <v>2419</v>
      </c>
      <c r="N63" s="245">
        <v>2371</v>
      </c>
      <c r="O63" s="245">
        <v>2549</v>
      </c>
      <c r="P63" s="245">
        <v>2651</v>
      </c>
      <c r="Q63" s="245">
        <v>2688</v>
      </c>
      <c r="R63" s="245">
        <v>2871</v>
      </c>
      <c r="S63" s="245">
        <v>2756</v>
      </c>
      <c r="T63" s="245">
        <v>2849</v>
      </c>
      <c r="U63" s="245">
        <v>2957</v>
      </c>
      <c r="V63" s="245">
        <v>2816</v>
      </c>
      <c r="W63" s="245">
        <v>2722</v>
      </c>
      <c r="X63" s="245">
        <v>2617</v>
      </c>
      <c r="Y63" s="245">
        <v>2466</v>
      </c>
      <c r="Z63" s="245">
        <v>2351</v>
      </c>
      <c r="AA63" s="245">
        <v>2381</v>
      </c>
      <c r="AB63" s="245">
        <v>2388</v>
      </c>
      <c r="AC63" s="245">
        <v>2637</v>
      </c>
      <c r="AD63" s="245">
        <v>2720</v>
      </c>
      <c r="AE63" s="245">
        <v>2783</v>
      </c>
      <c r="AF63" s="245">
        <v>3011</v>
      </c>
      <c r="AG63" s="245">
        <v>2939</v>
      </c>
      <c r="AH63" s="245">
        <v>3006</v>
      </c>
      <c r="AI63" s="245">
        <v>3230</v>
      </c>
      <c r="AJ63" s="245">
        <v>3145</v>
      </c>
      <c r="AK63" s="245">
        <v>3188</v>
      </c>
      <c r="AL63" s="245">
        <v>3174</v>
      </c>
      <c r="AM63" s="245">
        <v>3304</v>
      </c>
      <c r="AN63" s="245">
        <v>3349</v>
      </c>
      <c r="AO63" s="245">
        <v>3594</v>
      </c>
      <c r="AP63" s="245">
        <v>3667</v>
      </c>
      <c r="AQ63" s="245">
        <v>3924</v>
      </c>
      <c r="AR63" s="245">
        <v>4198</v>
      </c>
      <c r="AS63" s="245">
        <v>4418</v>
      </c>
      <c r="AT63" s="245">
        <v>4528</v>
      </c>
      <c r="AU63" s="245">
        <v>4385</v>
      </c>
      <c r="AV63" s="245">
        <v>4231</v>
      </c>
      <c r="AW63" s="245">
        <v>4047</v>
      </c>
      <c r="AX63" s="245">
        <v>3941</v>
      </c>
      <c r="AY63" s="245">
        <v>3768</v>
      </c>
      <c r="AZ63" s="245">
        <v>3709</v>
      </c>
      <c r="BA63" s="245">
        <v>2831</v>
      </c>
      <c r="BB63" s="245">
        <v>3561</v>
      </c>
      <c r="BC63" s="245">
        <v>3238</v>
      </c>
      <c r="BD63" s="245">
        <v>3223</v>
      </c>
      <c r="BE63" s="245">
        <v>3130</v>
      </c>
      <c r="BF63" s="245">
        <v>2917</v>
      </c>
      <c r="BG63" s="245">
        <v>2843</v>
      </c>
      <c r="BH63" s="245">
        <v>3035</v>
      </c>
      <c r="BI63" s="245">
        <v>3023</v>
      </c>
      <c r="BJ63" s="245">
        <v>2953</v>
      </c>
      <c r="BK63" s="245">
        <v>3124</v>
      </c>
      <c r="BL63" s="245">
        <v>3304</v>
      </c>
      <c r="BM63" s="245">
        <v>3358</v>
      </c>
      <c r="BN63" s="245">
        <v>3622</v>
      </c>
      <c r="BO63" s="245">
        <v>3675</v>
      </c>
      <c r="BP63" s="245">
        <v>4127</v>
      </c>
      <c r="BQ63" s="245">
        <v>4173</v>
      </c>
      <c r="BR63" s="245">
        <v>4945</v>
      </c>
      <c r="BS63" s="245">
        <v>4591</v>
      </c>
      <c r="BT63" s="245">
        <v>4584</v>
      </c>
      <c r="BU63" s="245">
        <v>2765</v>
      </c>
      <c r="BV63" s="245">
        <v>3075</v>
      </c>
      <c r="BW63" s="245">
        <v>3718</v>
      </c>
      <c r="BX63" s="245">
        <v>3531</v>
      </c>
      <c r="BY63" s="245">
        <v>3626</v>
      </c>
      <c r="BZ63" s="245">
        <v>3370</v>
      </c>
      <c r="CA63" s="245">
        <v>2727</v>
      </c>
      <c r="CB63" s="245">
        <v>2336</v>
      </c>
      <c r="CC63" s="245">
        <v>2391</v>
      </c>
      <c r="CD63" s="245">
        <v>2388</v>
      </c>
      <c r="CE63" s="245">
        <v>2362</v>
      </c>
      <c r="CF63" s="245">
        <v>1959</v>
      </c>
      <c r="CG63" s="245">
        <v>1728</v>
      </c>
      <c r="CH63" s="245">
        <v>1689</v>
      </c>
      <c r="CI63" s="245">
        <v>1686</v>
      </c>
      <c r="CJ63" s="245">
        <v>1571</v>
      </c>
      <c r="CK63" s="245">
        <v>1179</v>
      </c>
      <c r="CL63" s="245">
        <v>1165</v>
      </c>
      <c r="CM63" s="245">
        <v>1009</v>
      </c>
      <c r="CN63" s="245">
        <v>859</v>
      </c>
      <c r="CO63" s="245">
        <v>786</v>
      </c>
      <c r="CP63" s="245">
        <v>553</v>
      </c>
      <c r="CQ63" s="245">
        <v>489</v>
      </c>
      <c r="CR63" s="245">
        <v>422</v>
      </c>
      <c r="CS63" s="245">
        <v>309</v>
      </c>
      <c r="CT63" s="245">
        <v>260</v>
      </c>
      <c r="CU63" s="245">
        <v>192</v>
      </c>
      <c r="CV63" s="245">
        <v>105</v>
      </c>
      <c r="CW63" s="245">
        <v>78</v>
      </c>
      <c r="CX63" s="245">
        <v>75</v>
      </c>
      <c r="CY63" s="245">
        <v>48</v>
      </c>
      <c r="CZ63" s="245">
        <v>80</v>
      </c>
      <c r="DA63" s="246">
        <v>724</v>
      </c>
      <c r="DB63" s="245">
        <v>11440</v>
      </c>
      <c r="DC63" s="245">
        <v>12154</v>
      </c>
      <c r="DD63" s="245">
        <v>13130</v>
      </c>
      <c r="DE63" s="245">
        <v>14100</v>
      </c>
      <c r="DF63" s="245">
        <v>12203</v>
      </c>
      <c r="DG63" s="245">
        <v>14090</v>
      </c>
      <c r="DH63" s="245">
        <v>15743</v>
      </c>
      <c r="DI63" s="245">
        <v>17838</v>
      </c>
      <c r="DJ63" s="245">
        <v>21760</v>
      </c>
      <c r="DK63" s="245">
        <v>18296</v>
      </c>
      <c r="DL63" s="245">
        <v>16069</v>
      </c>
      <c r="DM63" s="245">
        <v>14978</v>
      </c>
      <c r="DN63" s="245">
        <v>18086</v>
      </c>
      <c r="DO63" s="245">
        <v>21058</v>
      </c>
      <c r="DP63" s="245">
        <v>17320</v>
      </c>
      <c r="DQ63" s="245">
        <v>12204</v>
      </c>
      <c r="DR63" s="245">
        <v>8633</v>
      </c>
      <c r="DS63" s="245">
        <v>4998</v>
      </c>
      <c r="DT63" s="245">
        <v>2033</v>
      </c>
      <c r="DU63" s="245">
        <v>498</v>
      </c>
      <c r="DV63" s="245">
        <v>80</v>
      </c>
    </row>
    <row r="64" spans="1:126" x14ac:dyDescent="0.15">
      <c r="A64" s="242" t="s">
        <v>1069</v>
      </c>
      <c r="B64" s="243" t="s">
        <v>1066</v>
      </c>
      <c r="C64" s="244">
        <v>131170</v>
      </c>
      <c r="D64" s="245">
        <v>1143</v>
      </c>
      <c r="E64" s="245">
        <v>1086</v>
      </c>
      <c r="F64" s="245">
        <v>1159</v>
      </c>
      <c r="G64" s="245">
        <v>1270</v>
      </c>
      <c r="H64" s="245">
        <v>1222</v>
      </c>
      <c r="I64" s="245">
        <v>1228</v>
      </c>
      <c r="J64" s="245">
        <v>1201</v>
      </c>
      <c r="K64" s="245">
        <v>1307</v>
      </c>
      <c r="L64" s="245">
        <v>1230</v>
      </c>
      <c r="M64" s="245">
        <v>1221</v>
      </c>
      <c r="N64" s="245">
        <v>1262</v>
      </c>
      <c r="O64" s="245">
        <v>1290</v>
      </c>
      <c r="P64" s="245">
        <v>1382</v>
      </c>
      <c r="Q64" s="245">
        <v>1350</v>
      </c>
      <c r="R64" s="245">
        <v>1468</v>
      </c>
      <c r="S64" s="245">
        <v>1384</v>
      </c>
      <c r="T64" s="245">
        <v>1414</v>
      </c>
      <c r="U64" s="245">
        <v>1559</v>
      </c>
      <c r="V64" s="245">
        <v>1517</v>
      </c>
      <c r="W64" s="245">
        <v>1416</v>
      </c>
      <c r="X64" s="245">
        <v>1327</v>
      </c>
      <c r="Y64" s="245">
        <v>1272</v>
      </c>
      <c r="Z64" s="245">
        <v>1204</v>
      </c>
      <c r="AA64" s="245">
        <v>1237</v>
      </c>
      <c r="AB64" s="245">
        <v>1229</v>
      </c>
      <c r="AC64" s="245">
        <v>1407</v>
      </c>
      <c r="AD64" s="245">
        <v>1426</v>
      </c>
      <c r="AE64" s="245">
        <v>1478</v>
      </c>
      <c r="AF64" s="245">
        <v>1579</v>
      </c>
      <c r="AG64" s="245">
        <v>1550</v>
      </c>
      <c r="AH64" s="245">
        <v>1589</v>
      </c>
      <c r="AI64" s="245">
        <v>1666</v>
      </c>
      <c r="AJ64" s="245">
        <v>1569</v>
      </c>
      <c r="AK64" s="245">
        <v>1627</v>
      </c>
      <c r="AL64" s="245">
        <v>1638</v>
      </c>
      <c r="AM64" s="245">
        <v>1704</v>
      </c>
      <c r="AN64" s="245">
        <v>1654</v>
      </c>
      <c r="AO64" s="245">
        <v>1892</v>
      </c>
      <c r="AP64" s="245">
        <v>1859</v>
      </c>
      <c r="AQ64" s="245">
        <v>2005</v>
      </c>
      <c r="AR64" s="245">
        <v>2125</v>
      </c>
      <c r="AS64" s="245">
        <v>2231</v>
      </c>
      <c r="AT64" s="245">
        <v>2291</v>
      </c>
      <c r="AU64" s="245">
        <v>2191</v>
      </c>
      <c r="AV64" s="245">
        <v>2107</v>
      </c>
      <c r="AW64" s="245">
        <v>2046</v>
      </c>
      <c r="AX64" s="245">
        <v>1949</v>
      </c>
      <c r="AY64" s="245">
        <v>1857</v>
      </c>
      <c r="AZ64" s="245">
        <v>1813</v>
      </c>
      <c r="BA64" s="245">
        <v>1438</v>
      </c>
      <c r="BB64" s="245">
        <v>1749</v>
      </c>
      <c r="BC64" s="245">
        <v>1562</v>
      </c>
      <c r="BD64" s="245">
        <v>1610</v>
      </c>
      <c r="BE64" s="245">
        <v>1506</v>
      </c>
      <c r="BF64" s="245">
        <v>1378</v>
      </c>
      <c r="BG64" s="245">
        <v>1339</v>
      </c>
      <c r="BH64" s="245">
        <v>1403</v>
      </c>
      <c r="BI64" s="245">
        <v>1500</v>
      </c>
      <c r="BJ64" s="245">
        <v>1436</v>
      </c>
      <c r="BK64" s="245">
        <v>1544</v>
      </c>
      <c r="BL64" s="245">
        <v>1615</v>
      </c>
      <c r="BM64" s="245">
        <v>1629</v>
      </c>
      <c r="BN64" s="245">
        <v>1806</v>
      </c>
      <c r="BO64" s="245">
        <v>1725</v>
      </c>
      <c r="BP64" s="245">
        <v>1989</v>
      </c>
      <c r="BQ64" s="245">
        <v>2004</v>
      </c>
      <c r="BR64" s="245">
        <v>2326</v>
      </c>
      <c r="BS64" s="245">
        <v>2188</v>
      </c>
      <c r="BT64" s="245">
        <v>2144</v>
      </c>
      <c r="BU64" s="245">
        <v>1320</v>
      </c>
      <c r="BV64" s="245">
        <v>1469</v>
      </c>
      <c r="BW64" s="245">
        <v>1774</v>
      </c>
      <c r="BX64" s="245">
        <v>1697</v>
      </c>
      <c r="BY64" s="245">
        <v>1752</v>
      </c>
      <c r="BZ64" s="245">
        <v>1615</v>
      </c>
      <c r="CA64" s="245">
        <v>1285</v>
      </c>
      <c r="CB64" s="245">
        <v>1140</v>
      </c>
      <c r="CC64" s="245">
        <v>1151</v>
      </c>
      <c r="CD64" s="245">
        <v>1118</v>
      </c>
      <c r="CE64" s="245">
        <v>1050</v>
      </c>
      <c r="CF64" s="245">
        <v>831</v>
      </c>
      <c r="CG64" s="245">
        <v>707</v>
      </c>
      <c r="CH64" s="245">
        <v>679</v>
      </c>
      <c r="CI64" s="245">
        <v>653</v>
      </c>
      <c r="CJ64" s="245">
        <v>602</v>
      </c>
      <c r="CK64" s="245">
        <v>441</v>
      </c>
      <c r="CL64" s="245">
        <v>435</v>
      </c>
      <c r="CM64" s="245">
        <v>397</v>
      </c>
      <c r="CN64" s="245">
        <v>282</v>
      </c>
      <c r="CO64" s="245">
        <v>238</v>
      </c>
      <c r="CP64" s="245">
        <v>165</v>
      </c>
      <c r="CQ64" s="245">
        <v>129</v>
      </c>
      <c r="CR64" s="245">
        <v>98</v>
      </c>
      <c r="CS64" s="245">
        <v>70</v>
      </c>
      <c r="CT64" s="245">
        <v>57</v>
      </c>
      <c r="CU64" s="245">
        <v>39</v>
      </c>
      <c r="CV64" s="245">
        <v>19</v>
      </c>
      <c r="CW64" s="245">
        <v>14</v>
      </c>
      <c r="CX64" s="245">
        <v>8</v>
      </c>
      <c r="CY64" s="245">
        <v>2</v>
      </c>
      <c r="CZ64" s="245">
        <v>9</v>
      </c>
      <c r="DA64" s="246">
        <v>402</v>
      </c>
      <c r="DB64" s="245">
        <v>5880</v>
      </c>
      <c r="DC64" s="245">
        <v>6187</v>
      </c>
      <c r="DD64" s="245">
        <v>6752</v>
      </c>
      <c r="DE64" s="245">
        <v>7290</v>
      </c>
      <c r="DF64" s="245">
        <v>6269</v>
      </c>
      <c r="DG64" s="245">
        <v>7440</v>
      </c>
      <c r="DH64" s="245">
        <v>8089</v>
      </c>
      <c r="DI64" s="245">
        <v>9114</v>
      </c>
      <c r="DJ64" s="245">
        <v>10945</v>
      </c>
      <c r="DK64" s="245">
        <v>9103</v>
      </c>
      <c r="DL64" s="245">
        <v>7805</v>
      </c>
      <c r="DM64" s="245">
        <v>7222</v>
      </c>
      <c r="DN64" s="245">
        <v>8764</v>
      </c>
      <c r="DO64" s="245">
        <v>9982</v>
      </c>
      <c r="DP64" s="245">
        <v>8307</v>
      </c>
      <c r="DQ64" s="245">
        <v>5744</v>
      </c>
      <c r="DR64" s="245">
        <v>3472</v>
      </c>
      <c r="DS64" s="245">
        <v>1793</v>
      </c>
      <c r="DT64" s="245">
        <v>519</v>
      </c>
      <c r="DU64" s="245">
        <v>82</v>
      </c>
      <c r="DV64" s="245">
        <v>9</v>
      </c>
    </row>
    <row r="65" spans="1:126" x14ac:dyDescent="0.15">
      <c r="A65" s="248" t="s">
        <v>1069</v>
      </c>
      <c r="B65" s="249" t="s">
        <v>1067</v>
      </c>
      <c r="C65" s="250">
        <v>136265</v>
      </c>
      <c r="D65" s="251">
        <v>1020</v>
      </c>
      <c r="E65" s="251">
        <v>1036</v>
      </c>
      <c r="F65" s="251">
        <v>1158</v>
      </c>
      <c r="G65" s="251">
        <v>1108</v>
      </c>
      <c r="H65" s="251">
        <v>1238</v>
      </c>
      <c r="I65" s="251">
        <v>1177</v>
      </c>
      <c r="J65" s="251">
        <v>1208</v>
      </c>
      <c r="K65" s="251">
        <v>1241</v>
      </c>
      <c r="L65" s="251">
        <v>1143</v>
      </c>
      <c r="M65" s="251">
        <v>1198</v>
      </c>
      <c r="N65" s="251">
        <v>1109</v>
      </c>
      <c r="O65" s="251">
        <v>1259</v>
      </c>
      <c r="P65" s="251">
        <v>1269</v>
      </c>
      <c r="Q65" s="251">
        <v>1338</v>
      </c>
      <c r="R65" s="251">
        <v>1403</v>
      </c>
      <c r="S65" s="251">
        <v>1372</v>
      </c>
      <c r="T65" s="251">
        <v>1435</v>
      </c>
      <c r="U65" s="251">
        <v>1398</v>
      </c>
      <c r="V65" s="251">
        <v>1299</v>
      </c>
      <c r="W65" s="251">
        <v>1306</v>
      </c>
      <c r="X65" s="251">
        <v>1290</v>
      </c>
      <c r="Y65" s="251">
        <v>1194</v>
      </c>
      <c r="Z65" s="251">
        <v>1147</v>
      </c>
      <c r="AA65" s="251">
        <v>1144</v>
      </c>
      <c r="AB65" s="251">
        <v>1159</v>
      </c>
      <c r="AC65" s="251">
        <v>1230</v>
      </c>
      <c r="AD65" s="251">
        <v>1294</v>
      </c>
      <c r="AE65" s="251">
        <v>1305</v>
      </c>
      <c r="AF65" s="251">
        <v>1432</v>
      </c>
      <c r="AG65" s="251">
        <v>1389</v>
      </c>
      <c r="AH65" s="251">
        <v>1417</v>
      </c>
      <c r="AI65" s="251">
        <v>1564</v>
      </c>
      <c r="AJ65" s="251">
        <v>1576</v>
      </c>
      <c r="AK65" s="251">
        <v>1561</v>
      </c>
      <c r="AL65" s="251">
        <v>1536</v>
      </c>
      <c r="AM65" s="251">
        <v>1600</v>
      </c>
      <c r="AN65" s="251">
        <v>1695</v>
      </c>
      <c r="AO65" s="251">
        <v>1702</v>
      </c>
      <c r="AP65" s="251">
        <v>1808</v>
      </c>
      <c r="AQ65" s="251">
        <v>1919</v>
      </c>
      <c r="AR65" s="251">
        <v>2073</v>
      </c>
      <c r="AS65" s="251">
        <v>2187</v>
      </c>
      <c r="AT65" s="251">
        <v>2237</v>
      </c>
      <c r="AU65" s="251">
        <v>2194</v>
      </c>
      <c r="AV65" s="251">
        <v>2124</v>
      </c>
      <c r="AW65" s="251">
        <v>2001</v>
      </c>
      <c r="AX65" s="251">
        <v>1992</v>
      </c>
      <c r="AY65" s="251">
        <v>1911</v>
      </c>
      <c r="AZ65" s="251">
        <v>1896</v>
      </c>
      <c r="BA65" s="251">
        <v>1393</v>
      </c>
      <c r="BB65" s="251">
        <v>1812</v>
      </c>
      <c r="BC65" s="251">
        <v>1676</v>
      </c>
      <c r="BD65" s="251">
        <v>1613</v>
      </c>
      <c r="BE65" s="251">
        <v>1624</v>
      </c>
      <c r="BF65" s="251">
        <v>1539</v>
      </c>
      <c r="BG65" s="251">
        <v>1504</v>
      </c>
      <c r="BH65" s="251">
        <v>1632</v>
      </c>
      <c r="BI65" s="251">
        <v>1523</v>
      </c>
      <c r="BJ65" s="251">
        <v>1517</v>
      </c>
      <c r="BK65" s="251">
        <v>1580</v>
      </c>
      <c r="BL65" s="251">
        <v>1689</v>
      </c>
      <c r="BM65" s="251">
        <v>1729</v>
      </c>
      <c r="BN65" s="251">
        <v>1816</v>
      </c>
      <c r="BO65" s="251">
        <v>1950</v>
      </c>
      <c r="BP65" s="251">
        <v>2138</v>
      </c>
      <c r="BQ65" s="251">
        <v>2169</v>
      </c>
      <c r="BR65" s="251">
        <v>2619</v>
      </c>
      <c r="BS65" s="251">
        <v>2403</v>
      </c>
      <c r="BT65" s="251">
        <v>2440</v>
      </c>
      <c r="BU65" s="251">
        <v>1445</v>
      </c>
      <c r="BV65" s="251">
        <v>1606</v>
      </c>
      <c r="BW65" s="251">
        <v>1944</v>
      </c>
      <c r="BX65" s="251">
        <v>1834</v>
      </c>
      <c r="BY65" s="251">
        <v>1874</v>
      </c>
      <c r="BZ65" s="251">
        <v>1755</v>
      </c>
      <c r="CA65" s="251">
        <v>1442</v>
      </c>
      <c r="CB65" s="251">
        <v>1196</v>
      </c>
      <c r="CC65" s="251">
        <v>1240</v>
      </c>
      <c r="CD65" s="251">
        <v>1270</v>
      </c>
      <c r="CE65" s="251">
        <v>1312</v>
      </c>
      <c r="CF65" s="251">
        <v>1128</v>
      </c>
      <c r="CG65" s="251">
        <v>1021</v>
      </c>
      <c r="CH65" s="251">
        <v>1010</v>
      </c>
      <c r="CI65" s="251">
        <v>1033</v>
      </c>
      <c r="CJ65" s="251">
        <v>969</v>
      </c>
      <c r="CK65" s="251">
        <v>738</v>
      </c>
      <c r="CL65" s="251">
        <v>730</v>
      </c>
      <c r="CM65" s="251">
        <v>612</v>
      </c>
      <c r="CN65" s="251">
        <v>577</v>
      </c>
      <c r="CO65" s="251">
        <v>548</v>
      </c>
      <c r="CP65" s="251">
        <v>388</v>
      </c>
      <c r="CQ65" s="251">
        <v>360</v>
      </c>
      <c r="CR65" s="251">
        <v>324</v>
      </c>
      <c r="CS65" s="251">
        <v>239</v>
      </c>
      <c r="CT65" s="251">
        <v>203</v>
      </c>
      <c r="CU65" s="251">
        <v>153</v>
      </c>
      <c r="CV65" s="251">
        <v>86</v>
      </c>
      <c r="CW65" s="251">
        <v>64</v>
      </c>
      <c r="CX65" s="251">
        <v>67</v>
      </c>
      <c r="CY65" s="251">
        <v>46</v>
      </c>
      <c r="CZ65" s="251">
        <v>71</v>
      </c>
      <c r="DA65" s="252">
        <v>322</v>
      </c>
      <c r="DB65" s="251">
        <v>5560</v>
      </c>
      <c r="DC65" s="251">
        <v>5967</v>
      </c>
      <c r="DD65" s="251">
        <v>6378</v>
      </c>
      <c r="DE65" s="251">
        <v>6810</v>
      </c>
      <c r="DF65" s="251">
        <v>5934</v>
      </c>
      <c r="DG65" s="251">
        <v>6650</v>
      </c>
      <c r="DH65" s="251">
        <v>7654</v>
      </c>
      <c r="DI65" s="251">
        <v>8724</v>
      </c>
      <c r="DJ65" s="251">
        <v>10815</v>
      </c>
      <c r="DK65" s="251">
        <v>9193</v>
      </c>
      <c r="DL65" s="251">
        <v>8264</v>
      </c>
      <c r="DM65" s="251">
        <v>7756</v>
      </c>
      <c r="DN65" s="251">
        <v>9322</v>
      </c>
      <c r="DO65" s="251">
        <v>11076</v>
      </c>
      <c r="DP65" s="251">
        <v>9013</v>
      </c>
      <c r="DQ65" s="251">
        <v>6460</v>
      </c>
      <c r="DR65" s="251">
        <v>5161</v>
      </c>
      <c r="DS65" s="251">
        <v>3205</v>
      </c>
      <c r="DT65" s="251">
        <v>1514</v>
      </c>
      <c r="DU65" s="251">
        <v>416</v>
      </c>
      <c r="DV65" s="251">
        <v>71</v>
      </c>
    </row>
    <row r="66" spans="1:126" x14ac:dyDescent="0.15">
      <c r="A66" s="242" t="s">
        <v>525</v>
      </c>
      <c r="B66" s="243" t="s">
        <v>1064</v>
      </c>
      <c r="C66" s="244">
        <v>48567</v>
      </c>
      <c r="D66" s="245">
        <v>298</v>
      </c>
      <c r="E66" s="245">
        <v>355</v>
      </c>
      <c r="F66" s="245">
        <v>352</v>
      </c>
      <c r="G66" s="245">
        <v>362</v>
      </c>
      <c r="H66" s="245">
        <v>376</v>
      </c>
      <c r="I66" s="245">
        <v>374</v>
      </c>
      <c r="J66" s="245">
        <v>415</v>
      </c>
      <c r="K66" s="245">
        <v>408</v>
      </c>
      <c r="L66" s="245">
        <v>403</v>
      </c>
      <c r="M66" s="245">
        <v>384</v>
      </c>
      <c r="N66" s="245">
        <v>402</v>
      </c>
      <c r="O66" s="245">
        <v>452</v>
      </c>
      <c r="P66" s="245">
        <v>468</v>
      </c>
      <c r="Q66" s="245">
        <v>510</v>
      </c>
      <c r="R66" s="245">
        <v>505</v>
      </c>
      <c r="S66" s="245">
        <v>512</v>
      </c>
      <c r="T66" s="245">
        <v>536</v>
      </c>
      <c r="U66" s="245">
        <v>515</v>
      </c>
      <c r="V66" s="245">
        <v>509</v>
      </c>
      <c r="W66" s="245">
        <v>451</v>
      </c>
      <c r="X66" s="245">
        <v>403</v>
      </c>
      <c r="Y66" s="245">
        <v>387</v>
      </c>
      <c r="Z66" s="245">
        <v>368</v>
      </c>
      <c r="AA66" s="245">
        <v>377</v>
      </c>
      <c r="AB66" s="245">
        <v>415</v>
      </c>
      <c r="AC66" s="245">
        <v>428</v>
      </c>
      <c r="AD66" s="245">
        <v>461</v>
      </c>
      <c r="AE66" s="245">
        <v>427</v>
      </c>
      <c r="AF66" s="245">
        <v>489</v>
      </c>
      <c r="AG66" s="245">
        <v>448</v>
      </c>
      <c r="AH66" s="245">
        <v>437</v>
      </c>
      <c r="AI66" s="245">
        <v>441</v>
      </c>
      <c r="AJ66" s="245">
        <v>448</v>
      </c>
      <c r="AK66" s="245">
        <v>484</v>
      </c>
      <c r="AL66" s="245">
        <v>511</v>
      </c>
      <c r="AM66" s="245">
        <v>516</v>
      </c>
      <c r="AN66" s="245">
        <v>512</v>
      </c>
      <c r="AO66" s="245">
        <v>553</v>
      </c>
      <c r="AP66" s="245">
        <v>608</v>
      </c>
      <c r="AQ66" s="245">
        <v>629</v>
      </c>
      <c r="AR66" s="245">
        <v>619</v>
      </c>
      <c r="AS66" s="245">
        <v>703</v>
      </c>
      <c r="AT66" s="245">
        <v>730</v>
      </c>
      <c r="AU66" s="245">
        <v>690</v>
      </c>
      <c r="AV66" s="245">
        <v>636</v>
      </c>
      <c r="AW66" s="245">
        <v>655</v>
      </c>
      <c r="AX66" s="245">
        <v>635</v>
      </c>
      <c r="AY66" s="245">
        <v>656</v>
      </c>
      <c r="AZ66" s="245">
        <v>652</v>
      </c>
      <c r="BA66" s="245">
        <v>519</v>
      </c>
      <c r="BB66" s="245">
        <v>616</v>
      </c>
      <c r="BC66" s="245">
        <v>584</v>
      </c>
      <c r="BD66" s="245">
        <v>602</v>
      </c>
      <c r="BE66" s="245">
        <v>634</v>
      </c>
      <c r="BF66" s="245">
        <v>511</v>
      </c>
      <c r="BG66" s="245">
        <v>558</v>
      </c>
      <c r="BH66" s="245">
        <v>619</v>
      </c>
      <c r="BI66" s="245">
        <v>545</v>
      </c>
      <c r="BJ66" s="245">
        <v>530</v>
      </c>
      <c r="BK66" s="245">
        <v>649</v>
      </c>
      <c r="BL66" s="245">
        <v>604</v>
      </c>
      <c r="BM66" s="245">
        <v>648</v>
      </c>
      <c r="BN66" s="245">
        <v>684</v>
      </c>
      <c r="BO66" s="245">
        <v>765</v>
      </c>
      <c r="BP66" s="245">
        <v>806</v>
      </c>
      <c r="BQ66" s="245">
        <v>864</v>
      </c>
      <c r="BR66" s="245">
        <v>918</v>
      </c>
      <c r="BS66" s="245">
        <v>872</v>
      </c>
      <c r="BT66" s="245">
        <v>902</v>
      </c>
      <c r="BU66" s="245">
        <v>542</v>
      </c>
      <c r="BV66" s="245">
        <v>551</v>
      </c>
      <c r="BW66" s="245">
        <v>704</v>
      </c>
      <c r="BX66" s="245">
        <v>631</v>
      </c>
      <c r="BY66" s="245">
        <v>730</v>
      </c>
      <c r="BZ66" s="245">
        <v>698</v>
      </c>
      <c r="CA66" s="245">
        <v>591</v>
      </c>
      <c r="CB66" s="245">
        <v>521</v>
      </c>
      <c r="CC66" s="245">
        <v>531</v>
      </c>
      <c r="CD66" s="245">
        <v>546</v>
      </c>
      <c r="CE66" s="245">
        <v>526</v>
      </c>
      <c r="CF66" s="245">
        <v>514</v>
      </c>
      <c r="CG66" s="245">
        <v>477</v>
      </c>
      <c r="CH66" s="245">
        <v>431</v>
      </c>
      <c r="CI66" s="245">
        <v>415</v>
      </c>
      <c r="CJ66" s="245">
        <v>424</v>
      </c>
      <c r="CK66" s="245">
        <v>328</v>
      </c>
      <c r="CL66" s="245">
        <v>307</v>
      </c>
      <c r="CM66" s="245">
        <v>318</v>
      </c>
      <c r="CN66" s="245">
        <v>253</v>
      </c>
      <c r="CO66" s="245">
        <v>227</v>
      </c>
      <c r="CP66" s="245">
        <v>164</v>
      </c>
      <c r="CQ66" s="245">
        <v>168</v>
      </c>
      <c r="CR66" s="245">
        <v>103</v>
      </c>
      <c r="CS66" s="245">
        <v>96</v>
      </c>
      <c r="CT66" s="245">
        <v>71</v>
      </c>
      <c r="CU66" s="245">
        <v>55</v>
      </c>
      <c r="CV66" s="245">
        <v>33</v>
      </c>
      <c r="CW66" s="245">
        <v>35</v>
      </c>
      <c r="CX66" s="245">
        <v>36</v>
      </c>
      <c r="CY66" s="245">
        <v>17</v>
      </c>
      <c r="CZ66" s="245">
        <v>24</v>
      </c>
      <c r="DA66" s="246">
        <v>165</v>
      </c>
      <c r="DB66" s="245">
        <v>1743</v>
      </c>
      <c r="DC66" s="245">
        <v>1984</v>
      </c>
      <c r="DD66" s="245">
        <v>2337</v>
      </c>
      <c r="DE66" s="245">
        <v>2523</v>
      </c>
      <c r="DF66" s="245">
        <v>1950</v>
      </c>
      <c r="DG66" s="245">
        <v>2253</v>
      </c>
      <c r="DH66" s="245">
        <v>2321</v>
      </c>
      <c r="DI66" s="245">
        <v>2818</v>
      </c>
      <c r="DJ66" s="245">
        <v>3378</v>
      </c>
      <c r="DK66" s="245">
        <v>3117</v>
      </c>
      <c r="DL66" s="245">
        <v>2947</v>
      </c>
      <c r="DM66" s="245">
        <v>2901</v>
      </c>
      <c r="DN66" s="245">
        <v>3507</v>
      </c>
      <c r="DO66" s="245">
        <v>4098</v>
      </c>
      <c r="DP66" s="245">
        <v>3314</v>
      </c>
      <c r="DQ66" s="245">
        <v>2715</v>
      </c>
      <c r="DR66" s="245">
        <v>2261</v>
      </c>
      <c r="DS66" s="245">
        <v>1433</v>
      </c>
      <c r="DT66" s="245">
        <v>602</v>
      </c>
      <c r="DU66" s="245">
        <v>176</v>
      </c>
      <c r="DV66" s="245">
        <v>24</v>
      </c>
    </row>
    <row r="67" spans="1:126" x14ac:dyDescent="0.15">
      <c r="A67" s="242" t="s">
        <v>1069</v>
      </c>
      <c r="B67" s="243" t="s">
        <v>1066</v>
      </c>
      <c r="C67" s="244">
        <v>23331</v>
      </c>
      <c r="D67" s="245">
        <v>157</v>
      </c>
      <c r="E67" s="245">
        <v>196</v>
      </c>
      <c r="F67" s="245">
        <v>170</v>
      </c>
      <c r="G67" s="245">
        <v>201</v>
      </c>
      <c r="H67" s="245">
        <v>200</v>
      </c>
      <c r="I67" s="245">
        <v>212</v>
      </c>
      <c r="J67" s="245">
        <v>218</v>
      </c>
      <c r="K67" s="245">
        <v>224</v>
      </c>
      <c r="L67" s="245">
        <v>198</v>
      </c>
      <c r="M67" s="245">
        <v>204</v>
      </c>
      <c r="N67" s="245">
        <v>223</v>
      </c>
      <c r="O67" s="245">
        <v>246</v>
      </c>
      <c r="P67" s="245">
        <v>244</v>
      </c>
      <c r="Q67" s="245">
        <v>239</v>
      </c>
      <c r="R67" s="245">
        <v>240</v>
      </c>
      <c r="S67" s="245">
        <v>275</v>
      </c>
      <c r="T67" s="245">
        <v>255</v>
      </c>
      <c r="U67" s="245">
        <v>255</v>
      </c>
      <c r="V67" s="245">
        <v>265</v>
      </c>
      <c r="W67" s="245">
        <v>219</v>
      </c>
      <c r="X67" s="245">
        <v>182</v>
      </c>
      <c r="Y67" s="245">
        <v>179</v>
      </c>
      <c r="Z67" s="245">
        <v>190</v>
      </c>
      <c r="AA67" s="245">
        <v>193</v>
      </c>
      <c r="AB67" s="245">
        <v>218</v>
      </c>
      <c r="AC67" s="245">
        <v>208</v>
      </c>
      <c r="AD67" s="245">
        <v>264</v>
      </c>
      <c r="AE67" s="245">
        <v>225</v>
      </c>
      <c r="AF67" s="245">
        <v>262</v>
      </c>
      <c r="AG67" s="245">
        <v>227</v>
      </c>
      <c r="AH67" s="245">
        <v>225</v>
      </c>
      <c r="AI67" s="245">
        <v>227</v>
      </c>
      <c r="AJ67" s="245">
        <v>242</v>
      </c>
      <c r="AK67" s="245">
        <v>254</v>
      </c>
      <c r="AL67" s="245">
        <v>268</v>
      </c>
      <c r="AM67" s="245">
        <v>253</v>
      </c>
      <c r="AN67" s="245">
        <v>267</v>
      </c>
      <c r="AO67" s="245">
        <v>263</v>
      </c>
      <c r="AP67" s="245">
        <v>323</v>
      </c>
      <c r="AQ67" s="245">
        <v>310</v>
      </c>
      <c r="AR67" s="245">
        <v>308</v>
      </c>
      <c r="AS67" s="245">
        <v>336</v>
      </c>
      <c r="AT67" s="245">
        <v>359</v>
      </c>
      <c r="AU67" s="245">
        <v>324</v>
      </c>
      <c r="AV67" s="245">
        <v>320</v>
      </c>
      <c r="AW67" s="245">
        <v>307</v>
      </c>
      <c r="AX67" s="245">
        <v>325</v>
      </c>
      <c r="AY67" s="245">
        <v>335</v>
      </c>
      <c r="AZ67" s="245">
        <v>325</v>
      </c>
      <c r="BA67" s="245">
        <v>253</v>
      </c>
      <c r="BB67" s="245">
        <v>294</v>
      </c>
      <c r="BC67" s="245">
        <v>255</v>
      </c>
      <c r="BD67" s="245">
        <v>291</v>
      </c>
      <c r="BE67" s="245">
        <v>325</v>
      </c>
      <c r="BF67" s="245">
        <v>251</v>
      </c>
      <c r="BG67" s="245">
        <v>263</v>
      </c>
      <c r="BH67" s="245">
        <v>302</v>
      </c>
      <c r="BI67" s="245">
        <v>268</v>
      </c>
      <c r="BJ67" s="245">
        <v>271</v>
      </c>
      <c r="BK67" s="245">
        <v>322</v>
      </c>
      <c r="BL67" s="245">
        <v>314</v>
      </c>
      <c r="BM67" s="245">
        <v>318</v>
      </c>
      <c r="BN67" s="245">
        <v>334</v>
      </c>
      <c r="BO67" s="245">
        <v>366</v>
      </c>
      <c r="BP67" s="245">
        <v>370</v>
      </c>
      <c r="BQ67" s="245">
        <v>431</v>
      </c>
      <c r="BR67" s="245">
        <v>441</v>
      </c>
      <c r="BS67" s="245">
        <v>412</v>
      </c>
      <c r="BT67" s="245">
        <v>437</v>
      </c>
      <c r="BU67" s="245">
        <v>272</v>
      </c>
      <c r="BV67" s="245">
        <v>255</v>
      </c>
      <c r="BW67" s="245">
        <v>313</v>
      </c>
      <c r="BX67" s="245">
        <v>291</v>
      </c>
      <c r="BY67" s="245">
        <v>334</v>
      </c>
      <c r="BZ67" s="245">
        <v>322</v>
      </c>
      <c r="CA67" s="245">
        <v>284</v>
      </c>
      <c r="CB67" s="245">
        <v>230</v>
      </c>
      <c r="CC67" s="245">
        <v>231</v>
      </c>
      <c r="CD67" s="245">
        <v>243</v>
      </c>
      <c r="CE67" s="245">
        <v>223</v>
      </c>
      <c r="CF67" s="245">
        <v>226</v>
      </c>
      <c r="CG67" s="245">
        <v>179</v>
      </c>
      <c r="CH67" s="245">
        <v>171</v>
      </c>
      <c r="CI67" s="245">
        <v>156</v>
      </c>
      <c r="CJ67" s="245">
        <v>145</v>
      </c>
      <c r="CK67" s="245">
        <v>118</v>
      </c>
      <c r="CL67" s="245">
        <v>115</v>
      </c>
      <c r="CM67" s="245">
        <v>109</v>
      </c>
      <c r="CN67" s="245">
        <v>77</v>
      </c>
      <c r="CO67" s="245">
        <v>77</v>
      </c>
      <c r="CP67" s="245">
        <v>44</v>
      </c>
      <c r="CQ67" s="245">
        <v>40</v>
      </c>
      <c r="CR67" s="245">
        <v>24</v>
      </c>
      <c r="CS67" s="245">
        <v>14</v>
      </c>
      <c r="CT67" s="245">
        <v>15</v>
      </c>
      <c r="CU67" s="245">
        <v>6</v>
      </c>
      <c r="CV67" s="245">
        <v>10</v>
      </c>
      <c r="CW67" s="245">
        <v>2</v>
      </c>
      <c r="CX67" s="245">
        <v>5</v>
      </c>
      <c r="CY67" s="245">
        <v>2</v>
      </c>
      <c r="CZ67" s="245">
        <v>5</v>
      </c>
      <c r="DA67" s="246">
        <v>115</v>
      </c>
      <c r="DB67" s="245">
        <v>924</v>
      </c>
      <c r="DC67" s="245">
        <v>1056</v>
      </c>
      <c r="DD67" s="245">
        <v>1192</v>
      </c>
      <c r="DE67" s="245">
        <v>1269</v>
      </c>
      <c r="DF67" s="245">
        <v>962</v>
      </c>
      <c r="DG67" s="245">
        <v>1186</v>
      </c>
      <c r="DH67" s="245">
        <v>1216</v>
      </c>
      <c r="DI67" s="245">
        <v>1416</v>
      </c>
      <c r="DJ67" s="245">
        <v>1647</v>
      </c>
      <c r="DK67" s="245">
        <v>1545</v>
      </c>
      <c r="DL67" s="245">
        <v>1416</v>
      </c>
      <c r="DM67" s="245">
        <v>1426</v>
      </c>
      <c r="DN67" s="245">
        <v>1702</v>
      </c>
      <c r="DO67" s="245">
        <v>1993</v>
      </c>
      <c r="DP67" s="245">
        <v>1515</v>
      </c>
      <c r="DQ67" s="245">
        <v>1211</v>
      </c>
      <c r="DR67" s="245">
        <v>877</v>
      </c>
      <c r="DS67" s="245">
        <v>496</v>
      </c>
      <c r="DT67" s="245">
        <v>137</v>
      </c>
      <c r="DU67" s="245">
        <v>25</v>
      </c>
      <c r="DV67" s="245">
        <v>5</v>
      </c>
    </row>
    <row r="68" spans="1:126" x14ac:dyDescent="0.15">
      <c r="A68" s="242" t="s">
        <v>1069</v>
      </c>
      <c r="B68" s="243" t="s">
        <v>1067</v>
      </c>
      <c r="C68" s="244">
        <v>25236</v>
      </c>
      <c r="D68" s="245">
        <v>141</v>
      </c>
      <c r="E68" s="245">
        <v>159</v>
      </c>
      <c r="F68" s="245">
        <v>182</v>
      </c>
      <c r="G68" s="245">
        <v>161</v>
      </c>
      <c r="H68" s="245">
        <v>176</v>
      </c>
      <c r="I68" s="245">
        <v>162</v>
      </c>
      <c r="J68" s="245">
        <v>197</v>
      </c>
      <c r="K68" s="245">
        <v>184</v>
      </c>
      <c r="L68" s="245">
        <v>205</v>
      </c>
      <c r="M68" s="245">
        <v>180</v>
      </c>
      <c r="N68" s="245">
        <v>179</v>
      </c>
      <c r="O68" s="245">
        <v>206</v>
      </c>
      <c r="P68" s="245">
        <v>224</v>
      </c>
      <c r="Q68" s="245">
        <v>271</v>
      </c>
      <c r="R68" s="245">
        <v>265</v>
      </c>
      <c r="S68" s="245">
        <v>237</v>
      </c>
      <c r="T68" s="245">
        <v>281</v>
      </c>
      <c r="U68" s="245">
        <v>260</v>
      </c>
      <c r="V68" s="245">
        <v>244</v>
      </c>
      <c r="W68" s="245">
        <v>232</v>
      </c>
      <c r="X68" s="245">
        <v>221</v>
      </c>
      <c r="Y68" s="245">
        <v>208</v>
      </c>
      <c r="Z68" s="245">
        <v>178</v>
      </c>
      <c r="AA68" s="245">
        <v>184</v>
      </c>
      <c r="AB68" s="245">
        <v>197</v>
      </c>
      <c r="AC68" s="245">
        <v>220</v>
      </c>
      <c r="AD68" s="245">
        <v>197</v>
      </c>
      <c r="AE68" s="245">
        <v>202</v>
      </c>
      <c r="AF68" s="245">
        <v>227</v>
      </c>
      <c r="AG68" s="245">
        <v>221</v>
      </c>
      <c r="AH68" s="245">
        <v>212</v>
      </c>
      <c r="AI68" s="245">
        <v>214</v>
      </c>
      <c r="AJ68" s="245">
        <v>206</v>
      </c>
      <c r="AK68" s="245">
        <v>230</v>
      </c>
      <c r="AL68" s="245">
        <v>243</v>
      </c>
      <c r="AM68" s="245">
        <v>263</v>
      </c>
      <c r="AN68" s="245">
        <v>245</v>
      </c>
      <c r="AO68" s="245">
        <v>290</v>
      </c>
      <c r="AP68" s="245">
        <v>285</v>
      </c>
      <c r="AQ68" s="245">
        <v>319</v>
      </c>
      <c r="AR68" s="245">
        <v>311</v>
      </c>
      <c r="AS68" s="245">
        <v>367</v>
      </c>
      <c r="AT68" s="245">
        <v>371</v>
      </c>
      <c r="AU68" s="245">
        <v>366</v>
      </c>
      <c r="AV68" s="245">
        <v>316</v>
      </c>
      <c r="AW68" s="245">
        <v>348</v>
      </c>
      <c r="AX68" s="245">
        <v>310</v>
      </c>
      <c r="AY68" s="245">
        <v>321</v>
      </c>
      <c r="AZ68" s="245">
        <v>327</v>
      </c>
      <c r="BA68" s="245">
        <v>266</v>
      </c>
      <c r="BB68" s="245">
        <v>322</v>
      </c>
      <c r="BC68" s="245">
        <v>329</v>
      </c>
      <c r="BD68" s="245">
        <v>311</v>
      </c>
      <c r="BE68" s="245">
        <v>309</v>
      </c>
      <c r="BF68" s="245">
        <v>260</v>
      </c>
      <c r="BG68" s="245">
        <v>295</v>
      </c>
      <c r="BH68" s="245">
        <v>317</v>
      </c>
      <c r="BI68" s="245">
        <v>277</v>
      </c>
      <c r="BJ68" s="245">
        <v>259</v>
      </c>
      <c r="BK68" s="245">
        <v>327</v>
      </c>
      <c r="BL68" s="245">
        <v>290</v>
      </c>
      <c r="BM68" s="245">
        <v>330</v>
      </c>
      <c r="BN68" s="245">
        <v>350</v>
      </c>
      <c r="BO68" s="245">
        <v>399</v>
      </c>
      <c r="BP68" s="245">
        <v>436</v>
      </c>
      <c r="BQ68" s="245">
        <v>433</v>
      </c>
      <c r="BR68" s="245">
        <v>477</v>
      </c>
      <c r="BS68" s="245">
        <v>460</v>
      </c>
      <c r="BT68" s="245">
        <v>465</v>
      </c>
      <c r="BU68" s="245">
        <v>270</v>
      </c>
      <c r="BV68" s="245">
        <v>296</v>
      </c>
      <c r="BW68" s="245">
        <v>391</v>
      </c>
      <c r="BX68" s="245">
        <v>340</v>
      </c>
      <c r="BY68" s="245">
        <v>396</v>
      </c>
      <c r="BZ68" s="245">
        <v>376</v>
      </c>
      <c r="CA68" s="245">
        <v>307</v>
      </c>
      <c r="CB68" s="245">
        <v>291</v>
      </c>
      <c r="CC68" s="245">
        <v>300</v>
      </c>
      <c r="CD68" s="245">
        <v>303</v>
      </c>
      <c r="CE68" s="245">
        <v>303</v>
      </c>
      <c r="CF68" s="245">
        <v>288</v>
      </c>
      <c r="CG68" s="245">
        <v>298</v>
      </c>
      <c r="CH68" s="245">
        <v>260</v>
      </c>
      <c r="CI68" s="245">
        <v>259</v>
      </c>
      <c r="CJ68" s="245">
        <v>279</v>
      </c>
      <c r="CK68" s="245">
        <v>210</v>
      </c>
      <c r="CL68" s="245">
        <v>192</v>
      </c>
      <c r="CM68" s="245">
        <v>209</v>
      </c>
      <c r="CN68" s="245">
        <v>176</v>
      </c>
      <c r="CO68" s="245">
        <v>150</v>
      </c>
      <c r="CP68" s="245">
        <v>120</v>
      </c>
      <c r="CQ68" s="245">
        <v>128</v>
      </c>
      <c r="CR68" s="245">
        <v>79</v>
      </c>
      <c r="CS68" s="245">
        <v>82</v>
      </c>
      <c r="CT68" s="245">
        <v>56</v>
      </c>
      <c r="CU68" s="245">
        <v>49</v>
      </c>
      <c r="CV68" s="245">
        <v>23</v>
      </c>
      <c r="CW68" s="245">
        <v>33</v>
      </c>
      <c r="CX68" s="245">
        <v>31</v>
      </c>
      <c r="CY68" s="245">
        <v>15</v>
      </c>
      <c r="CZ68" s="245">
        <v>19</v>
      </c>
      <c r="DA68" s="246">
        <v>50</v>
      </c>
      <c r="DB68" s="245">
        <v>819</v>
      </c>
      <c r="DC68" s="245">
        <v>928</v>
      </c>
      <c r="DD68" s="245">
        <v>1145</v>
      </c>
      <c r="DE68" s="245">
        <v>1254</v>
      </c>
      <c r="DF68" s="245">
        <v>988</v>
      </c>
      <c r="DG68" s="245">
        <v>1067</v>
      </c>
      <c r="DH68" s="245">
        <v>1105</v>
      </c>
      <c r="DI68" s="245">
        <v>1402</v>
      </c>
      <c r="DJ68" s="245">
        <v>1731</v>
      </c>
      <c r="DK68" s="245">
        <v>1572</v>
      </c>
      <c r="DL68" s="245">
        <v>1531</v>
      </c>
      <c r="DM68" s="245">
        <v>1475</v>
      </c>
      <c r="DN68" s="245">
        <v>1805</v>
      </c>
      <c r="DO68" s="245">
        <v>2105</v>
      </c>
      <c r="DP68" s="245">
        <v>1799</v>
      </c>
      <c r="DQ68" s="245">
        <v>1504</v>
      </c>
      <c r="DR68" s="245">
        <v>1384</v>
      </c>
      <c r="DS68" s="245">
        <v>937</v>
      </c>
      <c r="DT68" s="245">
        <v>465</v>
      </c>
      <c r="DU68" s="245">
        <v>151</v>
      </c>
      <c r="DV68" s="245">
        <v>19</v>
      </c>
    </row>
    <row r="69" spans="1:126" x14ac:dyDescent="0.15">
      <c r="A69" s="236" t="s">
        <v>1081</v>
      </c>
      <c r="B69" s="258" t="s">
        <v>1064</v>
      </c>
      <c r="C69" s="238">
        <v>40866</v>
      </c>
      <c r="D69" s="239">
        <v>281</v>
      </c>
      <c r="E69" s="239">
        <v>320</v>
      </c>
      <c r="F69" s="239">
        <v>313</v>
      </c>
      <c r="G69" s="239">
        <v>322</v>
      </c>
      <c r="H69" s="239">
        <v>332</v>
      </c>
      <c r="I69" s="239">
        <v>355</v>
      </c>
      <c r="J69" s="239">
        <v>325</v>
      </c>
      <c r="K69" s="239">
        <v>352</v>
      </c>
      <c r="L69" s="239">
        <v>341</v>
      </c>
      <c r="M69" s="239">
        <v>351</v>
      </c>
      <c r="N69" s="239">
        <v>353</v>
      </c>
      <c r="O69" s="239">
        <v>393</v>
      </c>
      <c r="P69" s="239">
        <v>388</v>
      </c>
      <c r="Q69" s="239">
        <v>411</v>
      </c>
      <c r="R69" s="239">
        <v>411</v>
      </c>
      <c r="S69" s="239">
        <v>423</v>
      </c>
      <c r="T69" s="239">
        <v>429</v>
      </c>
      <c r="U69" s="239">
        <v>464</v>
      </c>
      <c r="V69" s="239">
        <v>405</v>
      </c>
      <c r="W69" s="239">
        <v>288</v>
      </c>
      <c r="X69" s="239">
        <v>288</v>
      </c>
      <c r="Y69" s="239">
        <v>261</v>
      </c>
      <c r="Z69" s="239">
        <v>308</v>
      </c>
      <c r="AA69" s="239">
        <v>311</v>
      </c>
      <c r="AB69" s="239">
        <v>329</v>
      </c>
      <c r="AC69" s="239">
        <v>324</v>
      </c>
      <c r="AD69" s="239">
        <v>318</v>
      </c>
      <c r="AE69" s="239">
        <v>351</v>
      </c>
      <c r="AF69" s="239">
        <v>355</v>
      </c>
      <c r="AG69" s="239">
        <v>374</v>
      </c>
      <c r="AH69" s="239">
        <v>375</v>
      </c>
      <c r="AI69" s="239">
        <v>381</v>
      </c>
      <c r="AJ69" s="239">
        <v>396</v>
      </c>
      <c r="AK69" s="239">
        <v>414</v>
      </c>
      <c r="AL69" s="239">
        <v>404</v>
      </c>
      <c r="AM69" s="239">
        <v>428</v>
      </c>
      <c r="AN69" s="239">
        <v>434</v>
      </c>
      <c r="AO69" s="239">
        <v>495</v>
      </c>
      <c r="AP69" s="239">
        <v>481</v>
      </c>
      <c r="AQ69" s="239">
        <v>495</v>
      </c>
      <c r="AR69" s="239">
        <v>560</v>
      </c>
      <c r="AS69" s="239">
        <v>574</v>
      </c>
      <c r="AT69" s="239">
        <v>605</v>
      </c>
      <c r="AU69" s="239">
        <v>557</v>
      </c>
      <c r="AV69" s="239">
        <v>583</v>
      </c>
      <c r="AW69" s="239">
        <v>542</v>
      </c>
      <c r="AX69" s="239">
        <v>534</v>
      </c>
      <c r="AY69" s="239">
        <v>526</v>
      </c>
      <c r="AZ69" s="239">
        <v>556</v>
      </c>
      <c r="BA69" s="239">
        <v>451</v>
      </c>
      <c r="BB69" s="239">
        <v>565</v>
      </c>
      <c r="BC69" s="239">
        <v>503</v>
      </c>
      <c r="BD69" s="239">
        <v>511</v>
      </c>
      <c r="BE69" s="239">
        <v>516</v>
      </c>
      <c r="BF69" s="239">
        <v>472</v>
      </c>
      <c r="BG69" s="239">
        <v>492</v>
      </c>
      <c r="BH69" s="239">
        <v>493</v>
      </c>
      <c r="BI69" s="239">
        <v>514</v>
      </c>
      <c r="BJ69" s="239">
        <v>467</v>
      </c>
      <c r="BK69" s="239">
        <v>531</v>
      </c>
      <c r="BL69" s="239">
        <v>557</v>
      </c>
      <c r="BM69" s="239">
        <v>518</v>
      </c>
      <c r="BN69" s="239">
        <v>579</v>
      </c>
      <c r="BO69" s="239">
        <v>561</v>
      </c>
      <c r="BP69" s="239">
        <v>609</v>
      </c>
      <c r="BQ69" s="239">
        <v>648</v>
      </c>
      <c r="BR69" s="239">
        <v>764</v>
      </c>
      <c r="BS69" s="239">
        <v>760</v>
      </c>
      <c r="BT69" s="239">
        <v>684</v>
      </c>
      <c r="BU69" s="239">
        <v>429</v>
      </c>
      <c r="BV69" s="239">
        <v>459</v>
      </c>
      <c r="BW69" s="239">
        <v>530</v>
      </c>
      <c r="BX69" s="239">
        <v>628</v>
      </c>
      <c r="BY69" s="239">
        <v>643</v>
      </c>
      <c r="BZ69" s="239">
        <v>625</v>
      </c>
      <c r="CA69" s="239">
        <v>528</v>
      </c>
      <c r="CB69" s="239">
        <v>470</v>
      </c>
      <c r="CC69" s="239">
        <v>457</v>
      </c>
      <c r="CD69" s="239">
        <v>481</v>
      </c>
      <c r="CE69" s="239">
        <v>521</v>
      </c>
      <c r="CF69" s="239">
        <v>455</v>
      </c>
      <c r="CG69" s="239">
        <v>412</v>
      </c>
      <c r="CH69" s="239">
        <v>398</v>
      </c>
      <c r="CI69" s="239">
        <v>352</v>
      </c>
      <c r="CJ69" s="239">
        <v>368</v>
      </c>
      <c r="CK69" s="239">
        <v>305</v>
      </c>
      <c r="CL69" s="239">
        <v>303</v>
      </c>
      <c r="CM69" s="239">
        <v>262</v>
      </c>
      <c r="CN69" s="239">
        <v>236</v>
      </c>
      <c r="CO69" s="239">
        <v>197</v>
      </c>
      <c r="CP69" s="239">
        <v>152</v>
      </c>
      <c r="CQ69" s="239">
        <v>135</v>
      </c>
      <c r="CR69" s="239">
        <v>100</v>
      </c>
      <c r="CS69" s="239">
        <v>101</v>
      </c>
      <c r="CT69" s="239">
        <v>70</v>
      </c>
      <c r="CU69" s="239">
        <v>53</v>
      </c>
      <c r="CV69" s="239">
        <v>37</v>
      </c>
      <c r="CW69" s="239">
        <v>24</v>
      </c>
      <c r="CX69" s="239">
        <v>23</v>
      </c>
      <c r="CY69" s="239">
        <v>15</v>
      </c>
      <c r="CZ69" s="239">
        <v>27</v>
      </c>
      <c r="DA69" s="240">
        <v>59</v>
      </c>
      <c r="DB69" s="239">
        <v>1568</v>
      </c>
      <c r="DC69" s="239">
        <v>1724</v>
      </c>
      <c r="DD69" s="239">
        <v>1956</v>
      </c>
      <c r="DE69" s="239">
        <v>2009</v>
      </c>
      <c r="DF69" s="239">
        <v>1497</v>
      </c>
      <c r="DG69" s="239">
        <v>1722</v>
      </c>
      <c r="DH69" s="239">
        <v>1970</v>
      </c>
      <c r="DI69" s="239">
        <v>2333</v>
      </c>
      <c r="DJ69" s="239">
        <v>2879</v>
      </c>
      <c r="DK69" s="239">
        <v>2609</v>
      </c>
      <c r="DL69" s="239">
        <v>2567</v>
      </c>
      <c r="DM69" s="239">
        <v>2497</v>
      </c>
      <c r="DN69" s="239">
        <v>2824</v>
      </c>
      <c r="DO69" s="239">
        <v>3285</v>
      </c>
      <c r="DP69" s="239">
        <v>2885</v>
      </c>
      <c r="DQ69" s="239">
        <v>2457</v>
      </c>
      <c r="DR69" s="239">
        <v>1985</v>
      </c>
      <c r="DS69" s="239">
        <v>1303</v>
      </c>
      <c r="DT69" s="239">
        <v>558</v>
      </c>
      <c r="DU69" s="239">
        <v>152</v>
      </c>
      <c r="DV69" s="239">
        <v>27</v>
      </c>
    </row>
    <row r="70" spans="1:126" x14ac:dyDescent="0.15">
      <c r="A70" s="242" t="s">
        <v>1069</v>
      </c>
      <c r="B70" s="257" t="s">
        <v>1066</v>
      </c>
      <c r="C70" s="244">
        <v>19512</v>
      </c>
      <c r="D70" s="245">
        <v>144</v>
      </c>
      <c r="E70" s="245">
        <v>172</v>
      </c>
      <c r="F70" s="245">
        <v>179</v>
      </c>
      <c r="G70" s="245">
        <v>159</v>
      </c>
      <c r="H70" s="245">
        <v>171</v>
      </c>
      <c r="I70" s="245">
        <v>181</v>
      </c>
      <c r="J70" s="245">
        <v>162</v>
      </c>
      <c r="K70" s="245">
        <v>173</v>
      </c>
      <c r="L70" s="245">
        <v>188</v>
      </c>
      <c r="M70" s="245">
        <v>195</v>
      </c>
      <c r="N70" s="245">
        <v>169</v>
      </c>
      <c r="O70" s="245">
        <v>202</v>
      </c>
      <c r="P70" s="245">
        <v>193</v>
      </c>
      <c r="Q70" s="245">
        <v>213</v>
      </c>
      <c r="R70" s="245">
        <v>212</v>
      </c>
      <c r="S70" s="245">
        <v>216</v>
      </c>
      <c r="T70" s="245">
        <v>222</v>
      </c>
      <c r="U70" s="245">
        <v>233</v>
      </c>
      <c r="V70" s="245">
        <v>211</v>
      </c>
      <c r="W70" s="245">
        <v>155</v>
      </c>
      <c r="X70" s="245">
        <v>142</v>
      </c>
      <c r="Y70" s="245">
        <v>123</v>
      </c>
      <c r="Z70" s="245">
        <v>151</v>
      </c>
      <c r="AA70" s="245">
        <v>144</v>
      </c>
      <c r="AB70" s="245">
        <v>160</v>
      </c>
      <c r="AC70" s="245">
        <v>160</v>
      </c>
      <c r="AD70" s="245">
        <v>180</v>
      </c>
      <c r="AE70" s="245">
        <v>167</v>
      </c>
      <c r="AF70" s="245">
        <v>195</v>
      </c>
      <c r="AG70" s="245">
        <v>198</v>
      </c>
      <c r="AH70" s="245">
        <v>198</v>
      </c>
      <c r="AI70" s="245">
        <v>192</v>
      </c>
      <c r="AJ70" s="245">
        <v>197</v>
      </c>
      <c r="AK70" s="245">
        <v>223</v>
      </c>
      <c r="AL70" s="245">
        <v>204</v>
      </c>
      <c r="AM70" s="245">
        <v>207</v>
      </c>
      <c r="AN70" s="245">
        <v>236</v>
      </c>
      <c r="AO70" s="245">
        <v>256</v>
      </c>
      <c r="AP70" s="245">
        <v>238</v>
      </c>
      <c r="AQ70" s="245">
        <v>247</v>
      </c>
      <c r="AR70" s="245">
        <v>290</v>
      </c>
      <c r="AS70" s="245">
        <v>263</v>
      </c>
      <c r="AT70" s="245">
        <v>299</v>
      </c>
      <c r="AU70" s="245">
        <v>278</v>
      </c>
      <c r="AV70" s="245">
        <v>290</v>
      </c>
      <c r="AW70" s="245">
        <v>278</v>
      </c>
      <c r="AX70" s="245">
        <v>272</v>
      </c>
      <c r="AY70" s="245">
        <v>256</v>
      </c>
      <c r="AZ70" s="245">
        <v>274</v>
      </c>
      <c r="BA70" s="245">
        <v>223</v>
      </c>
      <c r="BB70" s="245">
        <v>282</v>
      </c>
      <c r="BC70" s="245">
        <v>242</v>
      </c>
      <c r="BD70" s="245">
        <v>250</v>
      </c>
      <c r="BE70" s="245">
        <v>263</v>
      </c>
      <c r="BF70" s="245">
        <v>251</v>
      </c>
      <c r="BG70" s="245">
        <v>245</v>
      </c>
      <c r="BH70" s="245">
        <v>236</v>
      </c>
      <c r="BI70" s="245">
        <v>232</v>
      </c>
      <c r="BJ70" s="245">
        <v>233</v>
      </c>
      <c r="BK70" s="245">
        <v>257</v>
      </c>
      <c r="BL70" s="245">
        <v>272</v>
      </c>
      <c r="BM70" s="245">
        <v>247</v>
      </c>
      <c r="BN70" s="245">
        <v>293</v>
      </c>
      <c r="BO70" s="245">
        <v>259</v>
      </c>
      <c r="BP70" s="245">
        <v>272</v>
      </c>
      <c r="BQ70" s="245">
        <v>301</v>
      </c>
      <c r="BR70" s="245">
        <v>387</v>
      </c>
      <c r="BS70" s="245">
        <v>377</v>
      </c>
      <c r="BT70" s="245">
        <v>329</v>
      </c>
      <c r="BU70" s="245">
        <v>214</v>
      </c>
      <c r="BV70" s="245">
        <v>199</v>
      </c>
      <c r="BW70" s="245">
        <v>229</v>
      </c>
      <c r="BX70" s="245">
        <v>285</v>
      </c>
      <c r="BY70" s="245">
        <v>291</v>
      </c>
      <c r="BZ70" s="245">
        <v>261</v>
      </c>
      <c r="CA70" s="245">
        <v>244</v>
      </c>
      <c r="CB70" s="245">
        <v>190</v>
      </c>
      <c r="CC70" s="245">
        <v>200</v>
      </c>
      <c r="CD70" s="245">
        <v>220</v>
      </c>
      <c r="CE70" s="245">
        <v>226</v>
      </c>
      <c r="CF70" s="245">
        <v>188</v>
      </c>
      <c r="CG70" s="245">
        <v>174</v>
      </c>
      <c r="CH70" s="245">
        <v>168</v>
      </c>
      <c r="CI70" s="245">
        <v>157</v>
      </c>
      <c r="CJ70" s="245">
        <v>127</v>
      </c>
      <c r="CK70" s="245">
        <v>126</v>
      </c>
      <c r="CL70" s="245">
        <v>100</v>
      </c>
      <c r="CM70" s="245">
        <v>80</v>
      </c>
      <c r="CN70" s="245">
        <v>72</v>
      </c>
      <c r="CO70" s="245">
        <v>53</v>
      </c>
      <c r="CP70" s="245">
        <v>35</v>
      </c>
      <c r="CQ70" s="245">
        <v>30</v>
      </c>
      <c r="CR70" s="245">
        <v>21</v>
      </c>
      <c r="CS70" s="245">
        <v>19</v>
      </c>
      <c r="CT70" s="245">
        <v>10</v>
      </c>
      <c r="CU70" s="245">
        <v>12</v>
      </c>
      <c r="CV70" s="245">
        <v>7</v>
      </c>
      <c r="CW70" s="245">
        <v>5</v>
      </c>
      <c r="CX70" s="245">
        <v>3</v>
      </c>
      <c r="CY70" s="245">
        <v>3</v>
      </c>
      <c r="CZ70" s="245">
        <v>6</v>
      </c>
      <c r="DA70" s="246">
        <v>38</v>
      </c>
      <c r="DB70" s="245">
        <v>825</v>
      </c>
      <c r="DC70" s="245">
        <v>899</v>
      </c>
      <c r="DD70" s="245">
        <v>989</v>
      </c>
      <c r="DE70" s="245">
        <v>1037</v>
      </c>
      <c r="DF70" s="245">
        <v>720</v>
      </c>
      <c r="DG70" s="245">
        <v>900</v>
      </c>
      <c r="DH70" s="245">
        <v>1014</v>
      </c>
      <c r="DI70" s="245">
        <v>1184</v>
      </c>
      <c r="DJ70" s="245">
        <v>1420</v>
      </c>
      <c r="DK70" s="245">
        <v>1303</v>
      </c>
      <c r="DL70" s="245">
        <v>1288</v>
      </c>
      <c r="DM70" s="245">
        <v>1203</v>
      </c>
      <c r="DN70" s="245">
        <v>1343</v>
      </c>
      <c r="DO70" s="245">
        <v>1608</v>
      </c>
      <c r="DP70" s="245">
        <v>1265</v>
      </c>
      <c r="DQ70" s="245">
        <v>1080</v>
      </c>
      <c r="DR70" s="245">
        <v>814</v>
      </c>
      <c r="DS70" s="245">
        <v>431</v>
      </c>
      <c r="DT70" s="245">
        <v>115</v>
      </c>
      <c r="DU70" s="245">
        <v>30</v>
      </c>
      <c r="DV70" s="245">
        <v>6</v>
      </c>
    </row>
    <row r="71" spans="1:126" x14ac:dyDescent="0.15">
      <c r="A71" s="248" t="s">
        <v>1069</v>
      </c>
      <c r="B71" s="259" t="s">
        <v>1067</v>
      </c>
      <c r="C71" s="250">
        <v>21354</v>
      </c>
      <c r="D71" s="251">
        <v>137</v>
      </c>
      <c r="E71" s="251">
        <v>148</v>
      </c>
      <c r="F71" s="251">
        <v>134</v>
      </c>
      <c r="G71" s="251">
        <v>163</v>
      </c>
      <c r="H71" s="251">
        <v>161</v>
      </c>
      <c r="I71" s="251">
        <v>174</v>
      </c>
      <c r="J71" s="251">
        <v>163</v>
      </c>
      <c r="K71" s="251">
        <v>179</v>
      </c>
      <c r="L71" s="251">
        <v>153</v>
      </c>
      <c r="M71" s="251">
        <v>156</v>
      </c>
      <c r="N71" s="251">
        <v>184</v>
      </c>
      <c r="O71" s="251">
        <v>191</v>
      </c>
      <c r="P71" s="251">
        <v>195</v>
      </c>
      <c r="Q71" s="251">
        <v>198</v>
      </c>
      <c r="R71" s="251">
        <v>199</v>
      </c>
      <c r="S71" s="251">
        <v>207</v>
      </c>
      <c r="T71" s="251">
        <v>207</v>
      </c>
      <c r="U71" s="251">
        <v>231</v>
      </c>
      <c r="V71" s="251">
        <v>194</v>
      </c>
      <c r="W71" s="251">
        <v>133</v>
      </c>
      <c r="X71" s="251">
        <v>146</v>
      </c>
      <c r="Y71" s="251">
        <v>138</v>
      </c>
      <c r="Z71" s="251">
        <v>157</v>
      </c>
      <c r="AA71" s="251">
        <v>167</v>
      </c>
      <c r="AB71" s="251">
        <v>169</v>
      </c>
      <c r="AC71" s="251">
        <v>164</v>
      </c>
      <c r="AD71" s="251">
        <v>138</v>
      </c>
      <c r="AE71" s="251">
        <v>184</v>
      </c>
      <c r="AF71" s="251">
        <v>160</v>
      </c>
      <c r="AG71" s="251">
        <v>176</v>
      </c>
      <c r="AH71" s="251">
        <v>177</v>
      </c>
      <c r="AI71" s="251">
        <v>189</v>
      </c>
      <c r="AJ71" s="251">
        <v>199</v>
      </c>
      <c r="AK71" s="251">
        <v>191</v>
      </c>
      <c r="AL71" s="251">
        <v>200</v>
      </c>
      <c r="AM71" s="251">
        <v>221</v>
      </c>
      <c r="AN71" s="251">
        <v>198</v>
      </c>
      <c r="AO71" s="251">
        <v>239</v>
      </c>
      <c r="AP71" s="251">
        <v>243</v>
      </c>
      <c r="AQ71" s="251">
        <v>248</v>
      </c>
      <c r="AR71" s="251">
        <v>270</v>
      </c>
      <c r="AS71" s="251">
        <v>311</v>
      </c>
      <c r="AT71" s="251">
        <v>306</v>
      </c>
      <c r="AU71" s="251">
        <v>279</v>
      </c>
      <c r="AV71" s="251">
        <v>293</v>
      </c>
      <c r="AW71" s="251">
        <v>264</v>
      </c>
      <c r="AX71" s="251">
        <v>262</v>
      </c>
      <c r="AY71" s="251">
        <v>270</v>
      </c>
      <c r="AZ71" s="251">
        <v>282</v>
      </c>
      <c r="BA71" s="251">
        <v>228</v>
      </c>
      <c r="BB71" s="251">
        <v>283</v>
      </c>
      <c r="BC71" s="251">
        <v>261</v>
      </c>
      <c r="BD71" s="251">
        <v>261</v>
      </c>
      <c r="BE71" s="251">
        <v>253</v>
      </c>
      <c r="BF71" s="251">
        <v>221</v>
      </c>
      <c r="BG71" s="251">
        <v>247</v>
      </c>
      <c r="BH71" s="251">
        <v>257</v>
      </c>
      <c r="BI71" s="251">
        <v>282</v>
      </c>
      <c r="BJ71" s="251">
        <v>234</v>
      </c>
      <c r="BK71" s="251">
        <v>274</v>
      </c>
      <c r="BL71" s="251">
        <v>285</v>
      </c>
      <c r="BM71" s="251">
        <v>271</v>
      </c>
      <c r="BN71" s="251">
        <v>286</v>
      </c>
      <c r="BO71" s="251">
        <v>302</v>
      </c>
      <c r="BP71" s="251">
        <v>337</v>
      </c>
      <c r="BQ71" s="251">
        <v>347</v>
      </c>
      <c r="BR71" s="251">
        <v>377</v>
      </c>
      <c r="BS71" s="251">
        <v>383</v>
      </c>
      <c r="BT71" s="251">
        <v>355</v>
      </c>
      <c r="BU71" s="251">
        <v>215</v>
      </c>
      <c r="BV71" s="251">
        <v>260</v>
      </c>
      <c r="BW71" s="251">
        <v>301</v>
      </c>
      <c r="BX71" s="251">
        <v>343</v>
      </c>
      <c r="BY71" s="251">
        <v>352</v>
      </c>
      <c r="BZ71" s="251">
        <v>364</v>
      </c>
      <c r="CA71" s="251">
        <v>284</v>
      </c>
      <c r="CB71" s="251">
        <v>280</v>
      </c>
      <c r="CC71" s="251">
        <v>257</v>
      </c>
      <c r="CD71" s="251">
        <v>261</v>
      </c>
      <c r="CE71" s="251">
        <v>295</v>
      </c>
      <c r="CF71" s="251">
        <v>267</v>
      </c>
      <c r="CG71" s="251">
        <v>238</v>
      </c>
      <c r="CH71" s="251">
        <v>230</v>
      </c>
      <c r="CI71" s="251">
        <v>195</v>
      </c>
      <c r="CJ71" s="251">
        <v>241</v>
      </c>
      <c r="CK71" s="251">
        <v>179</v>
      </c>
      <c r="CL71" s="251">
        <v>203</v>
      </c>
      <c r="CM71" s="251">
        <v>182</v>
      </c>
      <c r="CN71" s="251">
        <v>164</v>
      </c>
      <c r="CO71" s="251">
        <v>144</v>
      </c>
      <c r="CP71" s="251">
        <v>117</v>
      </c>
      <c r="CQ71" s="251">
        <v>105</v>
      </c>
      <c r="CR71" s="251">
        <v>79</v>
      </c>
      <c r="CS71" s="251">
        <v>82</v>
      </c>
      <c r="CT71" s="251">
        <v>60</v>
      </c>
      <c r="CU71" s="251">
        <v>41</v>
      </c>
      <c r="CV71" s="251">
        <v>30</v>
      </c>
      <c r="CW71" s="251">
        <v>19</v>
      </c>
      <c r="CX71" s="251">
        <v>20</v>
      </c>
      <c r="CY71" s="251">
        <v>12</v>
      </c>
      <c r="CZ71" s="251">
        <v>21</v>
      </c>
      <c r="DA71" s="252">
        <v>21</v>
      </c>
      <c r="DB71" s="251">
        <v>743</v>
      </c>
      <c r="DC71" s="251">
        <v>825</v>
      </c>
      <c r="DD71" s="251">
        <v>967</v>
      </c>
      <c r="DE71" s="251">
        <v>972</v>
      </c>
      <c r="DF71" s="251">
        <v>777</v>
      </c>
      <c r="DG71" s="251">
        <v>822</v>
      </c>
      <c r="DH71" s="251">
        <v>956</v>
      </c>
      <c r="DI71" s="251">
        <v>1149</v>
      </c>
      <c r="DJ71" s="251">
        <v>1459</v>
      </c>
      <c r="DK71" s="251">
        <v>1306</v>
      </c>
      <c r="DL71" s="251">
        <v>1279</v>
      </c>
      <c r="DM71" s="251">
        <v>1294</v>
      </c>
      <c r="DN71" s="251">
        <v>1481</v>
      </c>
      <c r="DO71" s="251">
        <v>1677</v>
      </c>
      <c r="DP71" s="251">
        <v>1620</v>
      </c>
      <c r="DQ71" s="251">
        <v>1377</v>
      </c>
      <c r="DR71" s="251">
        <v>1171</v>
      </c>
      <c r="DS71" s="251">
        <v>872</v>
      </c>
      <c r="DT71" s="251">
        <v>443</v>
      </c>
      <c r="DU71" s="251">
        <v>122</v>
      </c>
      <c r="DV71" s="251">
        <v>21</v>
      </c>
    </row>
    <row r="72" spans="1:126" x14ac:dyDescent="0.15">
      <c r="A72" s="242" t="s">
        <v>1082</v>
      </c>
      <c r="B72" s="243" t="s">
        <v>1064</v>
      </c>
      <c r="C72" s="244">
        <v>224903</v>
      </c>
      <c r="D72" s="245">
        <v>1572</v>
      </c>
      <c r="E72" s="245">
        <v>1689</v>
      </c>
      <c r="F72" s="245">
        <v>1879</v>
      </c>
      <c r="G72" s="245">
        <v>1804</v>
      </c>
      <c r="H72" s="245">
        <v>1911</v>
      </c>
      <c r="I72" s="245">
        <v>1972</v>
      </c>
      <c r="J72" s="245">
        <v>1962</v>
      </c>
      <c r="K72" s="245">
        <v>2071</v>
      </c>
      <c r="L72" s="245">
        <v>2118</v>
      </c>
      <c r="M72" s="245">
        <v>1966</v>
      </c>
      <c r="N72" s="245">
        <v>2007</v>
      </c>
      <c r="O72" s="245">
        <v>2164</v>
      </c>
      <c r="P72" s="245">
        <v>2143</v>
      </c>
      <c r="Q72" s="245">
        <v>2173</v>
      </c>
      <c r="R72" s="245">
        <v>2260</v>
      </c>
      <c r="S72" s="245">
        <v>2305</v>
      </c>
      <c r="T72" s="245">
        <v>2272</v>
      </c>
      <c r="U72" s="245">
        <v>2310</v>
      </c>
      <c r="V72" s="245">
        <v>2128</v>
      </c>
      <c r="W72" s="245">
        <v>2063</v>
      </c>
      <c r="X72" s="245">
        <v>2058</v>
      </c>
      <c r="Y72" s="245">
        <v>2009</v>
      </c>
      <c r="Z72" s="245">
        <v>1864</v>
      </c>
      <c r="AA72" s="245">
        <v>1655</v>
      </c>
      <c r="AB72" s="245">
        <v>1657</v>
      </c>
      <c r="AC72" s="245">
        <v>1660</v>
      </c>
      <c r="AD72" s="245">
        <v>1651</v>
      </c>
      <c r="AE72" s="245">
        <v>1817</v>
      </c>
      <c r="AF72" s="245">
        <v>1762</v>
      </c>
      <c r="AG72" s="245">
        <v>1826</v>
      </c>
      <c r="AH72" s="245">
        <v>2037</v>
      </c>
      <c r="AI72" s="245">
        <v>2035</v>
      </c>
      <c r="AJ72" s="245">
        <v>2196</v>
      </c>
      <c r="AK72" s="245">
        <v>2195</v>
      </c>
      <c r="AL72" s="245">
        <v>2332</v>
      </c>
      <c r="AM72" s="245">
        <v>2417</v>
      </c>
      <c r="AN72" s="245">
        <v>2624</v>
      </c>
      <c r="AO72" s="245">
        <v>2809</v>
      </c>
      <c r="AP72" s="245">
        <v>2962</v>
      </c>
      <c r="AQ72" s="245">
        <v>3216</v>
      </c>
      <c r="AR72" s="245">
        <v>3528</v>
      </c>
      <c r="AS72" s="245">
        <v>3689</v>
      </c>
      <c r="AT72" s="245">
        <v>3837</v>
      </c>
      <c r="AU72" s="245">
        <v>3866</v>
      </c>
      <c r="AV72" s="245">
        <v>3757</v>
      </c>
      <c r="AW72" s="245">
        <v>3699</v>
      </c>
      <c r="AX72" s="245">
        <v>3822</v>
      </c>
      <c r="AY72" s="245">
        <v>3593</v>
      </c>
      <c r="AZ72" s="245">
        <v>3470</v>
      </c>
      <c r="BA72" s="245">
        <v>2688</v>
      </c>
      <c r="BB72" s="245">
        <v>3273</v>
      </c>
      <c r="BC72" s="245">
        <v>3041</v>
      </c>
      <c r="BD72" s="245">
        <v>2876</v>
      </c>
      <c r="BE72" s="245">
        <v>2775</v>
      </c>
      <c r="BF72" s="245">
        <v>2670</v>
      </c>
      <c r="BG72" s="245">
        <v>2630</v>
      </c>
      <c r="BH72" s="245">
        <v>2656</v>
      </c>
      <c r="BI72" s="245">
        <v>2506</v>
      </c>
      <c r="BJ72" s="245">
        <v>2425</v>
      </c>
      <c r="BK72" s="245">
        <v>2529</v>
      </c>
      <c r="BL72" s="245">
        <v>2601</v>
      </c>
      <c r="BM72" s="245">
        <v>2526</v>
      </c>
      <c r="BN72" s="245">
        <v>2671</v>
      </c>
      <c r="BO72" s="245">
        <v>2840</v>
      </c>
      <c r="BP72" s="245">
        <v>3148</v>
      </c>
      <c r="BQ72" s="245">
        <v>3432</v>
      </c>
      <c r="BR72" s="245">
        <v>3953</v>
      </c>
      <c r="BS72" s="245">
        <v>3984</v>
      </c>
      <c r="BT72" s="245">
        <v>3875</v>
      </c>
      <c r="BU72" s="245">
        <v>2478</v>
      </c>
      <c r="BV72" s="245">
        <v>2551</v>
      </c>
      <c r="BW72" s="245">
        <v>3057</v>
      </c>
      <c r="BX72" s="245">
        <v>2940</v>
      </c>
      <c r="BY72" s="245">
        <v>3005</v>
      </c>
      <c r="BZ72" s="245">
        <v>2971</v>
      </c>
      <c r="CA72" s="245">
        <v>2549</v>
      </c>
      <c r="CB72" s="245">
        <v>2207</v>
      </c>
      <c r="CC72" s="245">
        <v>2258</v>
      </c>
      <c r="CD72" s="245">
        <v>2268</v>
      </c>
      <c r="CE72" s="245">
        <v>2192</v>
      </c>
      <c r="CF72" s="245">
        <v>1990</v>
      </c>
      <c r="CG72" s="245">
        <v>1708</v>
      </c>
      <c r="CH72" s="245">
        <v>1653</v>
      </c>
      <c r="CI72" s="245">
        <v>1553</v>
      </c>
      <c r="CJ72" s="245">
        <v>1441</v>
      </c>
      <c r="CK72" s="245">
        <v>1206</v>
      </c>
      <c r="CL72" s="245">
        <v>1103</v>
      </c>
      <c r="CM72" s="245">
        <v>1015</v>
      </c>
      <c r="CN72" s="245">
        <v>835</v>
      </c>
      <c r="CO72" s="245">
        <v>771</v>
      </c>
      <c r="CP72" s="245">
        <v>622</v>
      </c>
      <c r="CQ72" s="245">
        <v>500</v>
      </c>
      <c r="CR72" s="245">
        <v>403</v>
      </c>
      <c r="CS72" s="245">
        <v>305</v>
      </c>
      <c r="CT72" s="245">
        <v>231</v>
      </c>
      <c r="CU72" s="245">
        <v>232</v>
      </c>
      <c r="CV72" s="245">
        <v>115</v>
      </c>
      <c r="CW72" s="245">
        <v>98</v>
      </c>
      <c r="CX72" s="245">
        <v>83</v>
      </c>
      <c r="CY72" s="245">
        <v>58</v>
      </c>
      <c r="CZ72" s="245">
        <v>91</v>
      </c>
      <c r="DA72" s="246">
        <v>4503</v>
      </c>
      <c r="DB72" s="245">
        <v>8855</v>
      </c>
      <c r="DC72" s="245">
        <v>10089</v>
      </c>
      <c r="DD72" s="245">
        <v>10747</v>
      </c>
      <c r="DE72" s="245">
        <v>11078</v>
      </c>
      <c r="DF72" s="245">
        <v>9243</v>
      </c>
      <c r="DG72" s="245">
        <v>8716</v>
      </c>
      <c r="DH72" s="245">
        <v>10795</v>
      </c>
      <c r="DI72" s="245">
        <v>14028</v>
      </c>
      <c r="DJ72" s="245">
        <v>18677</v>
      </c>
      <c r="DK72" s="245">
        <v>17272</v>
      </c>
      <c r="DL72" s="245">
        <v>14635</v>
      </c>
      <c r="DM72" s="245">
        <v>12746</v>
      </c>
      <c r="DN72" s="245">
        <v>13786</v>
      </c>
      <c r="DO72" s="245">
        <v>17722</v>
      </c>
      <c r="DP72" s="245">
        <v>14524</v>
      </c>
      <c r="DQ72" s="245">
        <v>11474</v>
      </c>
      <c r="DR72" s="245">
        <v>8345</v>
      </c>
      <c r="DS72" s="245">
        <v>4930</v>
      </c>
      <c r="DT72" s="245">
        <v>2061</v>
      </c>
      <c r="DU72" s="245">
        <v>586</v>
      </c>
      <c r="DV72" s="245">
        <v>91</v>
      </c>
    </row>
    <row r="73" spans="1:126" x14ac:dyDescent="0.15">
      <c r="A73" s="242" t="s">
        <v>1069</v>
      </c>
      <c r="B73" s="243" t="s">
        <v>1066</v>
      </c>
      <c r="C73" s="244">
        <v>104215</v>
      </c>
      <c r="D73" s="245">
        <v>798</v>
      </c>
      <c r="E73" s="245">
        <v>873</v>
      </c>
      <c r="F73" s="245">
        <v>965</v>
      </c>
      <c r="G73" s="245">
        <v>884</v>
      </c>
      <c r="H73" s="245">
        <v>999</v>
      </c>
      <c r="I73" s="245">
        <v>989</v>
      </c>
      <c r="J73" s="245">
        <v>970</v>
      </c>
      <c r="K73" s="245">
        <v>1037</v>
      </c>
      <c r="L73" s="245">
        <v>1116</v>
      </c>
      <c r="M73" s="245">
        <v>964</v>
      </c>
      <c r="N73" s="245">
        <v>1037</v>
      </c>
      <c r="O73" s="245">
        <v>1128</v>
      </c>
      <c r="P73" s="245">
        <v>1092</v>
      </c>
      <c r="Q73" s="245">
        <v>1093</v>
      </c>
      <c r="R73" s="245">
        <v>1112</v>
      </c>
      <c r="S73" s="245">
        <v>1155</v>
      </c>
      <c r="T73" s="245">
        <v>1129</v>
      </c>
      <c r="U73" s="245">
        <v>1138</v>
      </c>
      <c r="V73" s="245">
        <v>992</v>
      </c>
      <c r="W73" s="245">
        <v>925</v>
      </c>
      <c r="X73" s="245">
        <v>996</v>
      </c>
      <c r="Y73" s="245">
        <v>971</v>
      </c>
      <c r="Z73" s="245">
        <v>831</v>
      </c>
      <c r="AA73" s="245">
        <v>770</v>
      </c>
      <c r="AB73" s="245">
        <v>749</v>
      </c>
      <c r="AC73" s="245">
        <v>740</v>
      </c>
      <c r="AD73" s="245">
        <v>738</v>
      </c>
      <c r="AE73" s="245">
        <v>794</v>
      </c>
      <c r="AF73" s="245">
        <v>802</v>
      </c>
      <c r="AG73" s="245">
        <v>848</v>
      </c>
      <c r="AH73" s="245">
        <v>945</v>
      </c>
      <c r="AI73" s="245">
        <v>896</v>
      </c>
      <c r="AJ73" s="245">
        <v>985</v>
      </c>
      <c r="AK73" s="245">
        <v>980</v>
      </c>
      <c r="AL73" s="245">
        <v>1088</v>
      </c>
      <c r="AM73" s="245">
        <v>1088</v>
      </c>
      <c r="AN73" s="245">
        <v>1238</v>
      </c>
      <c r="AO73" s="245">
        <v>1330</v>
      </c>
      <c r="AP73" s="245">
        <v>1311</v>
      </c>
      <c r="AQ73" s="245">
        <v>1492</v>
      </c>
      <c r="AR73" s="245">
        <v>1672</v>
      </c>
      <c r="AS73" s="245">
        <v>1737</v>
      </c>
      <c r="AT73" s="245">
        <v>1792</v>
      </c>
      <c r="AU73" s="245">
        <v>1838</v>
      </c>
      <c r="AV73" s="245">
        <v>1776</v>
      </c>
      <c r="AW73" s="245">
        <v>1686</v>
      </c>
      <c r="AX73" s="245">
        <v>1819</v>
      </c>
      <c r="AY73" s="245">
        <v>1681</v>
      </c>
      <c r="AZ73" s="245">
        <v>1637</v>
      </c>
      <c r="BA73" s="245">
        <v>1296</v>
      </c>
      <c r="BB73" s="245">
        <v>1526</v>
      </c>
      <c r="BC73" s="245">
        <v>1451</v>
      </c>
      <c r="BD73" s="245">
        <v>1372</v>
      </c>
      <c r="BE73" s="245">
        <v>1288</v>
      </c>
      <c r="BF73" s="245">
        <v>1228</v>
      </c>
      <c r="BG73" s="245">
        <v>1186</v>
      </c>
      <c r="BH73" s="245">
        <v>1190</v>
      </c>
      <c r="BI73" s="245">
        <v>1141</v>
      </c>
      <c r="BJ73" s="245">
        <v>1139</v>
      </c>
      <c r="BK73" s="245">
        <v>1207</v>
      </c>
      <c r="BL73" s="245">
        <v>1205</v>
      </c>
      <c r="BM73" s="245">
        <v>1141</v>
      </c>
      <c r="BN73" s="245">
        <v>1206</v>
      </c>
      <c r="BO73" s="245">
        <v>1275</v>
      </c>
      <c r="BP73" s="245">
        <v>1429</v>
      </c>
      <c r="BQ73" s="245">
        <v>1514</v>
      </c>
      <c r="BR73" s="245">
        <v>1803</v>
      </c>
      <c r="BS73" s="245">
        <v>1851</v>
      </c>
      <c r="BT73" s="245">
        <v>1754</v>
      </c>
      <c r="BU73" s="245">
        <v>1153</v>
      </c>
      <c r="BV73" s="245">
        <v>1110</v>
      </c>
      <c r="BW73" s="245">
        <v>1388</v>
      </c>
      <c r="BX73" s="245">
        <v>1346</v>
      </c>
      <c r="BY73" s="245">
        <v>1375</v>
      </c>
      <c r="BZ73" s="245">
        <v>1373</v>
      </c>
      <c r="CA73" s="245">
        <v>1167</v>
      </c>
      <c r="CB73" s="245">
        <v>996</v>
      </c>
      <c r="CC73" s="245">
        <v>1007</v>
      </c>
      <c r="CD73" s="245">
        <v>978</v>
      </c>
      <c r="CE73" s="245">
        <v>980</v>
      </c>
      <c r="CF73" s="245">
        <v>884</v>
      </c>
      <c r="CG73" s="245">
        <v>769</v>
      </c>
      <c r="CH73" s="245">
        <v>668</v>
      </c>
      <c r="CI73" s="245">
        <v>626</v>
      </c>
      <c r="CJ73" s="245">
        <v>550</v>
      </c>
      <c r="CK73" s="245">
        <v>453</v>
      </c>
      <c r="CL73" s="245">
        <v>372</v>
      </c>
      <c r="CM73" s="245">
        <v>380</v>
      </c>
      <c r="CN73" s="245">
        <v>303</v>
      </c>
      <c r="CO73" s="245">
        <v>247</v>
      </c>
      <c r="CP73" s="245">
        <v>176</v>
      </c>
      <c r="CQ73" s="245">
        <v>140</v>
      </c>
      <c r="CR73" s="245">
        <v>92</v>
      </c>
      <c r="CS73" s="245">
        <v>71</v>
      </c>
      <c r="CT73" s="245">
        <v>47</v>
      </c>
      <c r="CU73" s="245">
        <v>42</v>
      </c>
      <c r="CV73" s="245">
        <v>23</v>
      </c>
      <c r="CW73" s="245">
        <v>10</v>
      </c>
      <c r="CX73" s="245">
        <v>15</v>
      </c>
      <c r="CY73" s="245">
        <v>8</v>
      </c>
      <c r="CZ73" s="245">
        <v>17</v>
      </c>
      <c r="DA73" s="246">
        <v>2621</v>
      </c>
      <c r="DB73" s="245">
        <v>4519</v>
      </c>
      <c r="DC73" s="245">
        <v>5076</v>
      </c>
      <c r="DD73" s="245">
        <v>5462</v>
      </c>
      <c r="DE73" s="245">
        <v>5339</v>
      </c>
      <c r="DF73" s="245">
        <v>4317</v>
      </c>
      <c r="DG73" s="245">
        <v>3922</v>
      </c>
      <c r="DH73" s="245">
        <v>4894</v>
      </c>
      <c r="DI73" s="245">
        <v>6459</v>
      </c>
      <c r="DJ73" s="245">
        <v>8815</v>
      </c>
      <c r="DK73" s="245">
        <v>8119</v>
      </c>
      <c r="DL73" s="245">
        <v>6865</v>
      </c>
      <c r="DM73" s="245">
        <v>5863</v>
      </c>
      <c r="DN73" s="245">
        <v>6256</v>
      </c>
      <c r="DO73" s="245">
        <v>8075</v>
      </c>
      <c r="DP73" s="245">
        <v>6592</v>
      </c>
      <c r="DQ73" s="245">
        <v>5128</v>
      </c>
      <c r="DR73" s="245">
        <v>3497</v>
      </c>
      <c r="DS73" s="245">
        <v>1755</v>
      </c>
      <c r="DT73" s="245">
        <v>526</v>
      </c>
      <c r="DU73" s="245">
        <v>98</v>
      </c>
      <c r="DV73" s="245">
        <v>17</v>
      </c>
    </row>
    <row r="74" spans="1:126" x14ac:dyDescent="0.15">
      <c r="A74" s="242" t="s">
        <v>1069</v>
      </c>
      <c r="B74" s="243" t="s">
        <v>1067</v>
      </c>
      <c r="C74" s="244">
        <v>120688</v>
      </c>
      <c r="D74" s="245">
        <v>774</v>
      </c>
      <c r="E74" s="245">
        <v>816</v>
      </c>
      <c r="F74" s="245">
        <v>914</v>
      </c>
      <c r="G74" s="245">
        <v>920</v>
      </c>
      <c r="H74" s="245">
        <v>912</v>
      </c>
      <c r="I74" s="245">
        <v>983</v>
      </c>
      <c r="J74" s="245">
        <v>992</v>
      </c>
      <c r="K74" s="245">
        <v>1034</v>
      </c>
      <c r="L74" s="245">
        <v>1002</v>
      </c>
      <c r="M74" s="245">
        <v>1002</v>
      </c>
      <c r="N74" s="245">
        <v>970</v>
      </c>
      <c r="O74" s="245">
        <v>1036</v>
      </c>
      <c r="P74" s="245">
        <v>1051</v>
      </c>
      <c r="Q74" s="245">
        <v>1080</v>
      </c>
      <c r="R74" s="245">
        <v>1148</v>
      </c>
      <c r="S74" s="245">
        <v>1150</v>
      </c>
      <c r="T74" s="245">
        <v>1143</v>
      </c>
      <c r="U74" s="245">
        <v>1172</v>
      </c>
      <c r="V74" s="245">
        <v>1136</v>
      </c>
      <c r="W74" s="245">
        <v>1138</v>
      </c>
      <c r="X74" s="245">
        <v>1062</v>
      </c>
      <c r="Y74" s="245">
        <v>1038</v>
      </c>
      <c r="Z74" s="245">
        <v>1033</v>
      </c>
      <c r="AA74" s="245">
        <v>885</v>
      </c>
      <c r="AB74" s="245">
        <v>908</v>
      </c>
      <c r="AC74" s="245">
        <v>920</v>
      </c>
      <c r="AD74" s="245">
        <v>913</v>
      </c>
      <c r="AE74" s="245">
        <v>1023</v>
      </c>
      <c r="AF74" s="245">
        <v>960</v>
      </c>
      <c r="AG74" s="245">
        <v>978</v>
      </c>
      <c r="AH74" s="245">
        <v>1092</v>
      </c>
      <c r="AI74" s="245">
        <v>1139</v>
      </c>
      <c r="AJ74" s="245">
        <v>1211</v>
      </c>
      <c r="AK74" s="245">
        <v>1215</v>
      </c>
      <c r="AL74" s="245">
        <v>1244</v>
      </c>
      <c r="AM74" s="245">
        <v>1329</v>
      </c>
      <c r="AN74" s="245">
        <v>1386</v>
      </c>
      <c r="AO74" s="245">
        <v>1479</v>
      </c>
      <c r="AP74" s="245">
        <v>1651</v>
      </c>
      <c r="AQ74" s="245">
        <v>1724</v>
      </c>
      <c r="AR74" s="245">
        <v>1856</v>
      </c>
      <c r="AS74" s="245">
        <v>1952</v>
      </c>
      <c r="AT74" s="245">
        <v>2045</v>
      </c>
      <c r="AU74" s="245">
        <v>2028</v>
      </c>
      <c r="AV74" s="245">
        <v>1981</v>
      </c>
      <c r="AW74" s="245">
        <v>2013</v>
      </c>
      <c r="AX74" s="245">
        <v>2003</v>
      </c>
      <c r="AY74" s="245">
        <v>1912</v>
      </c>
      <c r="AZ74" s="245">
        <v>1833</v>
      </c>
      <c r="BA74" s="245">
        <v>1392</v>
      </c>
      <c r="BB74" s="245">
        <v>1747</v>
      </c>
      <c r="BC74" s="245">
        <v>1590</v>
      </c>
      <c r="BD74" s="245">
        <v>1504</v>
      </c>
      <c r="BE74" s="245">
        <v>1487</v>
      </c>
      <c r="BF74" s="245">
        <v>1442</v>
      </c>
      <c r="BG74" s="245">
        <v>1444</v>
      </c>
      <c r="BH74" s="245">
        <v>1466</v>
      </c>
      <c r="BI74" s="245">
        <v>1365</v>
      </c>
      <c r="BJ74" s="245">
        <v>1286</v>
      </c>
      <c r="BK74" s="245">
        <v>1322</v>
      </c>
      <c r="BL74" s="245">
        <v>1396</v>
      </c>
      <c r="BM74" s="245">
        <v>1385</v>
      </c>
      <c r="BN74" s="245">
        <v>1465</v>
      </c>
      <c r="BO74" s="245">
        <v>1565</v>
      </c>
      <c r="BP74" s="245">
        <v>1719</v>
      </c>
      <c r="BQ74" s="245">
        <v>1918</v>
      </c>
      <c r="BR74" s="245">
        <v>2150</v>
      </c>
      <c r="BS74" s="245">
        <v>2133</v>
      </c>
      <c r="BT74" s="245">
        <v>2121</v>
      </c>
      <c r="BU74" s="245">
        <v>1325</v>
      </c>
      <c r="BV74" s="245">
        <v>1441</v>
      </c>
      <c r="BW74" s="245">
        <v>1669</v>
      </c>
      <c r="BX74" s="245">
        <v>1594</v>
      </c>
      <c r="BY74" s="245">
        <v>1630</v>
      </c>
      <c r="BZ74" s="245">
        <v>1598</v>
      </c>
      <c r="CA74" s="245">
        <v>1382</v>
      </c>
      <c r="CB74" s="245">
        <v>1211</v>
      </c>
      <c r="CC74" s="245">
        <v>1251</v>
      </c>
      <c r="CD74" s="245">
        <v>1290</v>
      </c>
      <c r="CE74" s="245">
        <v>1212</v>
      </c>
      <c r="CF74" s="245">
        <v>1106</v>
      </c>
      <c r="CG74" s="245">
        <v>939</v>
      </c>
      <c r="CH74" s="245">
        <v>985</v>
      </c>
      <c r="CI74" s="245">
        <v>927</v>
      </c>
      <c r="CJ74" s="245">
        <v>891</v>
      </c>
      <c r="CK74" s="245">
        <v>753</v>
      </c>
      <c r="CL74" s="245">
        <v>731</v>
      </c>
      <c r="CM74" s="245">
        <v>635</v>
      </c>
      <c r="CN74" s="245">
        <v>532</v>
      </c>
      <c r="CO74" s="245">
        <v>524</v>
      </c>
      <c r="CP74" s="245">
        <v>446</v>
      </c>
      <c r="CQ74" s="245">
        <v>360</v>
      </c>
      <c r="CR74" s="245">
        <v>311</v>
      </c>
      <c r="CS74" s="245">
        <v>234</v>
      </c>
      <c r="CT74" s="245">
        <v>184</v>
      </c>
      <c r="CU74" s="245">
        <v>190</v>
      </c>
      <c r="CV74" s="245">
        <v>92</v>
      </c>
      <c r="CW74" s="245">
        <v>88</v>
      </c>
      <c r="CX74" s="245">
        <v>68</v>
      </c>
      <c r="CY74" s="245">
        <v>50</v>
      </c>
      <c r="CZ74" s="245">
        <v>74</v>
      </c>
      <c r="DA74" s="246">
        <v>1882</v>
      </c>
      <c r="DB74" s="245">
        <v>4336</v>
      </c>
      <c r="DC74" s="245">
        <v>5013</v>
      </c>
      <c r="DD74" s="245">
        <v>5285</v>
      </c>
      <c r="DE74" s="245">
        <v>5739</v>
      </c>
      <c r="DF74" s="245">
        <v>4926</v>
      </c>
      <c r="DG74" s="245">
        <v>4794</v>
      </c>
      <c r="DH74" s="245">
        <v>5901</v>
      </c>
      <c r="DI74" s="245">
        <v>7569</v>
      </c>
      <c r="DJ74" s="245">
        <v>9862</v>
      </c>
      <c r="DK74" s="245">
        <v>9153</v>
      </c>
      <c r="DL74" s="245">
        <v>7770</v>
      </c>
      <c r="DM74" s="245">
        <v>6883</v>
      </c>
      <c r="DN74" s="245">
        <v>7530</v>
      </c>
      <c r="DO74" s="245">
        <v>9647</v>
      </c>
      <c r="DP74" s="245">
        <v>7932</v>
      </c>
      <c r="DQ74" s="245">
        <v>6346</v>
      </c>
      <c r="DR74" s="245">
        <v>4848</v>
      </c>
      <c r="DS74" s="245">
        <v>3175</v>
      </c>
      <c r="DT74" s="245">
        <v>1535</v>
      </c>
      <c r="DU74" s="245">
        <v>488</v>
      </c>
      <c r="DV74" s="245">
        <v>74</v>
      </c>
    </row>
    <row r="75" spans="1:126" x14ac:dyDescent="0.15">
      <c r="A75" s="236" t="s">
        <v>1083</v>
      </c>
      <c r="B75" s="258" t="s">
        <v>1064</v>
      </c>
      <c r="C75" s="238">
        <v>77178</v>
      </c>
      <c r="D75" s="239">
        <v>425</v>
      </c>
      <c r="E75" s="239">
        <v>490</v>
      </c>
      <c r="F75" s="239">
        <v>536</v>
      </c>
      <c r="G75" s="239">
        <v>574</v>
      </c>
      <c r="H75" s="239">
        <v>561</v>
      </c>
      <c r="I75" s="239">
        <v>536</v>
      </c>
      <c r="J75" s="239">
        <v>595</v>
      </c>
      <c r="K75" s="239">
        <v>615</v>
      </c>
      <c r="L75" s="239">
        <v>609</v>
      </c>
      <c r="M75" s="239">
        <v>645</v>
      </c>
      <c r="N75" s="239">
        <v>616</v>
      </c>
      <c r="O75" s="239">
        <v>694</v>
      </c>
      <c r="P75" s="239">
        <v>672</v>
      </c>
      <c r="Q75" s="239">
        <v>698</v>
      </c>
      <c r="R75" s="239">
        <v>730</v>
      </c>
      <c r="S75" s="239">
        <v>741</v>
      </c>
      <c r="T75" s="239">
        <v>719</v>
      </c>
      <c r="U75" s="239">
        <v>786</v>
      </c>
      <c r="V75" s="239">
        <v>746</v>
      </c>
      <c r="W75" s="239">
        <v>742</v>
      </c>
      <c r="X75" s="239">
        <v>664</v>
      </c>
      <c r="Y75" s="239">
        <v>677</v>
      </c>
      <c r="Z75" s="239">
        <v>594</v>
      </c>
      <c r="AA75" s="239">
        <v>582</v>
      </c>
      <c r="AB75" s="239">
        <v>597</v>
      </c>
      <c r="AC75" s="239">
        <v>628</v>
      </c>
      <c r="AD75" s="239">
        <v>656</v>
      </c>
      <c r="AE75" s="239">
        <v>601</v>
      </c>
      <c r="AF75" s="239">
        <v>660</v>
      </c>
      <c r="AG75" s="239">
        <v>639</v>
      </c>
      <c r="AH75" s="239">
        <v>707</v>
      </c>
      <c r="AI75" s="239">
        <v>758</v>
      </c>
      <c r="AJ75" s="239">
        <v>794</v>
      </c>
      <c r="AK75" s="239">
        <v>719</v>
      </c>
      <c r="AL75" s="239">
        <v>705</v>
      </c>
      <c r="AM75" s="239">
        <v>816</v>
      </c>
      <c r="AN75" s="239">
        <v>853</v>
      </c>
      <c r="AO75" s="239">
        <v>876</v>
      </c>
      <c r="AP75" s="239">
        <v>954</v>
      </c>
      <c r="AQ75" s="239">
        <v>993</v>
      </c>
      <c r="AR75" s="239">
        <v>1039</v>
      </c>
      <c r="AS75" s="239">
        <v>1103</v>
      </c>
      <c r="AT75" s="239">
        <v>1103</v>
      </c>
      <c r="AU75" s="239">
        <v>1130</v>
      </c>
      <c r="AV75" s="239">
        <v>1036</v>
      </c>
      <c r="AW75" s="239">
        <v>1030</v>
      </c>
      <c r="AX75" s="239">
        <v>957</v>
      </c>
      <c r="AY75" s="239">
        <v>936</v>
      </c>
      <c r="AZ75" s="239">
        <v>1015</v>
      </c>
      <c r="BA75" s="239">
        <v>767</v>
      </c>
      <c r="BB75" s="239">
        <v>964</v>
      </c>
      <c r="BC75" s="239">
        <v>948</v>
      </c>
      <c r="BD75" s="239">
        <v>888</v>
      </c>
      <c r="BE75" s="239">
        <v>883</v>
      </c>
      <c r="BF75" s="239">
        <v>867</v>
      </c>
      <c r="BG75" s="239">
        <v>871</v>
      </c>
      <c r="BH75" s="239">
        <v>988</v>
      </c>
      <c r="BI75" s="239">
        <v>987</v>
      </c>
      <c r="BJ75" s="239">
        <v>938</v>
      </c>
      <c r="BK75" s="239">
        <v>1009</v>
      </c>
      <c r="BL75" s="239">
        <v>1071</v>
      </c>
      <c r="BM75" s="239">
        <v>1065</v>
      </c>
      <c r="BN75" s="239">
        <v>1200</v>
      </c>
      <c r="BO75" s="239">
        <v>1233</v>
      </c>
      <c r="BP75" s="239">
        <v>1377</v>
      </c>
      <c r="BQ75" s="239">
        <v>1476</v>
      </c>
      <c r="BR75" s="239">
        <v>1682</v>
      </c>
      <c r="BS75" s="239">
        <v>1583</v>
      </c>
      <c r="BT75" s="239">
        <v>1522</v>
      </c>
      <c r="BU75" s="239">
        <v>979</v>
      </c>
      <c r="BV75" s="239">
        <v>1064</v>
      </c>
      <c r="BW75" s="239">
        <v>1329</v>
      </c>
      <c r="BX75" s="239">
        <v>1219</v>
      </c>
      <c r="BY75" s="239">
        <v>1332</v>
      </c>
      <c r="BZ75" s="239">
        <v>1225</v>
      </c>
      <c r="CA75" s="239">
        <v>976</v>
      </c>
      <c r="CB75" s="239">
        <v>824</v>
      </c>
      <c r="CC75" s="239">
        <v>880</v>
      </c>
      <c r="CD75" s="239">
        <v>857</v>
      </c>
      <c r="CE75" s="239">
        <v>826</v>
      </c>
      <c r="CF75" s="239">
        <v>759</v>
      </c>
      <c r="CG75" s="239">
        <v>695</v>
      </c>
      <c r="CH75" s="239">
        <v>651</v>
      </c>
      <c r="CI75" s="239">
        <v>643</v>
      </c>
      <c r="CJ75" s="239">
        <v>572</v>
      </c>
      <c r="CK75" s="239">
        <v>477</v>
      </c>
      <c r="CL75" s="239">
        <v>492</v>
      </c>
      <c r="CM75" s="239">
        <v>394</v>
      </c>
      <c r="CN75" s="239">
        <v>370</v>
      </c>
      <c r="CO75" s="239">
        <v>388</v>
      </c>
      <c r="CP75" s="239">
        <v>302</v>
      </c>
      <c r="CQ75" s="239">
        <v>248</v>
      </c>
      <c r="CR75" s="239">
        <v>186</v>
      </c>
      <c r="CS75" s="239">
        <v>147</v>
      </c>
      <c r="CT75" s="239">
        <v>120</v>
      </c>
      <c r="CU75" s="239">
        <v>106</v>
      </c>
      <c r="CV75" s="239">
        <v>55</v>
      </c>
      <c r="CW75" s="239">
        <v>37</v>
      </c>
      <c r="CX75" s="239">
        <v>36</v>
      </c>
      <c r="CY75" s="239">
        <v>22</v>
      </c>
      <c r="CZ75" s="239">
        <v>56</v>
      </c>
      <c r="DA75" s="240">
        <v>40</v>
      </c>
      <c r="DB75" s="239">
        <v>2586</v>
      </c>
      <c r="DC75" s="239">
        <v>3000</v>
      </c>
      <c r="DD75" s="239">
        <v>3410</v>
      </c>
      <c r="DE75" s="239">
        <v>3734</v>
      </c>
      <c r="DF75" s="239">
        <v>3114</v>
      </c>
      <c r="DG75" s="239">
        <v>3184</v>
      </c>
      <c r="DH75" s="239">
        <v>3683</v>
      </c>
      <c r="DI75" s="239">
        <v>4492</v>
      </c>
      <c r="DJ75" s="239">
        <v>5411</v>
      </c>
      <c r="DK75" s="239">
        <v>4705</v>
      </c>
      <c r="DL75" s="239">
        <v>4550</v>
      </c>
      <c r="DM75" s="239">
        <v>4793</v>
      </c>
      <c r="DN75" s="239">
        <v>5946</v>
      </c>
      <c r="DO75" s="239">
        <v>7242</v>
      </c>
      <c r="DP75" s="239">
        <v>6169</v>
      </c>
      <c r="DQ75" s="239">
        <v>4363</v>
      </c>
      <c r="DR75" s="239">
        <v>3320</v>
      </c>
      <c r="DS75" s="239">
        <v>2121</v>
      </c>
      <c r="DT75" s="239">
        <v>1003</v>
      </c>
      <c r="DU75" s="239">
        <v>256</v>
      </c>
      <c r="DV75" s="239">
        <v>56</v>
      </c>
    </row>
    <row r="76" spans="1:126" x14ac:dyDescent="0.15">
      <c r="A76" s="242" t="s">
        <v>1069</v>
      </c>
      <c r="B76" s="257" t="s">
        <v>1066</v>
      </c>
      <c r="C76" s="244">
        <v>37061</v>
      </c>
      <c r="D76" s="245">
        <v>227</v>
      </c>
      <c r="E76" s="245">
        <v>214</v>
      </c>
      <c r="F76" s="245">
        <v>279</v>
      </c>
      <c r="G76" s="245">
        <v>295</v>
      </c>
      <c r="H76" s="245">
        <v>286</v>
      </c>
      <c r="I76" s="245">
        <v>274</v>
      </c>
      <c r="J76" s="245">
        <v>296</v>
      </c>
      <c r="K76" s="245">
        <v>315</v>
      </c>
      <c r="L76" s="245">
        <v>313</v>
      </c>
      <c r="M76" s="245">
        <v>329</v>
      </c>
      <c r="N76" s="245">
        <v>316</v>
      </c>
      <c r="O76" s="245">
        <v>383</v>
      </c>
      <c r="P76" s="245">
        <v>346</v>
      </c>
      <c r="Q76" s="245">
        <v>350</v>
      </c>
      <c r="R76" s="245">
        <v>376</v>
      </c>
      <c r="S76" s="245">
        <v>388</v>
      </c>
      <c r="T76" s="245">
        <v>369</v>
      </c>
      <c r="U76" s="245">
        <v>394</v>
      </c>
      <c r="V76" s="245">
        <v>376</v>
      </c>
      <c r="W76" s="245">
        <v>353</v>
      </c>
      <c r="X76" s="245">
        <v>319</v>
      </c>
      <c r="Y76" s="245">
        <v>314</v>
      </c>
      <c r="Z76" s="245">
        <v>304</v>
      </c>
      <c r="AA76" s="245">
        <v>291</v>
      </c>
      <c r="AB76" s="245">
        <v>301</v>
      </c>
      <c r="AC76" s="245">
        <v>329</v>
      </c>
      <c r="AD76" s="245">
        <v>329</v>
      </c>
      <c r="AE76" s="245">
        <v>270</v>
      </c>
      <c r="AF76" s="245">
        <v>342</v>
      </c>
      <c r="AG76" s="245">
        <v>316</v>
      </c>
      <c r="AH76" s="245">
        <v>376</v>
      </c>
      <c r="AI76" s="245">
        <v>363</v>
      </c>
      <c r="AJ76" s="245">
        <v>391</v>
      </c>
      <c r="AK76" s="245">
        <v>380</v>
      </c>
      <c r="AL76" s="245">
        <v>347</v>
      </c>
      <c r="AM76" s="245">
        <v>401</v>
      </c>
      <c r="AN76" s="245">
        <v>433</v>
      </c>
      <c r="AO76" s="245">
        <v>418</v>
      </c>
      <c r="AP76" s="245">
        <v>469</v>
      </c>
      <c r="AQ76" s="245">
        <v>499</v>
      </c>
      <c r="AR76" s="245">
        <v>544</v>
      </c>
      <c r="AS76" s="245">
        <v>542</v>
      </c>
      <c r="AT76" s="245">
        <v>559</v>
      </c>
      <c r="AU76" s="245">
        <v>589</v>
      </c>
      <c r="AV76" s="245">
        <v>521</v>
      </c>
      <c r="AW76" s="245">
        <v>530</v>
      </c>
      <c r="AX76" s="245">
        <v>472</v>
      </c>
      <c r="AY76" s="245">
        <v>423</v>
      </c>
      <c r="AZ76" s="245">
        <v>504</v>
      </c>
      <c r="BA76" s="245">
        <v>379</v>
      </c>
      <c r="BB76" s="245">
        <v>444</v>
      </c>
      <c r="BC76" s="245">
        <v>472</v>
      </c>
      <c r="BD76" s="245">
        <v>416</v>
      </c>
      <c r="BE76" s="245">
        <v>420</v>
      </c>
      <c r="BF76" s="245">
        <v>449</v>
      </c>
      <c r="BG76" s="245">
        <v>418</v>
      </c>
      <c r="BH76" s="245">
        <v>441</v>
      </c>
      <c r="BI76" s="245">
        <v>453</v>
      </c>
      <c r="BJ76" s="245">
        <v>473</v>
      </c>
      <c r="BK76" s="245">
        <v>491</v>
      </c>
      <c r="BL76" s="245">
        <v>492</v>
      </c>
      <c r="BM76" s="245">
        <v>512</v>
      </c>
      <c r="BN76" s="245">
        <v>587</v>
      </c>
      <c r="BO76" s="245">
        <v>611</v>
      </c>
      <c r="BP76" s="245">
        <v>666</v>
      </c>
      <c r="BQ76" s="245">
        <v>690</v>
      </c>
      <c r="BR76" s="245">
        <v>779</v>
      </c>
      <c r="BS76" s="245">
        <v>760</v>
      </c>
      <c r="BT76" s="245">
        <v>717</v>
      </c>
      <c r="BU76" s="245">
        <v>461</v>
      </c>
      <c r="BV76" s="245">
        <v>501</v>
      </c>
      <c r="BW76" s="245">
        <v>629</v>
      </c>
      <c r="BX76" s="245">
        <v>587</v>
      </c>
      <c r="BY76" s="245">
        <v>625</v>
      </c>
      <c r="BZ76" s="245">
        <v>598</v>
      </c>
      <c r="CA76" s="245">
        <v>518</v>
      </c>
      <c r="CB76" s="245">
        <v>402</v>
      </c>
      <c r="CC76" s="245">
        <v>406</v>
      </c>
      <c r="CD76" s="245">
        <v>423</v>
      </c>
      <c r="CE76" s="245">
        <v>392</v>
      </c>
      <c r="CF76" s="245">
        <v>334</v>
      </c>
      <c r="CG76" s="245">
        <v>289</v>
      </c>
      <c r="CH76" s="245">
        <v>287</v>
      </c>
      <c r="CI76" s="245">
        <v>279</v>
      </c>
      <c r="CJ76" s="245">
        <v>212</v>
      </c>
      <c r="CK76" s="245">
        <v>184</v>
      </c>
      <c r="CL76" s="245">
        <v>179</v>
      </c>
      <c r="CM76" s="245">
        <v>146</v>
      </c>
      <c r="CN76" s="245">
        <v>129</v>
      </c>
      <c r="CO76" s="245">
        <v>119</v>
      </c>
      <c r="CP76" s="245">
        <v>93</v>
      </c>
      <c r="CQ76" s="245">
        <v>71</v>
      </c>
      <c r="CR76" s="245">
        <v>53</v>
      </c>
      <c r="CS76" s="245">
        <v>25</v>
      </c>
      <c r="CT76" s="245">
        <v>15</v>
      </c>
      <c r="CU76" s="245">
        <v>24</v>
      </c>
      <c r="CV76" s="245">
        <v>15</v>
      </c>
      <c r="CW76" s="245">
        <v>3</v>
      </c>
      <c r="CX76" s="245">
        <v>2</v>
      </c>
      <c r="CY76" s="245">
        <v>1</v>
      </c>
      <c r="CZ76" s="245">
        <v>6</v>
      </c>
      <c r="DA76" s="246">
        <v>28</v>
      </c>
      <c r="DB76" s="245">
        <v>1301</v>
      </c>
      <c r="DC76" s="245">
        <v>1527</v>
      </c>
      <c r="DD76" s="245">
        <v>1771</v>
      </c>
      <c r="DE76" s="245">
        <v>1880</v>
      </c>
      <c r="DF76" s="245">
        <v>1529</v>
      </c>
      <c r="DG76" s="245">
        <v>1586</v>
      </c>
      <c r="DH76" s="245">
        <v>1857</v>
      </c>
      <c r="DI76" s="245">
        <v>2220</v>
      </c>
      <c r="DJ76" s="245">
        <v>2755</v>
      </c>
      <c r="DK76" s="245">
        <v>2308</v>
      </c>
      <c r="DL76" s="245">
        <v>2201</v>
      </c>
      <c r="DM76" s="245">
        <v>2276</v>
      </c>
      <c r="DN76" s="245">
        <v>2868</v>
      </c>
      <c r="DO76" s="245">
        <v>3407</v>
      </c>
      <c r="DP76" s="245">
        <v>2940</v>
      </c>
      <c r="DQ76" s="245">
        <v>2141</v>
      </c>
      <c r="DR76" s="245">
        <v>1401</v>
      </c>
      <c r="DS76" s="245">
        <v>757</v>
      </c>
      <c r="DT76" s="245">
        <v>257</v>
      </c>
      <c r="DU76" s="245">
        <v>45</v>
      </c>
      <c r="DV76" s="245">
        <v>6</v>
      </c>
    </row>
    <row r="77" spans="1:126" x14ac:dyDescent="0.15">
      <c r="A77" s="248" t="s">
        <v>1069</v>
      </c>
      <c r="B77" s="259" t="s">
        <v>1067</v>
      </c>
      <c r="C77" s="250">
        <v>40117</v>
      </c>
      <c r="D77" s="251">
        <v>198</v>
      </c>
      <c r="E77" s="251">
        <v>276</v>
      </c>
      <c r="F77" s="251">
        <v>257</v>
      </c>
      <c r="G77" s="251">
        <v>279</v>
      </c>
      <c r="H77" s="251">
        <v>275</v>
      </c>
      <c r="I77" s="251">
        <v>262</v>
      </c>
      <c r="J77" s="251">
        <v>299</v>
      </c>
      <c r="K77" s="251">
        <v>300</v>
      </c>
      <c r="L77" s="251">
        <v>296</v>
      </c>
      <c r="M77" s="251">
        <v>316</v>
      </c>
      <c r="N77" s="251">
        <v>300</v>
      </c>
      <c r="O77" s="251">
        <v>311</v>
      </c>
      <c r="P77" s="251">
        <v>326</v>
      </c>
      <c r="Q77" s="251">
        <v>348</v>
      </c>
      <c r="R77" s="251">
        <v>354</v>
      </c>
      <c r="S77" s="251">
        <v>353</v>
      </c>
      <c r="T77" s="251">
        <v>350</v>
      </c>
      <c r="U77" s="251">
        <v>392</v>
      </c>
      <c r="V77" s="251">
        <v>370</v>
      </c>
      <c r="W77" s="251">
        <v>389</v>
      </c>
      <c r="X77" s="251">
        <v>345</v>
      </c>
      <c r="Y77" s="251">
        <v>363</v>
      </c>
      <c r="Z77" s="251">
        <v>290</v>
      </c>
      <c r="AA77" s="251">
        <v>291</v>
      </c>
      <c r="AB77" s="251">
        <v>296</v>
      </c>
      <c r="AC77" s="251">
        <v>299</v>
      </c>
      <c r="AD77" s="251">
        <v>327</v>
      </c>
      <c r="AE77" s="251">
        <v>331</v>
      </c>
      <c r="AF77" s="251">
        <v>318</v>
      </c>
      <c r="AG77" s="251">
        <v>323</v>
      </c>
      <c r="AH77" s="251">
        <v>331</v>
      </c>
      <c r="AI77" s="251">
        <v>395</v>
      </c>
      <c r="AJ77" s="251">
        <v>403</v>
      </c>
      <c r="AK77" s="251">
        <v>339</v>
      </c>
      <c r="AL77" s="251">
        <v>358</v>
      </c>
      <c r="AM77" s="251">
        <v>415</v>
      </c>
      <c r="AN77" s="251">
        <v>420</v>
      </c>
      <c r="AO77" s="251">
        <v>458</v>
      </c>
      <c r="AP77" s="251">
        <v>485</v>
      </c>
      <c r="AQ77" s="251">
        <v>494</v>
      </c>
      <c r="AR77" s="251">
        <v>495</v>
      </c>
      <c r="AS77" s="251">
        <v>561</v>
      </c>
      <c r="AT77" s="251">
        <v>544</v>
      </c>
      <c r="AU77" s="251">
        <v>541</v>
      </c>
      <c r="AV77" s="251">
        <v>515</v>
      </c>
      <c r="AW77" s="251">
        <v>500</v>
      </c>
      <c r="AX77" s="251">
        <v>485</v>
      </c>
      <c r="AY77" s="251">
        <v>513</v>
      </c>
      <c r="AZ77" s="251">
        <v>511</v>
      </c>
      <c r="BA77" s="251">
        <v>388</v>
      </c>
      <c r="BB77" s="251">
        <v>520</v>
      </c>
      <c r="BC77" s="251">
        <v>476</v>
      </c>
      <c r="BD77" s="251">
        <v>472</v>
      </c>
      <c r="BE77" s="251">
        <v>463</v>
      </c>
      <c r="BF77" s="251">
        <v>418</v>
      </c>
      <c r="BG77" s="251">
        <v>453</v>
      </c>
      <c r="BH77" s="251">
        <v>547</v>
      </c>
      <c r="BI77" s="251">
        <v>534</v>
      </c>
      <c r="BJ77" s="251">
        <v>465</v>
      </c>
      <c r="BK77" s="251">
        <v>518</v>
      </c>
      <c r="BL77" s="251">
        <v>579</v>
      </c>
      <c r="BM77" s="251">
        <v>553</v>
      </c>
      <c r="BN77" s="251">
        <v>613</v>
      </c>
      <c r="BO77" s="251">
        <v>622</v>
      </c>
      <c r="BP77" s="251">
        <v>711</v>
      </c>
      <c r="BQ77" s="251">
        <v>786</v>
      </c>
      <c r="BR77" s="251">
        <v>903</v>
      </c>
      <c r="BS77" s="251">
        <v>823</v>
      </c>
      <c r="BT77" s="251">
        <v>805</v>
      </c>
      <c r="BU77" s="251">
        <v>518</v>
      </c>
      <c r="BV77" s="251">
        <v>563</v>
      </c>
      <c r="BW77" s="251">
        <v>700</v>
      </c>
      <c r="BX77" s="251">
        <v>632</v>
      </c>
      <c r="BY77" s="251">
        <v>707</v>
      </c>
      <c r="BZ77" s="251">
        <v>627</v>
      </c>
      <c r="CA77" s="251">
        <v>458</v>
      </c>
      <c r="CB77" s="251">
        <v>422</v>
      </c>
      <c r="CC77" s="251">
        <v>474</v>
      </c>
      <c r="CD77" s="251">
        <v>434</v>
      </c>
      <c r="CE77" s="251">
        <v>434</v>
      </c>
      <c r="CF77" s="251">
        <v>425</v>
      </c>
      <c r="CG77" s="251">
        <v>406</v>
      </c>
      <c r="CH77" s="251">
        <v>364</v>
      </c>
      <c r="CI77" s="251">
        <v>364</v>
      </c>
      <c r="CJ77" s="251">
        <v>360</v>
      </c>
      <c r="CK77" s="251">
        <v>293</v>
      </c>
      <c r="CL77" s="251">
        <v>313</v>
      </c>
      <c r="CM77" s="251">
        <v>248</v>
      </c>
      <c r="CN77" s="251">
        <v>241</v>
      </c>
      <c r="CO77" s="251">
        <v>269</v>
      </c>
      <c r="CP77" s="251">
        <v>209</v>
      </c>
      <c r="CQ77" s="251">
        <v>177</v>
      </c>
      <c r="CR77" s="251">
        <v>133</v>
      </c>
      <c r="CS77" s="251">
        <v>122</v>
      </c>
      <c r="CT77" s="251">
        <v>105</v>
      </c>
      <c r="CU77" s="251">
        <v>82</v>
      </c>
      <c r="CV77" s="251">
        <v>40</v>
      </c>
      <c r="CW77" s="251">
        <v>34</v>
      </c>
      <c r="CX77" s="251">
        <v>34</v>
      </c>
      <c r="CY77" s="251">
        <v>21</v>
      </c>
      <c r="CZ77" s="251">
        <v>50</v>
      </c>
      <c r="DA77" s="252">
        <v>12</v>
      </c>
      <c r="DB77" s="251">
        <v>1285</v>
      </c>
      <c r="DC77" s="251">
        <v>1473</v>
      </c>
      <c r="DD77" s="251">
        <v>1639</v>
      </c>
      <c r="DE77" s="251">
        <v>1854</v>
      </c>
      <c r="DF77" s="251">
        <v>1585</v>
      </c>
      <c r="DG77" s="251">
        <v>1598</v>
      </c>
      <c r="DH77" s="251">
        <v>1826</v>
      </c>
      <c r="DI77" s="251">
        <v>2272</v>
      </c>
      <c r="DJ77" s="251">
        <v>2656</v>
      </c>
      <c r="DK77" s="251">
        <v>2397</v>
      </c>
      <c r="DL77" s="251">
        <v>2349</v>
      </c>
      <c r="DM77" s="251">
        <v>2517</v>
      </c>
      <c r="DN77" s="251">
        <v>3078</v>
      </c>
      <c r="DO77" s="251">
        <v>3835</v>
      </c>
      <c r="DP77" s="251">
        <v>3229</v>
      </c>
      <c r="DQ77" s="251">
        <v>2222</v>
      </c>
      <c r="DR77" s="251">
        <v>1919</v>
      </c>
      <c r="DS77" s="251">
        <v>1364</v>
      </c>
      <c r="DT77" s="251">
        <v>746</v>
      </c>
      <c r="DU77" s="251">
        <v>211</v>
      </c>
      <c r="DV77" s="251">
        <v>50</v>
      </c>
    </row>
    <row r="78" spans="1:126" x14ac:dyDescent="0.15">
      <c r="A78" s="242" t="s">
        <v>1084</v>
      </c>
      <c r="B78" s="243" t="s">
        <v>1064</v>
      </c>
      <c r="C78" s="244">
        <v>91030</v>
      </c>
      <c r="D78" s="245">
        <v>664</v>
      </c>
      <c r="E78" s="245">
        <v>662</v>
      </c>
      <c r="F78" s="245">
        <v>734</v>
      </c>
      <c r="G78" s="245">
        <v>747</v>
      </c>
      <c r="H78" s="245">
        <v>794</v>
      </c>
      <c r="I78" s="245">
        <v>813</v>
      </c>
      <c r="J78" s="245">
        <v>837</v>
      </c>
      <c r="K78" s="245">
        <v>789</v>
      </c>
      <c r="L78" s="245">
        <v>806</v>
      </c>
      <c r="M78" s="245">
        <v>857</v>
      </c>
      <c r="N78" s="245">
        <v>815</v>
      </c>
      <c r="O78" s="245">
        <v>876</v>
      </c>
      <c r="P78" s="245">
        <v>857</v>
      </c>
      <c r="Q78" s="245">
        <v>916</v>
      </c>
      <c r="R78" s="245">
        <v>970</v>
      </c>
      <c r="S78" s="245">
        <v>943</v>
      </c>
      <c r="T78" s="245">
        <v>965</v>
      </c>
      <c r="U78" s="245">
        <v>970</v>
      </c>
      <c r="V78" s="245">
        <v>969</v>
      </c>
      <c r="W78" s="245">
        <v>875</v>
      </c>
      <c r="X78" s="245">
        <v>879</v>
      </c>
      <c r="Y78" s="245">
        <v>844</v>
      </c>
      <c r="Z78" s="245">
        <v>858</v>
      </c>
      <c r="AA78" s="245">
        <v>846</v>
      </c>
      <c r="AB78" s="245">
        <v>923</v>
      </c>
      <c r="AC78" s="245">
        <v>979</v>
      </c>
      <c r="AD78" s="245">
        <v>980</v>
      </c>
      <c r="AE78" s="245">
        <v>987</v>
      </c>
      <c r="AF78" s="245">
        <v>983</v>
      </c>
      <c r="AG78" s="245">
        <v>985</v>
      </c>
      <c r="AH78" s="245">
        <v>976</v>
      </c>
      <c r="AI78" s="245">
        <v>1012</v>
      </c>
      <c r="AJ78" s="245">
        <v>1001</v>
      </c>
      <c r="AK78" s="245">
        <v>1055</v>
      </c>
      <c r="AL78" s="245">
        <v>1062</v>
      </c>
      <c r="AM78" s="245">
        <v>1069</v>
      </c>
      <c r="AN78" s="245">
        <v>1141</v>
      </c>
      <c r="AO78" s="245">
        <v>1086</v>
      </c>
      <c r="AP78" s="245">
        <v>1196</v>
      </c>
      <c r="AQ78" s="245">
        <v>1214</v>
      </c>
      <c r="AR78" s="245">
        <v>1312</v>
      </c>
      <c r="AS78" s="245">
        <v>1472</v>
      </c>
      <c r="AT78" s="245">
        <v>1415</v>
      </c>
      <c r="AU78" s="245">
        <v>1461</v>
      </c>
      <c r="AV78" s="245">
        <v>1425</v>
      </c>
      <c r="AW78" s="245">
        <v>1352</v>
      </c>
      <c r="AX78" s="245">
        <v>1265</v>
      </c>
      <c r="AY78" s="245">
        <v>1240</v>
      </c>
      <c r="AZ78" s="245">
        <v>1170</v>
      </c>
      <c r="BA78" s="245">
        <v>879</v>
      </c>
      <c r="BB78" s="245">
        <v>1160</v>
      </c>
      <c r="BC78" s="245">
        <v>1112</v>
      </c>
      <c r="BD78" s="245">
        <v>1102</v>
      </c>
      <c r="BE78" s="245">
        <v>1082</v>
      </c>
      <c r="BF78" s="245">
        <v>999</v>
      </c>
      <c r="BG78" s="245">
        <v>1028</v>
      </c>
      <c r="BH78" s="245">
        <v>1054</v>
      </c>
      <c r="BI78" s="245">
        <v>962</v>
      </c>
      <c r="BJ78" s="245">
        <v>983</v>
      </c>
      <c r="BK78" s="245">
        <v>1119</v>
      </c>
      <c r="BL78" s="245">
        <v>1122</v>
      </c>
      <c r="BM78" s="245">
        <v>1118</v>
      </c>
      <c r="BN78" s="245">
        <v>1323</v>
      </c>
      <c r="BO78" s="245">
        <v>1323</v>
      </c>
      <c r="BP78" s="245">
        <v>1442</v>
      </c>
      <c r="BQ78" s="245">
        <v>1569</v>
      </c>
      <c r="BR78" s="245">
        <v>1759</v>
      </c>
      <c r="BS78" s="245">
        <v>1752</v>
      </c>
      <c r="BT78" s="245">
        <v>1639</v>
      </c>
      <c r="BU78" s="245">
        <v>1029</v>
      </c>
      <c r="BV78" s="245">
        <v>1097</v>
      </c>
      <c r="BW78" s="245">
        <v>1301</v>
      </c>
      <c r="BX78" s="245">
        <v>1208</v>
      </c>
      <c r="BY78" s="245">
        <v>1258</v>
      </c>
      <c r="BZ78" s="245">
        <v>1239</v>
      </c>
      <c r="CA78" s="245">
        <v>928</v>
      </c>
      <c r="CB78" s="245">
        <v>811</v>
      </c>
      <c r="CC78" s="245">
        <v>863</v>
      </c>
      <c r="CD78" s="245">
        <v>820</v>
      </c>
      <c r="CE78" s="245">
        <v>851</v>
      </c>
      <c r="CF78" s="245">
        <v>698</v>
      </c>
      <c r="CG78" s="245">
        <v>650</v>
      </c>
      <c r="CH78" s="245">
        <v>676</v>
      </c>
      <c r="CI78" s="245">
        <v>597</v>
      </c>
      <c r="CJ78" s="245">
        <v>509</v>
      </c>
      <c r="CK78" s="245">
        <v>441</v>
      </c>
      <c r="CL78" s="245">
        <v>393</v>
      </c>
      <c r="CM78" s="245">
        <v>356</v>
      </c>
      <c r="CN78" s="245">
        <v>295</v>
      </c>
      <c r="CO78" s="245">
        <v>282</v>
      </c>
      <c r="CP78" s="245">
        <v>198</v>
      </c>
      <c r="CQ78" s="245">
        <v>157</v>
      </c>
      <c r="CR78" s="245">
        <v>164</v>
      </c>
      <c r="CS78" s="245">
        <v>102</v>
      </c>
      <c r="CT78" s="245">
        <v>94</v>
      </c>
      <c r="CU78" s="245">
        <v>77</v>
      </c>
      <c r="CV78" s="245">
        <v>49</v>
      </c>
      <c r="CW78" s="245">
        <v>32</v>
      </c>
      <c r="CX78" s="245">
        <v>25</v>
      </c>
      <c r="CY78" s="245">
        <v>20</v>
      </c>
      <c r="CZ78" s="245">
        <v>28</v>
      </c>
      <c r="DA78" s="246">
        <v>208</v>
      </c>
      <c r="DB78" s="245">
        <v>3601</v>
      </c>
      <c r="DC78" s="245">
        <v>4102</v>
      </c>
      <c r="DD78" s="245">
        <v>4434</v>
      </c>
      <c r="DE78" s="245">
        <v>4722</v>
      </c>
      <c r="DF78" s="245">
        <v>4350</v>
      </c>
      <c r="DG78" s="245">
        <v>4914</v>
      </c>
      <c r="DH78" s="245">
        <v>5106</v>
      </c>
      <c r="DI78" s="245">
        <v>5706</v>
      </c>
      <c r="DJ78" s="245">
        <v>7085</v>
      </c>
      <c r="DK78" s="245">
        <v>5906</v>
      </c>
      <c r="DL78" s="245">
        <v>5455</v>
      </c>
      <c r="DM78" s="245">
        <v>5146</v>
      </c>
      <c r="DN78" s="245">
        <v>6328</v>
      </c>
      <c r="DO78" s="245">
        <v>7748</v>
      </c>
      <c r="DP78" s="245">
        <v>6103</v>
      </c>
      <c r="DQ78" s="245">
        <v>4273</v>
      </c>
      <c r="DR78" s="245">
        <v>3130</v>
      </c>
      <c r="DS78" s="245">
        <v>1767</v>
      </c>
      <c r="DT78" s="245">
        <v>715</v>
      </c>
      <c r="DU78" s="245">
        <v>203</v>
      </c>
      <c r="DV78" s="245">
        <v>28</v>
      </c>
    </row>
    <row r="79" spans="1:126" x14ac:dyDescent="0.15">
      <c r="A79" s="242" t="s">
        <v>1069</v>
      </c>
      <c r="B79" s="243" t="s">
        <v>1066</v>
      </c>
      <c r="C79" s="244">
        <v>44397</v>
      </c>
      <c r="D79" s="245">
        <v>340</v>
      </c>
      <c r="E79" s="245">
        <v>339</v>
      </c>
      <c r="F79" s="245">
        <v>383</v>
      </c>
      <c r="G79" s="245">
        <v>373</v>
      </c>
      <c r="H79" s="245">
        <v>409</v>
      </c>
      <c r="I79" s="245">
        <v>428</v>
      </c>
      <c r="J79" s="245">
        <v>429</v>
      </c>
      <c r="K79" s="245">
        <v>382</v>
      </c>
      <c r="L79" s="245">
        <v>408</v>
      </c>
      <c r="M79" s="245">
        <v>410</v>
      </c>
      <c r="N79" s="245">
        <v>442</v>
      </c>
      <c r="O79" s="245">
        <v>473</v>
      </c>
      <c r="P79" s="245">
        <v>428</v>
      </c>
      <c r="Q79" s="245">
        <v>458</v>
      </c>
      <c r="R79" s="245">
        <v>486</v>
      </c>
      <c r="S79" s="245">
        <v>458</v>
      </c>
      <c r="T79" s="245">
        <v>479</v>
      </c>
      <c r="U79" s="245">
        <v>503</v>
      </c>
      <c r="V79" s="245">
        <v>491</v>
      </c>
      <c r="W79" s="245">
        <v>473</v>
      </c>
      <c r="X79" s="245">
        <v>458</v>
      </c>
      <c r="Y79" s="245">
        <v>466</v>
      </c>
      <c r="Z79" s="245">
        <v>475</v>
      </c>
      <c r="AA79" s="245">
        <v>447</v>
      </c>
      <c r="AB79" s="245">
        <v>489</v>
      </c>
      <c r="AC79" s="245">
        <v>548</v>
      </c>
      <c r="AD79" s="245">
        <v>552</v>
      </c>
      <c r="AE79" s="245">
        <v>543</v>
      </c>
      <c r="AF79" s="245">
        <v>504</v>
      </c>
      <c r="AG79" s="245">
        <v>506</v>
      </c>
      <c r="AH79" s="245">
        <v>499</v>
      </c>
      <c r="AI79" s="245">
        <v>499</v>
      </c>
      <c r="AJ79" s="245">
        <v>530</v>
      </c>
      <c r="AK79" s="245">
        <v>532</v>
      </c>
      <c r="AL79" s="245">
        <v>537</v>
      </c>
      <c r="AM79" s="245">
        <v>535</v>
      </c>
      <c r="AN79" s="245">
        <v>587</v>
      </c>
      <c r="AO79" s="245">
        <v>506</v>
      </c>
      <c r="AP79" s="245">
        <v>607</v>
      </c>
      <c r="AQ79" s="245">
        <v>622</v>
      </c>
      <c r="AR79" s="245">
        <v>658</v>
      </c>
      <c r="AS79" s="245">
        <v>750</v>
      </c>
      <c r="AT79" s="245">
        <v>725</v>
      </c>
      <c r="AU79" s="245">
        <v>742</v>
      </c>
      <c r="AV79" s="245">
        <v>692</v>
      </c>
      <c r="AW79" s="245">
        <v>673</v>
      </c>
      <c r="AX79" s="245">
        <v>640</v>
      </c>
      <c r="AY79" s="245">
        <v>599</v>
      </c>
      <c r="AZ79" s="245">
        <v>587</v>
      </c>
      <c r="BA79" s="245">
        <v>402</v>
      </c>
      <c r="BB79" s="245">
        <v>552</v>
      </c>
      <c r="BC79" s="245">
        <v>521</v>
      </c>
      <c r="BD79" s="245">
        <v>535</v>
      </c>
      <c r="BE79" s="245">
        <v>520</v>
      </c>
      <c r="BF79" s="245">
        <v>486</v>
      </c>
      <c r="BG79" s="245">
        <v>482</v>
      </c>
      <c r="BH79" s="245">
        <v>495</v>
      </c>
      <c r="BI79" s="245">
        <v>447</v>
      </c>
      <c r="BJ79" s="245">
        <v>487</v>
      </c>
      <c r="BK79" s="245">
        <v>497</v>
      </c>
      <c r="BL79" s="245">
        <v>527</v>
      </c>
      <c r="BM79" s="245">
        <v>538</v>
      </c>
      <c r="BN79" s="245">
        <v>677</v>
      </c>
      <c r="BO79" s="245">
        <v>630</v>
      </c>
      <c r="BP79" s="245">
        <v>718</v>
      </c>
      <c r="BQ79" s="245">
        <v>749</v>
      </c>
      <c r="BR79" s="245">
        <v>876</v>
      </c>
      <c r="BS79" s="245">
        <v>812</v>
      </c>
      <c r="BT79" s="245">
        <v>788</v>
      </c>
      <c r="BU79" s="245">
        <v>491</v>
      </c>
      <c r="BV79" s="245">
        <v>523</v>
      </c>
      <c r="BW79" s="245">
        <v>612</v>
      </c>
      <c r="BX79" s="245">
        <v>591</v>
      </c>
      <c r="BY79" s="245">
        <v>630</v>
      </c>
      <c r="BZ79" s="245">
        <v>597</v>
      </c>
      <c r="CA79" s="245">
        <v>438</v>
      </c>
      <c r="CB79" s="245">
        <v>386</v>
      </c>
      <c r="CC79" s="245">
        <v>387</v>
      </c>
      <c r="CD79" s="245">
        <v>374</v>
      </c>
      <c r="CE79" s="245">
        <v>367</v>
      </c>
      <c r="CF79" s="245">
        <v>290</v>
      </c>
      <c r="CG79" s="245">
        <v>271</v>
      </c>
      <c r="CH79" s="245">
        <v>251</v>
      </c>
      <c r="CI79" s="245">
        <v>232</v>
      </c>
      <c r="CJ79" s="245">
        <v>192</v>
      </c>
      <c r="CK79" s="245">
        <v>165</v>
      </c>
      <c r="CL79" s="245">
        <v>142</v>
      </c>
      <c r="CM79" s="245">
        <v>116</v>
      </c>
      <c r="CN79" s="245">
        <v>86</v>
      </c>
      <c r="CO79" s="245">
        <v>82</v>
      </c>
      <c r="CP79" s="245">
        <v>46</v>
      </c>
      <c r="CQ79" s="245">
        <v>32</v>
      </c>
      <c r="CR79" s="245">
        <v>30</v>
      </c>
      <c r="CS79" s="245">
        <v>17</v>
      </c>
      <c r="CT79" s="245">
        <v>18</v>
      </c>
      <c r="CU79" s="245">
        <v>14</v>
      </c>
      <c r="CV79" s="245">
        <v>7</v>
      </c>
      <c r="CW79" s="245">
        <v>3</v>
      </c>
      <c r="CX79" s="245">
        <v>3</v>
      </c>
      <c r="CY79" s="245">
        <v>0</v>
      </c>
      <c r="CZ79" s="245">
        <v>3</v>
      </c>
      <c r="DA79" s="246">
        <v>162</v>
      </c>
      <c r="DB79" s="245">
        <v>1844</v>
      </c>
      <c r="DC79" s="245">
        <v>2057</v>
      </c>
      <c r="DD79" s="245">
        <v>2287</v>
      </c>
      <c r="DE79" s="245">
        <v>2404</v>
      </c>
      <c r="DF79" s="245">
        <v>2335</v>
      </c>
      <c r="DG79" s="245">
        <v>2653</v>
      </c>
      <c r="DH79" s="245">
        <v>2597</v>
      </c>
      <c r="DI79" s="245">
        <v>2857</v>
      </c>
      <c r="DJ79" s="245">
        <v>3567</v>
      </c>
      <c r="DK79" s="245">
        <v>2901</v>
      </c>
      <c r="DL79" s="245">
        <v>2614</v>
      </c>
      <c r="DM79" s="245">
        <v>2408</v>
      </c>
      <c r="DN79" s="245">
        <v>3090</v>
      </c>
      <c r="DO79" s="245">
        <v>3716</v>
      </c>
      <c r="DP79" s="245">
        <v>2953</v>
      </c>
      <c r="DQ79" s="245">
        <v>1952</v>
      </c>
      <c r="DR79" s="245">
        <v>1236</v>
      </c>
      <c r="DS79" s="245">
        <v>591</v>
      </c>
      <c r="DT79" s="245">
        <v>143</v>
      </c>
      <c r="DU79" s="245">
        <v>27</v>
      </c>
      <c r="DV79" s="245">
        <v>3</v>
      </c>
    </row>
    <row r="80" spans="1:126" x14ac:dyDescent="0.15">
      <c r="A80" s="242" t="s">
        <v>1069</v>
      </c>
      <c r="B80" s="243" t="s">
        <v>1067</v>
      </c>
      <c r="C80" s="244">
        <v>46633</v>
      </c>
      <c r="D80" s="245">
        <v>324</v>
      </c>
      <c r="E80" s="245">
        <v>323</v>
      </c>
      <c r="F80" s="245">
        <v>351</v>
      </c>
      <c r="G80" s="245">
        <v>374</v>
      </c>
      <c r="H80" s="245">
        <v>385</v>
      </c>
      <c r="I80" s="245">
        <v>385</v>
      </c>
      <c r="J80" s="245">
        <v>408</v>
      </c>
      <c r="K80" s="245">
        <v>407</v>
      </c>
      <c r="L80" s="245">
        <v>398</v>
      </c>
      <c r="M80" s="245">
        <v>447</v>
      </c>
      <c r="N80" s="245">
        <v>373</v>
      </c>
      <c r="O80" s="245">
        <v>403</v>
      </c>
      <c r="P80" s="245">
        <v>429</v>
      </c>
      <c r="Q80" s="245">
        <v>458</v>
      </c>
      <c r="R80" s="245">
        <v>484</v>
      </c>
      <c r="S80" s="245">
        <v>485</v>
      </c>
      <c r="T80" s="245">
        <v>486</v>
      </c>
      <c r="U80" s="245">
        <v>467</v>
      </c>
      <c r="V80" s="245">
        <v>478</v>
      </c>
      <c r="W80" s="245">
        <v>402</v>
      </c>
      <c r="X80" s="245">
        <v>421</v>
      </c>
      <c r="Y80" s="245">
        <v>378</v>
      </c>
      <c r="Z80" s="245">
        <v>383</v>
      </c>
      <c r="AA80" s="245">
        <v>399</v>
      </c>
      <c r="AB80" s="245">
        <v>434</v>
      </c>
      <c r="AC80" s="245">
        <v>431</v>
      </c>
      <c r="AD80" s="245">
        <v>428</v>
      </c>
      <c r="AE80" s="245">
        <v>444</v>
      </c>
      <c r="AF80" s="245">
        <v>479</v>
      </c>
      <c r="AG80" s="245">
        <v>479</v>
      </c>
      <c r="AH80" s="245">
        <v>477</v>
      </c>
      <c r="AI80" s="245">
        <v>513</v>
      </c>
      <c r="AJ80" s="245">
        <v>471</v>
      </c>
      <c r="AK80" s="245">
        <v>523</v>
      </c>
      <c r="AL80" s="245">
        <v>525</v>
      </c>
      <c r="AM80" s="245">
        <v>534</v>
      </c>
      <c r="AN80" s="245">
        <v>554</v>
      </c>
      <c r="AO80" s="245">
        <v>580</v>
      </c>
      <c r="AP80" s="245">
        <v>589</v>
      </c>
      <c r="AQ80" s="245">
        <v>592</v>
      </c>
      <c r="AR80" s="245">
        <v>654</v>
      </c>
      <c r="AS80" s="245">
        <v>722</v>
      </c>
      <c r="AT80" s="245">
        <v>690</v>
      </c>
      <c r="AU80" s="245">
        <v>719</v>
      </c>
      <c r="AV80" s="245">
        <v>733</v>
      </c>
      <c r="AW80" s="245">
        <v>679</v>
      </c>
      <c r="AX80" s="245">
        <v>625</v>
      </c>
      <c r="AY80" s="245">
        <v>641</v>
      </c>
      <c r="AZ80" s="245">
        <v>583</v>
      </c>
      <c r="BA80" s="245">
        <v>477</v>
      </c>
      <c r="BB80" s="245">
        <v>608</v>
      </c>
      <c r="BC80" s="245">
        <v>591</v>
      </c>
      <c r="BD80" s="245">
        <v>567</v>
      </c>
      <c r="BE80" s="245">
        <v>562</v>
      </c>
      <c r="BF80" s="245">
        <v>513</v>
      </c>
      <c r="BG80" s="245">
        <v>546</v>
      </c>
      <c r="BH80" s="245">
        <v>559</v>
      </c>
      <c r="BI80" s="245">
        <v>515</v>
      </c>
      <c r="BJ80" s="245">
        <v>496</v>
      </c>
      <c r="BK80" s="245">
        <v>622</v>
      </c>
      <c r="BL80" s="245">
        <v>595</v>
      </c>
      <c r="BM80" s="245">
        <v>580</v>
      </c>
      <c r="BN80" s="245">
        <v>646</v>
      </c>
      <c r="BO80" s="245">
        <v>693</v>
      </c>
      <c r="BP80" s="245">
        <v>724</v>
      </c>
      <c r="BQ80" s="245">
        <v>820</v>
      </c>
      <c r="BR80" s="245">
        <v>883</v>
      </c>
      <c r="BS80" s="245">
        <v>940</v>
      </c>
      <c r="BT80" s="245">
        <v>851</v>
      </c>
      <c r="BU80" s="245">
        <v>538</v>
      </c>
      <c r="BV80" s="245">
        <v>574</v>
      </c>
      <c r="BW80" s="245">
        <v>689</v>
      </c>
      <c r="BX80" s="245">
        <v>617</v>
      </c>
      <c r="BY80" s="245">
        <v>628</v>
      </c>
      <c r="BZ80" s="245">
        <v>642</v>
      </c>
      <c r="CA80" s="245">
        <v>490</v>
      </c>
      <c r="CB80" s="245">
        <v>425</v>
      </c>
      <c r="CC80" s="245">
        <v>476</v>
      </c>
      <c r="CD80" s="245">
        <v>446</v>
      </c>
      <c r="CE80" s="245">
        <v>484</v>
      </c>
      <c r="CF80" s="245">
        <v>408</v>
      </c>
      <c r="CG80" s="245">
        <v>379</v>
      </c>
      <c r="CH80" s="245">
        <v>425</v>
      </c>
      <c r="CI80" s="245">
        <v>365</v>
      </c>
      <c r="CJ80" s="245">
        <v>317</v>
      </c>
      <c r="CK80" s="245">
        <v>276</v>
      </c>
      <c r="CL80" s="245">
        <v>251</v>
      </c>
      <c r="CM80" s="245">
        <v>240</v>
      </c>
      <c r="CN80" s="245">
        <v>209</v>
      </c>
      <c r="CO80" s="245">
        <v>200</v>
      </c>
      <c r="CP80" s="245">
        <v>152</v>
      </c>
      <c r="CQ80" s="245">
        <v>125</v>
      </c>
      <c r="CR80" s="245">
        <v>134</v>
      </c>
      <c r="CS80" s="245">
        <v>85</v>
      </c>
      <c r="CT80" s="245">
        <v>76</v>
      </c>
      <c r="CU80" s="245">
        <v>63</v>
      </c>
      <c r="CV80" s="245">
        <v>42</v>
      </c>
      <c r="CW80" s="245">
        <v>29</v>
      </c>
      <c r="CX80" s="245">
        <v>22</v>
      </c>
      <c r="CY80" s="245">
        <v>20</v>
      </c>
      <c r="CZ80" s="245">
        <v>25</v>
      </c>
      <c r="DA80" s="246">
        <v>46</v>
      </c>
      <c r="DB80" s="245">
        <v>1757</v>
      </c>
      <c r="DC80" s="245">
        <v>2045</v>
      </c>
      <c r="DD80" s="245">
        <v>2147</v>
      </c>
      <c r="DE80" s="245">
        <v>2318</v>
      </c>
      <c r="DF80" s="245">
        <v>2015</v>
      </c>
      <c r="DG80" s="245">
        <v>2261</v>
      </c>
      <c r="DH80" s="245">
        <v>2509</v>
      </c>
      <c r="DI80" s="245">
        <v>2849</v>
      </c>
      <c r="DJ80" s="245">
        <v>3518</v>
      </c>
      <c r="DK80" s="245">
        <v>3005</v>
      </c>
      <c r="DL80" s="245">
        <v>2841</v>
      </c>
      <c r="DM80" s="245">
        <v>2738</v>
      </c>
      <c r="DN80" s="245">
        <v>3238</v>
      </c>
      <c r="DO80" s="245">
        <v>4032</v>
      </c>
      <c r="DP80" s="245">
        <v>3150</v>
      </c>
      <c r="DQ80" s="245">
        <v>2321</v>
      </c>
      <c r="DR80" s="245">
        <v>1894</v>
      </c>
      <c r="DS80" s="245">
        <v>1176</v>
      </c>
      <c r="DT80" s="245">
        <v>572</v>
      </c>
      <c r="DU80" s="245">
        <v>176</v>
      </c>
      <c r="DV80" s="245">
        <v>25</v>
      </c>
    </row>
    <row r="81" spans="1:126" x14ac:dyDescent="0.15">
      <c r="A81" s="236" t="s">
        <v>1085</v>
      </c>
      <c r="B81" s="237" t="s">
        <v>1064</v>
      </c>
      <c r="C81" s="238">
        <v>156375</v>
      </c>
      <c r="D81" s="239">
        <v>1018</v>
      </c>
      <c r="E81" s="239">
        <v>1108</v>
      </c>
      <c r="F81" s="239">
        <v>1220</v>
      </c>
      <c r="G81" s="239">
        <v>1207</v>
      </c>
      <c r="H81" s="239">
        <v>1340</v>
      </c>
      <c r="I81" s="239">
        <v>1312</v>
      </c>
      <c r="J81" s="239">
        <v>1367</v>
      </c>
      <c r="K81" s="239">
        <v>1409</v>
      </c>
      <c r="L81" s="239">
        <v>1357</v>
      </c>
      <c r="M81" s="239">
        <v>1410</v>
      </c>
      <c r="N81" s="239">
        <v>1391</v>
      </c>
      <c r="O81" s="239">
        <v>1521</v>
      </c>
      <c r="P81" s="239">
        <v>1518</v>
      </c>
      <c r="Q81" s="239">
        <v>1567</v>
      </c>
      <c r="R81" s="239">
        <v>1602</v>
      </c>
      <c r="S81" s="239">
        <v>1686</v>
      </c>
      <c r="T81" s="239">
        <v>1572</v>
      </c>
      <c r="U81" s="239">
        <v>1627</v>
      </c>
      <c r="V81" s="239">
        <v>1519</v>
      </c>
      <c r="W81" s="239">
        <v>1410</v>
      </c>
      <c r="X81" s="239">
        <v>1385</v>
      </c>
      <c r="Y81" s="239">
        <v>1302</v>
      </c>
      <c r="Z81" s="239">
        <v>1281</v>
      </c>
      <c r="AA81" s="239">
        <v>1185</v>
      </c>
      <c r="AB81" s="239">
        <v>1222</v>
      </c>
      <c r="AC81" s="239">
        <v>1171</v>
      </c>
      <c r="AD81" s="239">
        <v>1200</v>
      </c>
      <c r="AE81" s="239">
        <v>1252</v>
      </c>
      <c r="AF81" s="239">
        <v>1198</v>
      </c>
      <c r="AG81" s="239">
        <v>1303</v>
      </c>
      <c r="AH81" s="239">
        <v>1372</v>
      </c>
      <c r="AI81" s="239">
        <v>1475</v>
      </c>
      <c r="AJ81" s="239">
        <v>1528</v>
      </c>
      <c r="AK81" s="239">
        <v>1559</v>
      </c>
      <c r="AL81" s="239">
        <v>1614</v>
      </c>
      <c r="AM81" s="239">
        <v>1693</v>
      </c>
      <c r="AN81" s="239">
        <v>1688</v>
      </c>
      <c r="AO81" s="239">
        <v>1844</v>
      </c>
      <c r="AP81" s="239">
        <v>1926</v>
      </c>
      <c r="AQ81" s="239">
        <v>2085</v>
      </c>
      <c r="AR81" s="239">
        <v>2364</v>
      </c>
      <c r="AS81" s="239">
        <v>2471</v>
      </c>
      <c r="AT81" s="239">
        <v>2659</v>
      </c>
      <c r="AU81" s="239">
        <v>2654</v>
      </c>
      <c r="AV81" s="239">
        <v>2704</v>
      </c>
      <c r="AW81" s="239">
        <v>2561</v>
      </c>
      <c r="AX81" s="239">
        <v>2550</v>
      </c>
      <c r="AY81" s="239">
        <v>2395</v>
      </c>
      <c r="AZ81" s="239">
        <v>2354</v>
      </c>
      <c r="BA81" s="239">
        <v>1782</v>
      </c>
      <c r="BB81" s="239">
        <v>2171</v>
      </c>
      <c r="BC81" s="239">
        <v>2031</v>
      </c>
      <c r="BD81" s="239">
        <v>1868</v>
      </c>
      <c r="BE81" s="239">
        <v>1742</v>
      </c>
      <c r="BF81" s="239">
        <v>1708</v>
      </c>
      <c r="BG81" s="239">
        <v>1699</v>
      </c>
      <c r="BH81" s="239">
        <v>1679</v>
      </c>
      <c r="BI81" s="239">
        <v>1593</v>
      </c>
      <c r="BJ81" s="239">
        <v>1544</v>
      </c>
      <c r="BK81" s="239">
        <v>1652</v>
      </c>
      <c r="BL81" s="239">
        <v>1697</v>
      </c>
      <c r="BM81" s="239">
        <v>1700</v>
      </c>
      <c r="BN81" s="239">
        <v>1904</v>
      </c>
      <c r="BO81" s="239">
        <v>2017</v>
      </c>
      <c r="BP81" s="239">
        <v>2213</v>
      </c>
      <c r="BQ81" s="239">
        <v>2323</v>
      </c>
      <c r="BR81" s="239">
        <v>2835</v>
      </c>
      <c r="BS81" s="239">
        <v>2905</v>
      </c>
      <c r="BT81" s="239">
        <v>2812</v>
      </c>
      <c r="BU81" s="239">
        <v>1794</v>
      </c>
      <c r="BV81" s="239">
        <v>2094</v>
      </c>
      <c r="BW81" s="239">
        <v>2501</v>
      </c>
      <c r="BX81" s="239">
        <v>2394</v>
      </c>
      <c r="BY81" s="239">
        <v>2614</v>
      </c>
      <c r="BZ81" s="239">
        <v>2501</v>
      </c>
      <c r="CA81" s="239">
        <v>2112</v>
      </c>
      <c r="CB81" s="239">
        <v>1972</v>
      </c>
      <c r="CC81" s="239">
        <v>1885</v>
      </c>
      <c r="CD81" s="239">
        <v>1984</v>
      </c>
      <c r="CE81" s="239">
        <v>1903</v>
      </c>
      <c r="CF81" s="239">
        <v>1582</v>
      </c>
      <c r="CG81" s="239">
        <v>1437</v>
      </c>
      <c r="CH81" s="239">
        <v>1280</v>
      </c>
      <c r="CI81" s="239">
        <v>1249</v>
      </c>
      <c r="CJ81" s="239">
        <v>1078</v>
      </c>
      <c r="CK81" s="239">
        <v>933</v>
      </c>
      <c r="CL81" s="239">
        <v>876</v>
      </c>
      <c r="CM81" s="239">
        <v>742</v>
      </c>
      <c r="CN81" s="239">
        <v>600</v>
      </c>
      <c r="CO81" s="239">
        <v>566</v>
      </c>
      <c r="CP81" s="239">
        <v>432</v>
      </c>
      <c r="CQ81" s="239">
        <v>368</v>
      </c>
      <c r="CR81" s="239">
        <v>306</v>
      </c>
      <c r="CS81" s="239">
        <v>238</v>
      </c>
      <c r="CT81" s="239">
        <v>176</v>
      </c>
      <c r="CU81" s="239">
        <v>165</v>
      </c>
      <c r="CV81" s="239">
        <v>97</v>
      </c>
      <c r="CW81" s="239">
        <v>70</v>
      </c>
      <c r="CX81" s="239">
        <v>68</v>
      </c>
      <c r="CY81" s="239">
        <v>44</v>
      </c>
      <c r="CZ81" s="239">
        <v>88</v>
      </c>
      <c r="DA81" s="240">
        <v>195</v>
      </c>
      <c r="DB81" s="239">
        <v>5893</v>
      </c>
      <c r="DC81" s="239">
        <v>6855</v>
      </c>
      <c r="DD81" s="239">
        <v>7599</v>
      </c>
      <c r="DE81" s="239">
        <v>7814</v>
      </c>
      <c r="DF81" s="239">
        <v>6375</v>
      </c>
      <c r="DG81" s="239">
        <v>6124</v>
      </c>
      <c r="DH81" s="239">
        <v>7548</v>
      </c>
      <c r="DI81" s="239">
        <v>9236</v>
      </c>
      <c r="DJ81" s="239">
        <v>12852</v>
      </c>
      <c r="DK81" s="239">
        <v>11642</v>
      </c>
      <c r="DL81" s="239">
        <v>9520</v>
      </c>
      <c r="DM81" s="239">
        <v>8167</v>
      </c>
      <c r="DN81" s="239">
        <v>9531</v>
      </c>
      <c r="DO81" s="239">
        <v>12669</v>
      </c>
      <c r="DP81" s="239">
        <v>12104</v>
      </c>
      <c r="DQ81" s="239">
        <v>9856</v>
      </c>
      <c r="DR81" s="239">
        <v>6626</v>
      </c>
      <c r="DS81" s="239">
        <v>3717</v>
      </c>
      <c r="DT81" s="239">
        <v>1520</v>
      </c>
      <c r="DU81" s="239">
        <v>444</v>
      </c>
      <c r="DV81" s="239">
        <v>88</v>
      </c>
    </row>
    <row r="82" spans="1:126" x14ac:dyDescent="0.15">
      <c r="A82" s="242" t="s">
        <v>1069</v>
      </c>
      <c r="B82" s="243" t="s">
        <v>1066</v>
      </c>
      <c r="C82" s="244">
        <v>73882</v>
      </c>
      <c r="D82" s="245">
        <v>516</v>
      </c>
      <c r="E82" s="245">
        <v>586</v>
      </c>
      <c r="F82" s="245">
        <v>629</v>
      </c>
      <c r="G82" s="245">
        <v>610</v>
      </c>
      <c r="H82" s="245">
        <v>697</v>
      </c>
      <c r="I82" s="245">
        <v>653</v>
      </c>
      <c r="J82" s="245">
        <v>687</v>
      </c>
      <c r="K82" s="245">
        <v>734</v>
      </c>
      <c r="L82" s="245">
        <v>706</v>
      </c>
      <c r="M82" s="245">
        <v>710</v>
      </c>
      <c r="N82" s="245">
        <v>721</v>
      </c>
      <c r="O82" s="245">
        <v>751</v>
      </c>
      <c r="P82" s="245">
        <v>791</v>
      </c>
      <c r="Q82" s="245">
        <v>803</v>
      </c>
      <c r="R82" s="245">
        <v>815</v>
      </c>
      <c r="S82" s="245">
        <v>878</v>
      </c>
      <c r="T82" s="245">
        <v>827</v>
      </c>
      <c r="U82" s="245">
        <v>832</v>
      </c>
      <c r="V82" s="245">
        <v>774</v>
      </c>
      <c r="W82" s="245">
        <v>709</v>
      </c>
      <c r="X82" s="245">
        <v>678</v>
      </c>
      <c r="Y82" s="245">
        <v>616</v>
      </c>
      <c r="Z82" s="245">
        <v>564</v>
      </c>
      <c r="AA82" s="245">
        <v>540</v>
      </c>
      <c r="AB82" s="245">
        <v>608</v>
      </c>
      <c r="AC82" s="245">
        <v>546</v>
      </c>
      <c r="AD82" s="245">
        <v>580</v>
      </c>
      <c r="AE82" s="245">
        <v>611</v>
      </c>
      <c r="AF82" s="245">
        <v>567</v>
      </c>
      <c r="AG82" s="245">
        <v>631</v>
      </c>
      <c r="AH82" s="245">
        <v>681</v>
      </c>
      <c r="AI82" s="245">
        <v>712</v>
      </c>
      <c r="AJ82" s="245">
        <v>708</v>
      </c>
      <c r="AK82" s="245">
        <v>731</v>
      </c>
      <c r="AL82" s="245">
        <v>760</v>
      </c>
      <c r="AM82" s="245">
        <v>794</v>
      </c>
      <c r="AN82" s="245">
        <v>815</v>
      </c>
      <c r="AO82" s="245">
        <v>873</v>
      </c>
      <c r="AP82" s="245">
        <v>920</v>
      </c>
      <c r="AQ82" s="245">
        <v>965</v>
      </c>
      <c r="AR82" s="245">
        <v>1169</v>
      </c>
      <c r="AS82" s="245">
        <v>1188</v>
      </c>
      <c r="AT82" s="245">
        <v>1277</v>
      </c>
      <c r="AU82" s="245">
        <v>1285</v>
      </c>
      <c r="AV82" s="245">
        <v>1299</v>
      </c>
      <c r="AW82" s="245">
        <v>1242</v>
      </c>
      <c r="AX82" s="245">
        <v>1232</v>
      </c>
      <c r="AY82" s="245">
        <v>1136</v>
      </c>
      <c r="AZ82" s="245">
        <v>1147</v>
      </c>
      <c r="BA82" s="245">
        <v>862</v>
      </c>
      <c r="BB82" s="245">
        <v>1076</v>
      </c>
      <c r="BC82" s="245">
        <v>1014</v>
      </c>
      <c r="BD82" s="245">
        <v>929</v>
      </c>
      <c r="BE82" s="245">
        <v>823</v>
      </c>
      <c r="BF82" s="245">
        <v>786</v>
      </c>
      <c r="BG82" s="245">
        <v>763</v>
      </c>
      <c r="BH82" s="245">
        <v>779</v>
      </c>
      <c r="BI82" s="245">
        <v>726</v>
      </c>
      <c r="BJ82" s="245">
        <v>704</v>
      </c>
      <c r="BK82" s="245">
        <v>748</v>
      </c>
      <c r="BL82" s="245">
        <v>817</v>
      </c>
      <c r="BM82" s="245">
        <v>789</v>
      </c>
      <c r="BN82" s="245">
        <v>877</v>
      </c>
      <c r="BO82" s="245">
        <v>907</v>
      </c>
      <c r="BP82" s="245">
        <v>1013</v>
      </c>
      <c r="BQ82" s="245">
        <v>1095</v>
      </c>
      <c r="BR82" s="245">
        <v>1270</v>
      </c>
      <c r="BS82" s="245">
        <v>1323</v>
      </c>
      <c r="BT82" s="245">
        <v>1237</v>
      </c>
      <c r="BU82" s="245">
        <v>821</v>
      </c>
      <c r="BV82" s="245">
        <v>928</v>
      </c>
      <c r="BW82" s="245">
        <v>1145</v>
      </c>
      <c r="BX82" s="245">
        <v>1081</v>
      </c>
      <c r="BY82" s="245">
        <v>1196</v>
      </c>
      <c r="BZ82" s="245">
        <v>1143</v>
      </c>
      <c r="CA82" s="245">
        <v>1064</v>
      </c>
      <c r="CB82" s="245">
        <v>945</v>
      </c>
      <c r="CC82" s="245">
        <v>902</v>
      </c>
      <c r="CD82" s="245">
        <v>923</v>
      </c>
      <c r="CE82" s="245">
        <v>898</v>
      </c>
      <c r="CF82" s="245">
        <v>751</v>
      </c>
      <c r="CG82" s="245">
        <v>660</v>
      </c>
      <c r="CH82" s="245">
        <v>564</v>
      </c>
      <c r="CI82" s="245">
        <v>550</v>
      </c>
      <c r="CJ82" s="245">
        <v>438</v>
      </c>
      <c r="CK82" s="245">
        <v>388</v>
      </c>
      <c r="CL82" s="245">
        <v>329</v>
      </c>
      <c r="CM82" s="245">
        <v>283</v>
      </c>
      <c r="CN82" s="245">
        <v>213</v>
      </c>
      <c r="CO82" s="245">
        <v>200</v>
      </c>
      <c r="CP82" s="245">
        <v>146</v>
      </c>
      <c r="CQ82" s="245">
        <v>100</v>
      </c>
      <c r="CR82" s="245">
        <v>79</v>
      </c>
      <c r="CS82" s="245">
        <v>58</v>
      </c>
      <c r="CT82" s="245">
        <v>41</v>
      </c>
      <c r="CU82" s="245">
        <v>19</v>
      </c>
      <c r="CV82" s="245">
        <v>10</v>
      </c>
      <c r="CW82" s="245">
        <v>9</v>
      </c>
      <c r="CX82" s="245">
        <v>12</v>
      </c>
      <c r="CY82" s="245">
        <v>7</v>
      </c>
      <c r="CZ82" s="245">
        <v>4</v>
      </c>
      <c r="DA82" s="246">
        <v>133</v>
      </c>
      <c r="DB82" s="245">
        <v>3038</v>
      </c>
      <c r="DC82" s="245">
        <v>3490</v>
      </c>
      <c r="DD82" s="245">
        <v>3881</v>
      </c>
      <c r="DE82" s="245">
        <v>4020</v>
      </c>
      <c r="DF82" s="245">
        <v>3006</v>
      </c>
      <c r="DG82" s="245">
        <v>2935</v>
      </c>
      <c r="DH82" s="245">
        <v>3592</v>
      </c>
      <c r="DI82" s="245">
        <v>4367</v>
      </c>
      <c r="DJ82" s="245">
        <v>6218</v>
      </c>
      <c r="DK82" s="245">
        <v>5619</v>
      </c>
      <c r="DL82" s="245">
        <v>4628</v>
      </c>
      <c r="DM82" s="245">
        <v>3720</v>
      </c>
      <c r="DN82" s="245">
        <v>4403</v>
      </c>
      <c r="DO82" s="245">
        <v>5746</v>
      </c>
      <c r="DP82" s="245">
        <v>5493</v>
      </c>
      <c r="DQ82" s="245">
        <v>4732</v>
      </c>
      <c r="DR82" s="245">
        <v>2963</v>
      </c>
      <c r="DS82" s="245">
        <v>1413</v>
      </c>
      <c r="DT82" s="245">
        <v>424</v>
      </c>
      <c r="DU82" s="245">
        <v>57</v>
      </c>
      <c r="DV82" s="245">
        <v>4</v>
      </c>
    </row>
    <row r="83" spans="1:126" x14ac:dyDescent="0.15">
      <c r="A83" s="248" t="s">
        <v>1069</v>
      </c>
      <c r="B83" s="249" t="s">
        <v>1067</v>
      </c>
      <c r="C83" s="250">
        <v>82493</v>
      </c>
      <c r="D83" s="251">
        <v>502</v>
      </c>
      <c r="E83" s="251">
        <v>522</v>
      </c>
      <c r="F83" s="251">
        <v>591</v>
      </c>
      <c r="G83" s="251">
        <v>597</v>
      </c>
      <c r="H83" s="251">
        <v>643</v>
      </c>
      <c r="I83" s="251">
        <v>659</v>
      </c>
      <c r="J83" s="251">
        <v>680</v>
      </c>
      <c r="K83" s="251">
        <v>675</v>
      </c>
      <c r="L83" s="251">
        <v>651</v>
      </c>
      <c r="M83" s="251">
        <v>700</v>
      </c>
      <c r="N83" s="251">
        <v>670</v>
      </c>
      <c r="O83" s="251">
        <v>770</v>
      </c>
      <c r="P83" s="251">
        <v>727</v>
      </c>
      <c r="Q83" s="251">
        <v>764</v>
      </c>
      <c r="R83" s="251">
        <v>787</v>
      </c>
      <c r="S83" s="251">
        <v>808</v>
      </c>
      <c r="T83" s="251">
        <v>745</v>
      </c>
      <c r="U83" s="251">
        <v>795</v>
      </c>
      <c r="V83" s="251">
        <v>745</v>
      </c>
      <c r="W83" s="251">
        <v>701</v>
      </c>
      <c r="X83" s="251">
        <v>707</v>
      </c>
      <c r="Y83" s="251">
        <v>686</v>
      </c>
      <c r="Z83" s="251">
        <v>717</v>
      </c>
      <c r="AA83" s="251">
        <v>645</v>
      </c>
      <c r="AB83" s="251">
        <v>614</v>
      </c>
      <c r="AC83" s="251">
        <v>625</v>
      </c>
      <c r="AD83" s="251">
        <v>620</v>
      </c>
      <c r="AE83" s="251">
        <v>641</v>
      </c>
      <c r="AF83" s="251">
        <v>631</v>
      </c>
      <c r="AG83" s="251">
        <v>672</v>
      </c>
      <c r="AH83" s="251">
        <v>691</v>
      </c>
      <c r="AI83" s="251">
        <v>763</v>
      </c>
      <c r="AJ83" s="251">
        <v>820</v>
      </c>
      <c r="AK83" s="251">
        <v>828</v>
      </c>
      <c r="AL83" s="251">
        <v>854</v>
      </c>
      <c r="AM83" s="251">
        <v>899</v>
      </c>
      <c r="AN83" s="251">
        <v>873</v>
      </c>
      <c r="AO83" s="251">
        <v>971</v>
      </c>
      <c r="AP83" s="251">
        <v>1006</v>
      </c>
      <c r="AQ83" s="251">
        <v>1120</v>
      </c>
      <c r="AR83" s="251">
        <v>1195</v>
      </c>
      <c r="AS83" s="251">
        <v>1283</v>
      </c>
      <c r="AT83" s="251">
        <v>1382</v>
      </c>
      <c r="AU83" s="251">
        <v>1369</v>
      </c>
      <c r="AV83" s="251">
        <v>1405</v>
      </c>
      <c r="AW83" s="251">
        <v>1319</v>
      </c>
      <c r="AX83" s="251">
        <v>1318</v>
      </c>
      <c r="AY83" s="251">
        <v>1259</v>
      </c>
      <c r="AZ83" s="251">
        <v>1207</v>
      </c>
      <c r="BA83" s="251">
        <v>920</v>
      </c>
      <c r="BB83" s="251">
        <v>1095</v>
      </c>
      <c r="BC83" s="251">
        <v>1017</v>
      </c>
      <c r="BD83" s="251">
        <v>939</v>
      </c>
      <c r="BE83" s="251">
        <v>919</v>
      </c>
      <c r="BF83" s="251">
        <v>922</v>
      </c>
      <c r="BG83" s="251">
        <v>936</v>
      </c>
      <c r="BH83" s="251">
        <v>900</v>
      </c>
      <c r="BI83" s="251">
        <v>867</v>
      </c>
      <c r="BJ83" s="251">
        <v>840</v>
      </c>
      <c r="BK83" s="251">
        <v>904</v>
      </c>
      <c r="BL83" s="251">
        <v>880</v>
      </c>
      <c r="BM83" s="251">
        <v>911</v>
      </c>
      <c r="BN83" s="251">
        <v>1027</v>
      </c>
      <c r="BO83" s="251">
        <v>1110</v>
      </c>
      <c r="BP83" s="251">
        <v>1200</v>
      </c>
      <c r="BQ83" s="251">
        <v>1228</v>
      </c>
      <c r="BR83" s="251">
        <v>1565</v>
      </c>
      <c r="BS83" s="251">
        <v>1582</v>
      </c>
      <c r="BT83" s="251">
        <v>1575</v>
      </c>
      <c r="BU83" s="251">
        <v>973</v>
      </c>
      <c r="BV83" s="251">
        <v>1166</v>
      </c>
      <c r="BW83" s="251">
        <v>1356</v>
      </c>
      <c r="BX83" s="251">
        <v>1313</v>
      </c>
      <c r="BY83" s="251">
        <v>1418</v>
      </c>
      <c r="BZ83" s="251">
        <v>1358</v>
      </c>
      <c r="CA83" s="251">
        <v>1048</v>
      </c>
      <c r="CB83" s="251">
        <v>1027</v>
      </c>
      <c r="CC83" s="251">
        <v>983</v>
      </c>
      <c r="CD83" s="251">
        <v>1061</v>
      </c>
      <c r="CE83" s="251">
        <v>1005</v>
      </c>
      <c r="CF83" s="251">
        <v>831</v>
      </c>
      <c r="CG83" s="251">
        <v>777</v>
      </c>
      <c r="CH83" s="251">
        <v>716</v>
      </c>
      <c r="CI83" s="251">
        <v>699</v>
      </c>
      <c r="CJ83" s="251">
        <v>640</v>
      </c>
      <c r="CK83" s="251">
        <v>545</v>
      </c>
      <c r="CL83" s="251">
        <v>547</v>
      </c>
      <c r="CM83" s="251">
        <v>459</v>
      </c>
      <c r="CN83" s="251">
        <v>387</v>
      </c>
      <c r="CO83" s="251">
        <v>366</v>
      </c>
      <c r="CP83" s="251">
        <v>286</v>
      </c>
      <c r="CQ83" s="251">
        <v>268</v>
      </c>
      <c r="CR83" s="251">
        <v>227</v>
      </c>
      <c r="CS83" s="251">
        <v>180</v>
      </c>
      <c r="CT83" s="251">
        <v>135</v>
      </c>
      <c r="CU83" s="251">
        <v>146</v>
      </c>
      <c r="CV83" s="251">
        <v>87</v>
      </c>
      <c r="CW83" s="251">
        <v>61</v>
      </c>
      <c r="CX83" s="251">
        <v>56</v>
      </c>
      <c r="CY83" s="251">
        <v>37</v>
      </c>
      <c r="CZ83" s="251">
        <v>84</v>
      </c>
      <c r="DA83" s="252">
        <v>62</v>
      </c>
      <c r="DB83" s="251">
        <v>2855</v>
      </c>
      <c r="DC83" s="251">
        <v>3365</v>
      </c>
      <c r="DD83" s="251">
        <v>3718</v>
      </c>
      <c r="DE83" s="251">
        <v>3794</v>
      </c>
      <c r="DF83" s="251">
        <v>3369</v>
      </c>
      <c r="DG83" s="251">
        <v>3189</v>
      </c>
      <c r="DH83" s="251">
        <v>3956</v>
      </c>
      <c r="DI83" s="251">
        <v>4869</v>
      </c>
      <c r="DJ83" s="251">
        <v>6634</v>
      </c>
      <c r="DK83" s="251">
        <v>6023</v>
      </c>
      <c r="DL83" s="251">
        <v>4892</v>
      </c>
      <c r="DM83" s="251">
        <v>4447</v>
      </c>
      <c r="DN83" s="251">
        <v>5128</v>
      </c>
      <c r="DO83" s="251">
        <v>6923</v>
      </c>
      <c r="DP83" s="251">
        <v>6611</v>
      </c>
      <c r="DQ83" s="251">
        <v>5124</v>
      </c>
      <c r="DR83" s="251">
        <v>3663</v>
      </c>
      <c r="DS83" s="251">
        <v>2304</v>
      </c>
      <c r="DT83" s="251">
        <v>1096</v>
      </c>
      <c r="DU83" s="251">
        <v>387</v>
      </c>
      <c r="DV83" s="251">
        <v>84</v>
      </c>
    </row>
    <row r="84" spans="1:126" x14ac:dyDescent="0.15">
      <c r="A84" s="242" t="s">
        <v>1086</v>
      </c>
      <c r="B84" s="243" t="s">
        <v>1064</v>
      </c>
      <c r="C84" s="244">
        <v>48580</v>
      </c>
      <c r="D84" s="245">
        <v>373</v>
      </c>
      <c r="E84" s="245">
        <v>382</v>
      </c>
      <c r="F84" s="245">
        <v>392</v>
      </c>
      <c r="G84" s="245">
        <v>421</v>
      </c>
      <c r="H84" s="245">
        <v>459</v>
      </c>
      <c r="I84" s="245">
        <v>445</v>
      </c>
      <c r="J84" s="245">
        <v>519</v>
      </c>
      <c r="K84" s="245">
        <v>500</v>
      </c>
      <c r="L84" s="245">
        <v>473</v>
      </c>
      <c r="M84" s="245">
        <v>468</v>
      </c>
      <c r="N84" s="245">
        <v>536</v>
      </c>
      <c r="O84" s="245">
        <v>532</v>
      </c>
      <c r="P84" s="245">
        <v>481</v>
      </c>
      <c r="Q84" s="245">
        <v>542</v>
      </c>
      <c r="R84" s="245">
        <v>529</v>
      </c>
      <c r="S84" s="245">
        <v>540</v>
      </c>
      <c r="T84" s="245">
        <v>511</v>
      </c>
      <c r="U84" s="245">
        <v>570</v>
      </c>
      <c r="V84" s="245">
        <v>472</v>
      </c>
      <c r="W84" s="245">
        <v>444</v>
      </c>
      <c r="X84" s="245">
        <v>446</v>
      </c>
      <c r="Y84" s="245">
        <v>420</v>
      </c>
      <c r="Z84" s="245">
        <v>443</v>
      </c>
      <c r="AA84" s="245">
        <v>401</v>
      </c>
      <c r="AB84" s="245">
        <v>446</v>
      </c>
      <c r="AC84" s="245">
        <v>400</v>
      </c>
      <c r="AD84" s="245">
        <v>436</v>
      </c>
      <c r="AE84" s="245">
        <v>487</v>
      </c>
      <c r="AF84" s="245">
        <v>510</v>
      </c>
      <c r="AG84" s="245">
        <v>465</v>
      </c>
      <c r="AH84" s="245">
        <v>513</v>
      </c>
      <c r="AI84" s="245">
        <v>543</v>
      </c>
      <c r="AJ84" s="245">
        <v>502</v>
      </c>
      <c r="AK84" s="245">
        <v>497</v>
      </c>
      <c r="AL84" s="245">
        <v>539</v>
      </c>
      <c r="AM84" s="245">
        <v>570</v>
      </c>
      <c r="AN84" s="245">
        <v>617</v>
      </c>
      <c r="AO84" s="245">
        <v>589</v>
      </c>
      <c r="AP84" s="245">
        <v>632</v>
      </c>
      <c r="AQ84" s="245">
        <v>667</v>
      </c>
      <c r="AR84" s="245">
        <v>697</v>
      </c>
      <c r="AS84" s="245">
        <v>770</v>
      </c>
      <c r="AT84" s="245">
        <v>811</v>
      </c>
      <c r="AU84" s="245">
        <v>793</v>
      </c>
      <c r="AV84" s="245">
        <v>735</v>
      </c>
      <c r="AW84" s="245">
        <v>666</v>
      </c>
      <c r="AX84" s="245">
        <v>627</v>
      </c>
      <c r="AY84" s="245">
        <v>711</v>
      </c>
      <c r="AZ84" s="245">
        <v>697</v>
      </c>
      <c r="BA84" s="245">
        <v>484</v>
      </c>
      <c r="BB84" s="245">
        <v>629</v>
      </c>
      <c r="BC84" s="245">
        <v>624</v>
      </c>
      <c r="BD84" s="245">
        <v>600</v>
      </c>
      <c r="BE84" s="245">
        <v>513</v>
      </c>
      <c r="BF84" s="245">
        <v>520</v>
      </c>
      <c r="BG84" s="245">
        <v>554</v>
      </c>
      <c r="BH84" s="245">
        <v>604</v>
      </c>
      <c r="BI84" s="245">
        <v>574</v>
      </c>
      <c r="BJ84" s="245">
        <v>530</v>
      </c>
      <c r="BK84" s="245">
        <v>566</v>
      </c>
      <c r="BL84" s="245">
        <v>649</v>
      </c>
      <c r="BM84" s="245">
        <v>628</v>
      </c>
      <c r="BN84" s="245">
        <v>689</v>
      </c>
      <c r="BO84" s="245">
        <v>665</v>
      </c>
      <c r="BP84" s="245">
        <v>715</v>
      </c>
      <c r="BQ84" s="245">
        <v>753</v>
      </c>
      <c r="BR84" s="245">
        <v>911</v>
      </c>
      <c r="BS84" s="245">
        <v>811</v>
      </c>
      <c r="BT84" s="245">
        <v>837</v>
      </c>
      <c r="BU84" s="245">
        <v>488</v>
      </c>
      <c r="BV84" s="245">
        <v>537</v>
      </c>
      <c r="BW84" s="245">
        <v>661</v>
      </c>
      <c r="BX84" s="245">
        <v>579</v>
      </c>
      <c r="BY84" s="245">
        <v>646</v>
      </c>
      <c r="BZ84" s="245">
        <v>559</v>
      </c>
      <c r="CA84" s="245">
        <v>480</v>
      </c>
      <c r="CB84" s="245">
        <v>390</v>
      </c>
      <c r="CC84" s="245">
        <v>400</v>
      </c>
      <c r="CD84" s="245">
        <v>441</v>
      </c>
      <c r="CE84" s="245">
        <v>467</v>
      </c>
      <c r="CF84" s="245">
        <v>393</v>
      </c>
      <c r="CG84" s="245">
        <v>364</v>
      </c>
      <c r="CH84" s="245">
        <v>374</v>
      </c>
      <c r="CI84" s="245">
        <v>347</v>
      </c>
      <c r="CJ84" s="245">
        <v>308</v>
      </c>
      <c r="CK84" s="245">
        <v>274</v>
      </c>
      <c r="CL84" s="245">
        <v>267</v>
      </c>
      <c r="CM84" s="245">
        <v>232</v>
      </c>
      <c r="CN84" s="245">
        <v>205</v>
      </c>
      <c r="CO84" s="245">
        <v>200</v>
      </c>
      <c r="CP84" s="245">
        <v>176</v>
      </c>
      <c r="CQ84" s="245">
        <v>124</v>
      </c>
      <c r="CR84" s="245">
        <v>109</v>
      </c>
      <c r="CS84" s="245">
        <v>89</v>
      </c>
      <c r="CT84" s="245">
        <v>58</v>
      </c>
      <c r="CU84" s="245">
        <v>56</v>
      </c>
      <c r="CV84" s="245">
        <v>32</v>
      </c>
      <c r="CW84" s="245">
        <v>24</v>
      </c>
      <c r="CX84" s="245">
        <v>29</v>
      </c>
      <c r="CY84" s="245">
        <v>6</v>
      </c>
      <c r="CZ84" s="245">
        <v>20</v>
      </c>
      <c r="DA84" s="246">
        <v>170</v>
      </c>
      <c r="DB84" s="245">
        <v>2027</v>
      </c>
      <c r="DC84" s="245">
        <v>2405</v>
      </c>
      <c r="DD84" s="245">
        <v>2620</v>
      </c>
      <c r="DE84" s="245">
        <v>2537</v>
      </c>
      <c r="DF84" s="245">
        <v>2156</v>
      </c>
      <c r="DG84" s="245">
        <v>2298</v>
      </c>
      <c r="DH84" s="245">
        <v>2594</v>
      </c>
      <c r="DI84" s="245">
        <v>3075</v>
      </c>
      <c r="DJ84" s="245">
        <v>3806</v>
      </c>
      <c r="DK84" s="245">
        <v>3185</v>
      </c>
      <c r="DL84" s="245">
        <v>2886</v>
      </c>
      <c r="DM84" s="245">
        <v>2828</v>
      </c>
      <c r="DN84" s="245">
        <v>3346</v>
      </c>
      <c r="DO84" s="245">
        <v>3800</v>
      </c>
      <c r="DP84" s="245">
        <v>2982</v>
      </c>
      <c r="DQ84" s="245">
        <v>2178</v>
      </c>
      <c r="DR84" s="245">
        <v>1786</v>
      </c>
      <c r="DS84" s="245">
        <v>1178</v>
      </c>
      <c r="DT84" s="245">
        <v>556</v>
      </c>
      <c r="DU84" s="245">
        <v>147</v>
      </c>
      <c r="DV84" s="245">
        <v>20</v>
      </c>
    </row>
    <row r="85" spans="1:126" x14ac:dyDescent="0.15">
      <c r="A85" s="242" t="s">
        <v>1069</v>
      </c>
      <c r="B85" s="243" t="s">
        <v>1066</v>
      </c>
      <c r="C85" s="244">
        <v>23730</v>
      </c>
      <c r="D85" s="245">
        <v>208</v>
      </c>
      <c r="E85" s="245">
        <v>208</v>
      </c>
      <c r="F85" s="245">
        <v>208</v>
      </c>
      <c r="G85" s="245">
        <v>212</v>
      </c>
      <c r="H85" s="245">
        <v>231</v>
      </c>
      <c r="I85" s="245">
        <v>225</v>
      </c>
      <c r="J85" s="245">
        <v>271</v>
      </c>
      <c r="K85" s="245">
        <v>259</v>
      </c>
      <c r="L85" s="245">
        <v>247</v>
      </c>
      <c r="M85" s="245">
        <v>248</v>
      </c>
      <c r="N85" s="245">
        <v>242</v>
      </c>
      <c r="O85" s="245">
        <v>287</v>
      </c>
      <c r="P85" s="245">
        <v>270</v>
      </c>
      <c r="Q85" s="245">
        <v>279</v>
      </c>
      <c r="R85" s="245">
        <v>261</v>
      </c>
      <c r="S85" s="245">
        <v>298</v>
      </c>
      <c r="T85" s="245">
        <v>257</v>
      </c>
      <c r="U85" s="245">
        <v>296</v>
      </c>
      <c r="V85" s="245">
        <v>238</v>
      </c>
      <c r="W85" s="245">
        <v>206</v>
      </c>
      <c r="X85" s="245">
        <v>227</v>
      </c>
      <c r="Y85" s="245">
        <v>218</v>
      </c>
      <c r="Z85" s="245">
        <v>228</v>
      </c>
      <c r="AA85" s="245">
        <v>210</v>
      </c>
      <c r="AB85" s="245">
        <v>222</v>
      </c>
      <c r="AC85" s="245">
        <v>215</v>
      </c>
      <c r="AD85" s="245">
        <v>247</v>
      </c>
      <c r="AE85" s="245">
        <v>248</v>
      </c>
      <c r="AF85" s="245">
        <v>266</v>
      </c>
      <c r="AG85" s="245">
        <v>229</v>
      </c>
      <c r="AH85" s="245">
        <v>250</v>
      </c>
      <c r="AI85" s="245">
        <v>268</v>
      </c>
      <c r="AJ85" s="245">
        <v>247</v>
      </c>
      <c r="AK85" s="245">
        <v>263</v>
      </c>
      <c r="AL85" s="245">
        <v>274</v>
      </c>
      <c r="AM85" s="245">
        <v>295</v>
      </c>
      <c r="AN85" s="245">
        <v>308</v>
      </c>
      <c r="AO85" s="245">
        <v>303</v>
      </c>
      <c r="AP85" s="245">
        <v>317</v>
      </c>
      <c r="AQ85" s="245">
        <v>335</v>
      </c>
      <c r="AR85" s="245">
        <v>356</v>
      </c>
      <c r="AS85" s="245">
        <v>376</v>
      </c>
      <c r="AT85" s="245">
        <v>377</v>
      </c>
      <c r="AU85" s="245">
        <v>421</v>
      </c>
      <c r="AV85" s="245">
        <v>341</v>
      </c>
      <c r="AW85" s="245">
        <v>325</v>
      </c>
      <c r="AX85" s="245">
        <v>320</v>
      </c>
      <c r="AY85" s="245">
        <v>354</v>
      </c>
      <c r="AZ85" s="245">
        <v>328</v>
      </c>
      <c r="BA85" s="245">
        <v>247</v>
      </c>
      <c r="BB85" s="245">
        <v>307</v>
      </c>
      <c r="BC85" s="245">
        <v>321</v>
      </c>
      <c r="BD85" s="245">
        <v>310</v>
      </c>
      <c r="BE85" s="245">
        <v>249</v>
      </c>
      <c r="BF85" s="245">
        <v>253</v>
      </c>
      <c r="BG85" s="245">
        <v>264</v>
      </c>
      <c r="BH85" s="245">
        <v>304</v>
      </c>
      <c r="BI85" s="245">
        <v>288</v>
      </c>
      <c r="BJ85" s="245">
        <v>267</v>
      </c>
      <c r="BK85" s="245">
        <v>279</v>
      </c>
      <c r="BL85" s="245">
        <v>316</v>
      </c>
      <c r="BM85" s="245">
        <v>306</v>
      </c>
      <c r="BN85" s="245">
        <v>343</v>
      </c>
      <c r="BO85" s="245">
        <v>327</v>
      </c>
      <c r="BP85" s="245">
        <v>346</v>
      </c>
      <c r="BQ85" s="245">
        <v>370</v>
      </c>
      <c r="BR85" s="245">
        <v>411</v>
      </c>
      <c r="BS85" s="245">
        <v>386</v>
      </c>
      <c r="BT85" s="245">
        <v>402</v>
      </c>
      <c r="BU85" s="245">
        <v>264</v>
      </c>
      <c r="BV85" s="245">
        <v>256</v>
      </c>
      <c r="BW85" s="245">
        <v>344</v>
      </c>
      <c r="BX85" s="245">
        <v>264</v>
      </c>
      <c r="BY85" s="245">
        <v>290</v>
      </c>
      <c r="BZ85" s="245">
        <v>244</v>
      </c>
      <c r="CA85" s="245">
        <v>231</v>
      </c>
      <c r="CB85" s="245">
        <v>187</v>
      </c>
      <c r="CC85" s="245">
        <v>193</v>
      </c>
      <c r="CD85" s="245">
        <v>214</v>
      </c>
      <c r="CE85" s="245">
        <v>212</v>
      </c>
      <c r="CF85" s="245">
        <v>168</v>
      </c>
      <c r="CG85" s="245">
        <v>162</v>
      </c>
      <c r="CH85" s="245">
        <v>177</v>
      </c>
      <c r="CI85" s="245">
        <v>158</v>
      </c>
      <c r="CJ85" s="245">
        <v>101</v>
      </c>
      <c r="CK85" s="245">
        <v>99</v>
      </c>
      <c r="CL85" s="245">
        <v>88</v>
      </c>
      <c r="CM85" s="245">
        <v>82</v>
      </c>
      <c r="CN85" s="245">
        <v>62</v>
      </c>
      <c r="CO85" s="245">
        <v>57</v>
      </c>
      <c r="CP85" s="245">
        <v>48</v>
      </c>
      <c r="CQ85" s="245">
        <v>37</v>
      </c>
      <c r="CR85" s="245">
        <v>24</v>
      </c>
      <c r="CS85" s="245">
        <v>18</v>
      </c>
      <c r="CT85" s="245">
        <v>13</v>
      </c>
      <c r="CU85" s="245">
        <v>12</v>
      </c>
      <c r="CV85" s="245">
        <v>4</v>
      </c>
      <c r="CW85" s="245">
        <v>2</v>
      </c>
      <c r="CX85" s="245">
        <v>2</v>
      </c>
      <c r="CY85" s="245">
        <v>2</v>
      </c>
      <c r="CZ85" s="245">
        <v>2</v>
      </c>
      <c r="DA85" s="246">
        <v>98</v>
      </c>
      <c r="DB85" s="245">
        <v>1067</v>
      </c>
      <c r="DC85" s="245">
        <v>1250</v>
      </c>
      <c r="DD85" s="245">
        <v>1339</v>
      </c>
      <c r="DE85" s="245">
        <v>1295</v>
      </c>
      <c r="DF85" s="245">
        <v>1105</v>
      </c>
      <c r="DG85" s="245">
        <v>1205</v>
      </c>
      <c r="DH85" s="245">
        <v>1302</v>
      </c>
      <c r="DI85" s="245">
        <v>1558</v>
      </c>
      <c r="DJ85" s="245">
        <v>1871</v>
      </c>
      <c r="DK85" s="245">
        <v>1574</v>
      </c>
      <c r="DL85" s="245">
        <v>1440</v>
      </c>
      <c r="DM85" s="245">
        <v>1402</v>
      </c>
      <c r="DN85" s="245">
        <v>1638</v>
      </c>
      <c r="DO85" s="245">
        <v>1833</v>
      </c>
      <c r="DP85" s="245">
        <v>1398</v>
      </c>
      <c r="DQ85" s="245">
        <v>1037</v>
      </c>
      <c r="DR85" s="245">
        <v>766</v>
      </c>
      <c r="DS85" s="245">
        <v>388</v>
      </c>
      <c r="DT85" s="245">
        <v>140</v>
      </c>
      <c r="DU85" s="245">
        <v>22</v>
      </c>
      <c r="DV85" s="245">
        <v>2</v>
      </c>
    </row>
    <row r="86" spans="1:126" x14ac:dyDescent="0.15">
      <c r="A86" s="242" t="s">
        <v>1069</v>
      </c>
      <c r="B86" s="243" t="s">
        <v>1067</v>
      </c>
      <c r="C86" s="244">
        <v>24850</v>
      </c>
      <c r="D86" s="245">
        <v>165</v>
      </c>
      <c r="E86" s="245">
        <v>174</v>
      </c>
      <c r="F86" s="245">
        <v>184</v>
      </c>
      <c r="G86" s="245">
        <v>209</v>
      </c>
      <c r="H86" s="245">
        <v>228</v>
      </c>
      <c r="I86" s="245">
        <v>220</v>
      </c>
      <c r="J86" s="245">
        <v>248</v>
      </c>
      <c r="K86" s="245">
        <v>241</v>
      </c>
      <c r="L86" s="245">
        <v>226</v>
      </c>
      <c r="M86" s="245">
        <v>220</v>
      </c>
      <c r="N86" s="245">
        <v>294</v>
      </c>
      <c r="O86" s="245">
        <v>245</v>
      </c>
      <c r="P86" s="245">
        <v>211</v>
      </c>
      <c r="Q86" s="245">
        <v>263</v>
      </c>
      <c r="R86" s="245">
        <v>268</v>
      </c>
      <c r="S86" s="245">
        <v>242</v>
      </c>
      <c r="T86" s="245">
        <v>254</v>
      </c>
      <c r="U86" s="245">
        <v>274</v>
      </c>
      <c r="V86" s="245">
        <v>234</v>
      </c>
      <c r="W86" s="245">
        <v>238</v>
      </c>
      <c r="X86" s="245">
        <v>219</v>
      </c>
      <c r="Y86" s="245">
        <v>202</v>
      </c>
      <c r="Z86" s="245">
        <v>215</v>
      </c>
      <c r="AA86" s="245">
        <v>191</v>
      </c>
      <c r="AB86" s="245">
        <v>224</v>
      </c>
      <c r="AC86" s="245">
        <v>185</v>
      </c>
      <c r="AD86" s="245">
        <v>189</v>
      </c>
      <c r="AE86" s="245">
        <v>239</v>
      </c>
      <c r="AF86" s="245">
        <v>244</v>
      </c>
      <c r="AG86" s="245">
        <v>236</v>
      </c>
      <c r="AH86" s="245">
        <v>263</v>
      </c>
      <c r="AI86" s="245">
        <v>275</v>
      </c>
      <c r="AJ86" s="245">
        <v>255</v>
      </c>
      <c r="AK86" s="245">
        <v>234</v>
      </c>
      <c r="AL86" s="245">
        <v>265</v>
      </c>
      <c r="AM86" s="245">
        <v>275</v>
      </c>
      <c r="AN86" s="245">
        <v>309</v>
      </c>
      <c r="AO86" s="245">
        <v>286</v>
      </c>
      <c r="AP86" s="245">
        <v>315</v>
      </c>
      <c r="AQ86" s="245">
        <v>332</v>
      </c>
      <c r="AR86" s="245">
        <v>341</v>
      </c>
      <c r="AS86" s="245">
        <v>394</v>
      </c>
      <c r="AT86" s="245">
        <v>434</v>
      </c>
      <c r="AU86" s="245">
        <v>372</v>
      </c>
      <c r="AV86" s="245">
        <v>394</v>
      </c>
      <c r="AW86" s="245">
        <v>341</v>
      </c>
      <c r="AX86" s="245">
        <v>307</v>
      </c>
      <c r="AY86" s="245">
        <v>357</v>
      </c>
      <c r="AZ86" s="245">
        <v>369</v>
      </c>
      <c r="BA86" s="245">
        <v>237</v>
      </c>
      <c r="BB86" s="245">
        <v>322</v>
      </c>
      <c r="BC86" s="245">
        <v>303</v>
      </c>
      <c r="BD86" s="245">
        <v>290</v>
      </c>
      <c r="BE86" s="245">
        <v>264</v>
      </c>
      <c r="BF86" s="245">
        <v>267</v>
      </c>
      <c r="BG86" s="245">
        <v>290</v>
      </c>
      <c r="BH86" s="245">
        <v>300</v>
      </c>
      <c r="BI86" s="245">
        <v>286</v>
      </c>
      <c r="BJ86" s="245">
        <v>263</v>
      </c>
      <c r="BK86" s="245">
        <v>287</v>
      </c>
      <c r="BL86" s="245">
        <v>333</v>
      </c>
      <c r="BM86" s="245">
        <v>322</v>
      </c>
      <c r="BN86" s="245">
        <v>346</v>
      </c>
      <c r="BO86" s="245">
        <v>338</v>
      </c>
      <c r="BP86" s="245">
        <v>369</v>
      </c>
      <c r="BQ86" s="245">
        <v>383</v>
      </c>
      <c r="BR86" s="245">
        <v>500</v>
      </c>
      <c r="BS86" s="245">
        <v>425</v>
      </c>
      <c r="BT86" s="245">
        <v>435</v>
      </c>
      <c r="BU86" s="245">
        <v>224</v>
      </c>
      <c r="BV86" s="245">
        <v>281</v>
      </c>
      <c r="BW86" s="245">
        <v>317</v>
      </c>
      <c r="BX86" s="245">
        <v>315</v>
      </c>
      <c r="BY86" s="245">
        <v>356</v>
      </c>
      <c r="BZ86" s="245">
        <v>315</v>
      </c>
      <c r="CA86" s="245">
        <v>249</v>
      </c>
      <c r="CB86" s="245">
        <v>203</v>
      </c>
      <c r="CC86" s="245">
        <v>207</v>
      </c>
      <c r="CD86" s="245">
        <v>227</v>
      </c>
      <c r="CE86" s="245">
        <v>255</v>
      </c>
      <c r="CF86" s="245">
        <v>225</v>
      </c>
      <c r="CG86" s="245">
        <v>202</v>
      </c>
      <c r="CH86" s="245">
        <v>197</v>
      </c>
      <c r="CI86" s="245">
        <v>189</v>
      </c>
      <c r="CJ86" s="245">
        <v>207</v>
      </c>
      <c r="CK86" s="245">
        <v>175</v>
      </c>
      <c r="CL86" s="245">
        <v>179</v>
      </c>
      <c r="CM86" s="245">
        <v>150</v>
      </c>
      <c r="CN86" s="245">
        <v>143</v>
      </c>
      <c r="CO86" s="245">
        <v>143</v>
      </c>
      <c r="CP86" s="245">
        <v>128</v>
      </c>
      <c r="CQ86" s="245">
        <v>87</v>
      </c>
      <c r="CR86" s="245">
        <v>85</v>
      </c>
      <c r="CS86" s="245">
        <v>71</v>
      </c>
      <c r="CT86" s="245">
        <v>45</v>
      </c>
      <c r="CU86" s="245">
        <v>44</v>
      </c>
      <c r="CV86" s="245">
        <v>28</v>
      </c>
      <c r="CW86" s="245">
        <v>22</v>
      </c>
      <c r="CX86" s="245">
        <v>27</v>
      </c>
      <c r="CY86" s="245">
        <v>4</v>
      </c>
      <c r="CZ86" s="245">
        <v>18</v>
      </c>
      <c r="DA86" s="246">
        <v>72</v>
      </c>
      <c r="DB86" s="245">
        <v>960</v>
      </c>
      <c r="DC86" s="245">
        <v>1155</v>
      </c>
      <c r="DD86" s="245">
        <v>1281</v>
      </c>
      <c r="DE86" s="245">
        <v>1242</v>
      </c>
      <c r="DF86" s="245">
        <v>1051</v>
      </c>
      <c r="DG86" s="245">
        <v>1093</v>
      </c>
      <c r="DH86" s="245">
        <v>1292</v>
      </c>
      <c r="DI86" s="245">
        <v>1517</v>
      </c>
      <c r="DJ86" s="245">
        <v>1935</v>
      </c>
      <c r="DK86" s="245">
        <v>1611</v>
      </c>
      <c r="DL86" s="245">
        <v>1446</v>
      </c>
      <c r="DM86" s="245">
        <v>1426</v>
      </c>
      <c r="DN86" s="245">
        <v>1708</v>
      </c>
      <c r="DO86" s="245">
        <v>1967</v>
      </c>
      <c r="DP86" s="245">
        <v>1584</v>
      </c>
      <c r="DQ86" s="245">
        <v>1141</v>
      </c>
      <c r="DR86" s="245">
        <v>1020</v>
      </c>
      <c r="DS86" s="245">
        <v>790</v>
      </c>
      <c r="DT86" s="245">
        <v>416</v>
      </c>
      <c r="DU86" s="245">
        <v>125</v>
      </c>
      <c r="DV86" s="245">
        <v>18</v>
      </c>
    </row>
    <row r="87" spans="1:126" x14ac:dyDescent="0.15">
      <c r="A87" s="236" t="s">
        <v>1087</v>
      </c>
      <c r="B87" s="237" t="s">
        <v>1064</v>
      </c>
      <c r="C87" s="238">
        <v>112691</v>
      </c>
      <c r="D87" s="239">
        <v>777</v>
      </c>
      <c r="E87" s="239">
        <v>818</v>
      </c>
      <c r="F87" s="239">
        <v>892</v>
      </c>
      <c r="G87" s="239">
        <v>944</v>
      </c>
      <c r="H87" s="239">
        <v>984</v>
      </c>
      <c r="I87" s="239">
        <v>1018</v>
      </c>
      <c r="J87" s="239">
        <v>952</v>
      </c>
      <c r="K87" s="239">
        <v>1033</v>
      </c>
      <c r="L87" s="239">
        <v>996</v>
      </c>
      <c r="M87" s="239">
        <v>933</v>
      </c>
      <c r="N87" s="239">
        <v>1014</v>
      </c>
      <c r="O87" s="239">
        <v>1070</v>
      </c>
      <c r="P87" s="239">
        <v>1024</v>
      </c>
      <c r="Q87" s="239">
        <v>1046</v>
      </c>
      <c r="R87" s="239">
        <v>1133</v>
      </c>
      <c r="S87" s="239">
        <v>1187</v>
      </c>
      <c r="T87" s="239">
        <v>1292</v>
      </c>
      <c r="U87" s="239">
        <v>1323</v>
      </c>
      <c r="V87" s="239">
        <v>1477</v>
      </c>
      <c r="W87" s="239">
        <v>1541</v>
      </c>
      <c r="X87" s="239">
        <v>1548</v>
      </c>
      <c r="Y87" s="239">
        <v>1482</v>
      </c>
      <c r="Z87" s="239">
        <v>1394</v>
      </c>
      <c r="AA87" s="239">
        <v>1280</v>
      </c>
      <c r="AB87" s="239">
        <v>1238</v>
      </c>
      <c r="AC87" s="239">
        <v>1202</v>
      </c>
      <c r="AD87" s="239">
        <v>1165</v>
      </c>
      <c r="AE87" s="239">
        <v>1199</v>
      </c>
      <c r="AF87" s="239">
        <v>1184</v>
      </c>
      <c r="AG87" s="239">
        <v>1127</v>
      </c>
      <c r="AH87" s="239">
        <v>1138</v>
      </c>
      <c r="AI87" s="239">
        <v>1172</v>
      </c>
      <c r="AJ87" s="239">
        <v>1203</v>
      </c>
      <c r="AK87" s="239">
        <v>1134</v>
      </c>
      <c r="AL87" s="239">
        <v>1214</v>
      </c>
      <c r="AM87" s="239">
        <v>1238</v>
      </c>
      <c r="AN87" s="239">
        <v>1198</v>
      </c>
      <c r="AO87" s="239">
        <v>1310</v>
      </c>
      <c r="AP87" s="239">
        <v>1316</v>
      </c>
      <c r="AQ87" s="239">
        <v>1328</v>
      </c>
      <c r="AR87" s="239">
        <v>1439</v>
      </c>
      <c r="AS87" s="239">
        <v>1445</v>
      </c>
      <c r="AT87" s="239">
        <v>1450</v>
      </c>
      <c r="AU87" s="239">
        <v>1566</v>
      </c>
      <c r="AV87" s="239">
        <v>1485</v>
      </c>
      <c r="AW87" s="239">
        <v>1499</v>
      </c>
      <c r="AX87" s="239">
        <v>1515</v>
      </c>
      <c r="AY87" s="239">
        <v>1602</v>
      </c>
      <c r="AZ87" s="239">
        <v>1737</v>
      </c>
      <c r="BA87" s="239">
        <v>1346</v>
      </c>
      <c r="BB87" s="239">
        <v>1894</v>
      </c>
      <c r="BC87" s="239">
        <v>1797</v>
      </c>
      <c r="BD87" s="239">
        <v>1865</v>
      </c>
      <c r="BE87" s="239">
        <v>1817</v>
      </c>
      <c r="BF87" s="239">
        <v>1791</v>
      </c>
      <c r="BG87" s="239">
        <v>1813</v>
      </c>
      <c r="BH87" s="239">
        <v>1904</v>
      </c>
      <c r="BI87" s="239">
        <v>1759</v>
      </c>
      <c r="BJ87" s="239">
        <v>1722</v>
      </c>
      <c r="BK87" s="239">
        <v>1775</v>
      </c>
      <c r="BL87" s="239">
        <v>1772</v>
      </c>
      <c r="BM87" s="239">
        <v>1734</v>
      </c>
      <c r="BN87" s="239">
        <v>1728</v>
      </c>
      <c r="BO87" s="239">
        <v>1809</v>
      </c>
      <c r="BP87" s="239">
        <v>1812</v>
      </c>
      <c r="BQ87" s="239">
        <v>1722</v>
      </c>
      <c r="BR87" s="239">
        <v>1933</v>
      </c>
      <c r="BS87" s="239">
        <v>1739</v>
      </c>
      <c r="BT87" s="239">
        <v>1610</v>
      </c>
      <c r="BU87" s="239">
        <v>925</v>
      </c>
      <c r="BV87" s="239">
        <v>967</v>
      </c>
      <c r="BW87" s="239">
        <v>1117</v>
      </c>
      <c r="BX87" s="239">
        <v>1117</v>
      </c>
      <c r="BY87" s="239">
        <v>1089</v>
      </c>
      <c r="BZ87" s="239">
        <v>1038</v>
      </c>
      <c r="CA87" s="239">
        <v>797</v>
      </c>
      <c r="CB87" s="239">
        <v>730</v>
      </c>
      <c r="CC87" s="239">
        <v>787</v>
      </c>
      <c r="CD87" s="239">
        <v>873</v>
      </c>
      <c r="CE87" s="239">
        <v>786</v>
      </c>
      <c r="CF87" s="239">
        <v>734</v>
      </c>
      <c r="CG87" s="239">
        <v>706</v>
      </c>
      <c r="CH87" s="239">
        <v>694</v>
      </c>
      <c r="CI87" s="239">
        <v>650</v>
      </c>
      <c r="CJ87" s="239">
        <v>576</v>
      </c>
      <c r="CK87" s="239">
        <v>525</v>
      </c>
      <c r="CL87" s="239">
        <v>481</v>
      </c>
      <c r="CM87" s="239">
        <v>445</v>
      </c>
      <c r="CN87" s="239">
        <v>395</v>
      </c>
      <c r="CO87" s="239">
        <v>338</v>
      </c>
      <c r="CP87" s="239">
        <v>283</v>
      </c>
      <c r="CQ87" s="239">
        <v>212</v>
      </c>
      <c r="CR87" s="239">
        <v>177</v>
      </c>
      <c r="CS87" s="239">
        <v>132</v>
      </c>
      <c r="CT87" s="239">
        <v>118</v>
      </c>
      <c r="CU87" s="239">
        <v>80</v>
      </c>
      <c r="CV87" s="239">
        <v>44</v>
      </c>
      <c r="CW87" s="239">
        <v>35</v>
      </c>
      <c r="CX87" s="239">
        <v>35</v>
      </c>
      <c r="CY87" s="239">
        <v>18</v>
      </c>
      <c r="CZ87" s="239">
        <v>44</v>
      </c>
      <c r="DA87" s="240">
        <v>139</v>
      </c>
      <c r="DB87" s="239">
        <v>4415</v>
      </c>
      <c r="DC87" s="239">
        <v>4932</v>
      </c>
      <c r="DD87" s="239">
        <v>5287</v>
      </c>
      <c r="DE87" s="239">
        <v>6820</v>
      </c>
      <c r="DF87" s="239">
        <v>6942</v>
      </c>
      <c r="DG87" s="239">
        <v>5877</v>
      </c>
      <c r="DH87" s="239">
        <v>5861</v>
      </c>
      <c r="DI87" s="239">
        <v>6390</v>
      </c>
      <c r="DJ87" s="239">
        <v>7385</v>
      </c>
      <c r="DK87" s="239">
        <v>7699</v>
      </c>
      <c r="DL87" s="239">
        <v>9164</v>
      </c>
      <c r="DM87" s="239">
        <v>8973</v>
      </c>
      <c r="DN87" s="239">
        <v>8855</v>
      </c>
      <c r="DO87" s="239">
        <v>7929</v>
      </c>
      <c r="DP87" s="239">
        <v>5328</v>
      </c>
      <c r="DQ87" s="239">
        <v>3973</v>
      </c>
      <c r="DR87" s="239">
        <v>3360</v>
      </c>
      <c r="DS87" s="239">
        <v>2184</v>
      </c>
      <c r="DT87" s="239">
        <v>922</v>
      </c>
      <c r="DU87" s="239">
        <v>212</v>
      </c>
      <c r="DV87" s="239">
        <v>44</v>
      </c>
    </row>
    <row r="88" spans="1:126" x14ac:dyDescent="0.15">
      <c r="A88" s="242" t="s">
        <v>1069</v>
      </c>
      <c r="B88" s="243" t="s">
        <v>1066</v>
      </c>
      <c r="C88" s="244">
        <v>54184</v>
      </c>
      <c r="D88" s="245">
        <v>387</v>
      </c>
      <c r="E88" s="245">
        <v>411</v>
      </c>
      <c r="F88" s="245">
        <v>458</v>
      </c>
      <c r="G88" s="245">
        <v>489</v>
      </c>
      <c r="H88" s="245">
        <v>520</v>
      </c>
      <c r="I88" s="245">
        <v>510</v>
      </c>
      <c r="J88" s="245">
        <v>487</v>
      </c>
      <c r="K88" s="245">
        <v>558</v>
      </c>
      <c r="L88" s="245">
        <v>526</v>
      </c>
      <c r="M88" s="245">
        <v>482</v>
      </c>
      <c r="N88" s="245">
        <v>528</v>
      </c>
      <c r="O88" s="245">
        <v>558</v>
      </c>
      <c r="P88" s="245">
        <v>538</v>
      </c>
      <c r="Q88" s="245">
        <v>541</v>
      </c>
      <c r="R88" s="245">
        <v>570</v>
      </c>
      <c r="S88" s="245">
        <v>609</v>
      </c>
      <c r="T88" s="245">
        <v>652</v>
      </c>
      <c r="U88" s="245">
        <v>668</v>
      </c>
      <c r="V88" s="245">
        <v>722</v>
      </c>
      <c r="W88" s="245">
        <v>728</v>
      </c>
      <c r="X88" s="245">
        <v>766</v>
      </c>
      <c r="Y88" s="245">
        <v>717</v>
      </c>
      <c r="Z88" s="245">
        <v>700</v>
      </c>
      <c r="AA88" s="245">
        <v>629</v>
      </c>
      <c r="AB88" s="245">
        <v>599</v>
      </c>
      <c r="AC88" s="245">
        <v>575</v>
      </c>
      <c r="AD88" s="245">
        <v>620</v>
      </c>
      <c r="AE88" s="245">
        <v>580</v>
      </c>
      <c r="AF88" s="245">
        <v>605</v>
      </c>
      <c r="AG88" s="245">
        <v>584</v>
      </c>
      <c r="AH88" s="245">
        <v>559</v>
      </c>
      <c r="AI88" s="245">
        <v>564</v>
      </c>
      <c r="AJ88" s="245">
        <v>573</v>
      </c>
      <c r="AK88" s="245">
        <v>534</v>
      </c>
      <c r="AL88" s="245">
        <v>638</v>
      </c>
      <c r="AM88" s="245">
        <v>628</v>
      </c>
      <c r="AN88" s="245">
        <v>584</v>
      </c>
      <c r="AO88" s="245">
        <v>608</v>
      </c>
      <c r="AP88" s="245">
        <v>613</v>
      </c>
      <c r="AQ88" s="245">
        <v>641</v>
      </c>
      <c r="AR88" s="245">
        <v>680</v>
      </c>
      <c r="AS88" s="245">
        <v>710</v>
      </c>
      <c r="AT88" s="245">
        <v>693</v>
      </c>
      <c r="AU88" s="245">
        <v>752</v>
      </c>
      <c r="AV88" s="245">
        <v>646</v>
      </c>
      <c r="AW88" s="245">
        <v>709</v>
      </c>
      <c r="AX88" s="245">
        <v>701</v>
      </c>
      <c r="AY88" s="245">
        <v>739</v>
      </c>
      <c r="AZ88" s="245">
        <v>781</v>
      </c>
      <c r="BA88" s="245">
        <v>608</v>
      </c>
      <c r="BB88" s="245">
        <v>855</v>
      </c>
      <c r="BC88" s="245">
        <v>837</v>
      </c>
      <c r="BD88" s="245">
        <v>841</v>
      </c>
      <c r="BE88" s="245">
        <v>868</v>
      </c>
      <c r="BF88" s="245">
        <v>809</v>
      </c>
      <c r="BG88" s="245">
        <v>842</v>
      </c>
      <c r="BH88" s="245">
        <v>903</v>
      </c>
      <c r="BI88" s="245">
        <v>809</v>
      </c>
      <c r="BJ88" s="245">
        <v>819</v>
      </c>
      <c r="BK88" s="245">
        <v>912</v>
      </c>
      <c r="BL88" s="245">
        <v>857</v>
      </c>
      <c r="BM88" s="245">
        <v>853</v>
      </c>
      <c r="BN88" s="245">
        <v>873</v>
      </c>
      <c r="BO88" s="245">
        <v>960</v>
      </c>
      <c r="BP88" s="245">
        <v>944</v>
      </c>
      <c r="BQ88" s="245">
        <v>908</v>
      </c>
      <c r="BR88" s="245">
        <v>1054</v>
      </c>
      <c r="BS88" s="245">
        <v>916</v>
      </c>
      <c r="BT88" s="245">
        <v>828</v>
      </c>
      <c r="BU88" s="245">
        <v>476</v>
      </c>
      <c r="BV88" s="245">
        <v>497</v>
      </c>
      <c r="BW88" s="245">
        <v>549</v>
      </c>
      <c r="BX88" s="245">
        <v>553</v>
      </c>
      <c r="BY88" s="245">
        <v>517</v>
      </c>
      <c r="BZ88" s="245">
        <v>500</v>
      </c>
      <c r="CA88" s="245">
        <v>373</v>
      </c>
      <c r="CB88" s="245">
        <v>329</v>
      </c>
      <c r="CC88" s="245">
        <v>359</v>
      </c>
      <c r="CD88" s="245">
        <v>372</v>
      </c>
      <c r="CE88" s="245">
        <v>337</v>
      </c>
      <c r="CF88" s="245">
        <v>304</v>
      </c>
      <c r="CG88" s="245">
        <v>289</v>
      </c>
      <c r="CH88" s="245">
        <v>285</v>
      </c>
      <c r="CI88" s="245">
        <v>229</v>
      </c>
      <c r="CJ88" s="245">
        <v>205</v>
      </c>
      <c r="CK88" s="245">
        <v>183</v>
      </c>
      <c r="CL88" s="245">
        <v>161</v>
      </c>
      <c r="CM88" s="245">
        <v>149</v>
      </c>
      <c r="CN88" s="245">
        <v>110</v>
      </c>
      <c r="CO88" s="245">
        <v>94</v>
      </c>
      <c r="CP88" s="245">
        <v>96</v>
      </c>
      <c r="CQ88" s="245">
        <v>58</v>
      </c>
      <c r="CR88" s="245">
        <v>37</v>
      </c>
      <c r="CS88" s="245">
        <v>22</v>
      </c>
      <c r="CT88" s="245">
        <v>26</v>
      </c>
      <c r="CU88" s="245">
        <v>13</v>
      </c>
      <c r="CV88" s="245">
        <v>5</v>
      </c>
      <c r="CW88" s="245">
        <v>6</v>
      </c>
      <c r="CX88" s="245">
        <v>2</v>
      </c>
      <c r="CY88" s="245">
        <v>0</v>
      </c>
      <c r="CZ88" s="245">
        <v>3</v>
      </c>
      <c r="DA88" s="246">
        <v>79</v>
      </c>
      <c r="DB88" s="245">
        <v>2265</v>
      </c>
      <c r="DC88" s="245">
        <v>2563</v>
      </c>
      <c r="DD88" s="245">
        <v>2735</v>
      </c>
      <c r="DE88" s="245">
        <v>3379</v>
      </c>
      <c r="DF88" s="245">
        <v>3411</v>
      </c>
      <c r="DG88" s="245">
        <v>2964</v>
      </c>
      <c r="DH88" s="245">
        <v>2868</v>
      </c>
      <c r="DI88" s="245">
        <v>3074</v>
      </c>
      <c r="DJ88" s="245">
        <v>3481</v>
      </c>
      <c r="DK88" s="245">
        <v>3538</v>
      </c>
      <c r="DL88" s="245">
        <v>4210</v>
      </c>
      <c r="DM88" s="245">
        <v>4285</v>
      </c>
      <c r="DN88" s="245">
        <v>4487</v>
      </c>
      <c r="DO88" s="245">
        <v>4182</v>
      </c>
      <c r="DP88" s="245">
        <v>2616</v>
      </c>
      <c r="DQ88" s="245">
        <v>1770</v>
      </c>
      <c r="DR88" s="245">
        <v>1312</v>
      </c>
      <c r="DS88" s="245">
        <v>697</v>
      </c>
      <c r="DT88" s="245">
        <v>239</v>
      </c>
      <c r="DU88" s="245">
        <v>26</v>
      </c>
      <c r="DV88" s="245">
        <v>3</v>
      </c>
    </row>
    <row r="89" spans="1:126" x14ac:dyDescent="0.15">
      <c r="A89" s="248" t="s">
        <v>1069</v>
      </c>
      <c r="B89" s="249" t="s">
        <v>1067</v>
      </c>
      <c r="C89" s="250">
        <v>58507</v>
      </c>
      <c r="D89" s="251">
        <v>390</v>
      </c>
      <c r="E89" s="251">
        <v>407</v>
      </c>
      <c r="F89" s="251">
        <v>434</v>
      </c>
      <c r="G89" s="251">
        <v>455</v>
      </c>
      <c r="H89" s="251">
        <v>464</v>
      </c>
      <c r="I89" s="251">
        <v>508</v>
      </c>
      <c r="J89" s="251">
        <v>465</v>
      </c>
      <c r="K89" s="251">
        <v>475</v>
      </c>
      <c r="L89" s="251">
        <v>470</v>
      </c>
      <c r="M89" s="251">
        <v>451</v>
      </c>
      <c r="N89" s="251">
        <v>486</v>
      </c>
      <c r="O89" s="251">
        <v>512</v>
      </c>
      <c r="P89" s="251">
        <v>486</v>
      </c>
      <c r="Q89" s="251">
        <v>505</v>
      </c>
      <c r="R89" s="251">
        <v>563</v>
      </c>
      <c r="S89" s="251">
        <v>578</v>
      </c>
      <c r="T89" s="251">
        <v>640</v>
      </c>
      <c r="U89" s="251">
        <v>655</v>
      </c>
      <c r="V89" s="251">
        <v>755</v>
      </c>
      <c r="W89" s="251">
        <v>813</v>
      </c>
      <c r="X89" s="251">
        <v>782</v>
      </c>
      <c r="Y89" s="251">
        <v>765</v>
      </c>
      <c r="Z89" s="251">
        <v>694</v>
      </c>
      <c r="AA89" s="251">
        <v>651</v>
      </c>
      <c r="AB89" s="251">
        <v>639</v>
      </c>
      <c r="AC89" s="251">
        <v>627</v>
      </c>
      <c r="AD89" s="251">
        <v>545</v>
      </c>
      <c r="AE89" s="251">
        <v>619</v>
      </c>
      <c r="AF89" s="251">
        <v>579</v>
      </c>
      <c r="AG89" s="251">
        <v>543</v>
      </c>
      <c r="AH89" s="251">
        <v>579</v>
      </c>
      <c r="AI89" s="251">
        <v>608</v>
      </c>
      <c r="AJ89" s="251">
        <v>630</v>
      </c>
      <c r="AK89" s="251">
        <v>600</v>
      </c>
      <c r="AL89" s="251">
        <v>576</v>
      </c>
      <c r="AM89" s="251">
        <v>610</v>
      </c>
      <c r="AN89" s="251">
        <v>614</v>
      </c>
      <c r="AO89" s="251">
        <v>702</v>
      </c>
      <c r="AP89" s="251">
        <v>703</v>
      </c>
      <c r="AQ89" s="251">
        <v>687</v>
      </c>
      <c r="AR89" s="251">
        <v>759</v>
      </c>
      <c r="AS89" s="251">
        <v>735</v>
      </c>
      <c r="AT89" s="251">
        <v>757</v>
      </c>
      <c r="AU89" s="251">
        <v>814</v>
      </c>
      <c r="AV89" s="251">
        <v>839</v>
      </c>
      <c r="AW89" s="251">
        <v>790</v>
      </c>
      <c r="AX89" s="251">
        <v>814</v>
      </c>
      <c r="AY89" s="251">
        <v>863</v>
      </c>
      <c r="AZ89" s="251">
        <v>956</v>
      </c>
      <c r="BA89" s="251">
        <v>738</v>
      </c>
      <c r="BB89" s="251">
        <v>1039</v>
      </c>
      <c r="BC89" s="251">
        <v>960</v>
      </c>
      <c r="BD89" s="251">
        <v>1024</v>
      </c>
      <c r="BE89" s="251">
        <v>949</v>
      </c>
      <c r="BF89" s="251">
        <v>982</v>
      </c>
      <c r="BG89" s="251">
        <v>971</v>
      </c>
      <c r="BH89" s="251">
        <v>1001</v>
      </c>
      <c r="BI89" s="251">
        <v>950</v>
      </c>
      <c r="BJ89" s="251">
        <v>903</v>
      </c>
      <c r="BK89" s="251">
        <v>863</v>
      </c>
      <c r="BL89" s="251">
        <v>915</v>
      </c>
      <c r="BM89" s="251">
        <v>881</v>
      </c>
      <c r="BN89" s="251">
        <v>855</v>
      </c>
      <c r="BO89" s="251">
        <v>849</v>
      </c>
      <c r="BP89" s="251">
        <v>868</v>
      </c>
      <c r="BQ89" s="251">
        <v>814</v>
      </c>
      <c r="BR89" s="251">
        <v>879</v>
      </c>
      <c r="BS89" s="251">
        <v>823</v>
      </c>
      <c r="BT89" s="251">
        <v>782</v>
      </c>
      <c r="BU89" s="251">
        <v>449</v>
      </c>
      <c r="BV89" s="251">
        <v>470</v>
      </c>
      <c r="BW89" s="251">
        <v>568</v>
      </c>
      <c r="BX89" s="251">
        <v>564</v>
      </c>
      <c r="BY89" s="251">
        <v>572</v>
      </c>
      <c r="BZ89" s="251">
        <v>538</v>
      </c>
      <c r="CA89" s="251">
        <v>424</v>
      </c>
      <c r="CB89" s="251">
        <v>401</v>
      </c>
      <c r="CC89" s="251">
        <v>428</v>
      </c>
      <c r="CD89" s="251">
        <v>501</v>
      </c>
      <c r="CE89" s="251">
        <v>449</v>
      </c>
      <c r="CF89" s="251">
        <v>430</v>
      </c>
      <c r="CG89" s="251">
        <v>417</v>
      </c>
      <c r="CH89" s="251">
        <v>409</v>
      </c>
      <c r="CI89" s="251">
        <v>421</v>
      </c>
      <c r="CJ89" s="251">
        <v>371</v>
      </c>
      <c r="CK89" s="251">
        <v>342</v>
      </c>
      <c r="CL89" s="251">
        <v>320</v>
      </c>
      <c r="CM89" s="251">
        <v>296</v>
      </c>
      <c r="CN89" s="251">
        <v>285</v>
      </c>
      <c r="CO89" s="251">
        <v>244</v>
      </c>
      <c r="CP89" s="251">
        <v>187</v>
      </c>
      <c r="CQ89" s="251">
        <v>154</v>
      </c>
      <c r="CR89" s="251">
        <v>140</v>
      </c>
      <c r="CS89" s="251">
        <v>110</v>
      </c>
      <c r="CT89" s="251">
        <v>92</v>
      </c>
      <c r="CU89" s="251">
        <v>67</v>
      </c>
      <c r="CV89" s="251">
        <v>39</v>
      </c>
      <c r="CW89" s="251">
        <v>29</v>
      </c>
      <c r="CX89" s="251">
        <v>33</v>
      </c>
      <c r="CY89" s="251">
        <v>18</v>
      </c>
      <c r="CZ89" s="251">
        <v>41</v>
      </c>
      <c r="DA89" s="252">
        <v>60</v>
      </c>
      <c r="DB89" s="251">
        <v>2150</v>
      </c>
      <c r="DC89" s="251">
        <v>2369</v>
      </c>
      <c r="DD89" s="251">
        <v>2552</v>
      </c>
      <c r="DE89" s="251">
        <v>3441</v>
      </c>
      <c r="DF89" s="251">
        <v>3531</v>
      </c>
      <c r="DG89" s="251">
        <v>2913</v>
      </c>
      <c r="DH89" s="251">
        <v>2993</v>
      </c>
      <c r="DI89" s="251">
        <v>3316</v>
      </c>
      <c r="DJ89" s="251">
        <v>3904</v>
      </c>
      <c r="DK89" s="251">
        <v>4161</v>
      </c>
      <c r="DL89" s="251">
        <v>4954</v>
      </c>
      <c r="DM89" s="251">
        <v>4688</v>
      </c>
      <c r="DN89" s="251">
        <v>4368</v>
      </c>
      <c r="DO89" s="251">
        <v>3747</v>
      </c>
      <c r="DP89" s="251">
        <v>2712</v>
      </c>
      <c r="DQ89" s="251">
        <v>2203</v>
      </c>
      <c r="DR89" s="251">
        <v>2048</v>
      </c>
      <c r="DS89" s="251">
        <v>1487</v>
      </c>
      <c r="DT89" s="251">
        <v>683</v>
      </c>
      <c r="DU89" s="251">
        <v>186</v>
      </c>
      <c r="DV89" s="251">
        <v>41</v>
      </c>
    </row>
    <row r="90" spans="1:126" x14ac:dyDescent="0.15">
      <c r="A90" s="242" t="s">
        <v>59</v>
      </c>
      <c r="B90" s="243" t="s">
        <v>1064</v>
      </c>
      <c r="C90" s="244">
        <v>44313</v>
      </c>
      <c r="D90" s="245">
        <v>262</v>
      </c>
      <c r="E90" s="245">
        <v>290</v>
      </c>
      <c r="F90" s="245">
        <v>314</v>
      </c>
      <c r="G90" s="245">
        <v>293</v>
      </c>
      <c r="H90" s="245">
        <v>315</v>
      </c>
      <c r="I90" s="245">
        <v>297</v>
      </c>
      <c r="J90" s="245">
        <v>321</v>
      </c>
      <c r="K90" s="245">
        <v>324</v>
      </c>
      <c r="L90" s="245">
        <v>368</v>
      </c>
      <c r="M90" s="245">
        <v>334</v>
      </c>
      <c r="N90" s="245">
        <v>357</v>
      </c>
      <c r="O90" s="245">
        <v>414</v>
      </c>
      <c r="P90" s="245">
        <v>376</v>
      </c>
      <c r="Q90" s="245">
        <v>433</v>
      </c>
      <c r="R90" s="245">
        <v>427</v>
      </c>
      <c r="S90" s="245">
        <v>467</v>
      </c>
      <c r="T90" s="245">
        <v>544</v>
      </c>
      <c r="U90" s="245">
        <v>487</v>
      </c>
      <c r="V90" s="245">
        <v>432</v>
      </c>
      <c r="W90" s="245">
        <v>367</v>
      </c>
      <c r="X90" s="245">
        <v>349</v>
      </c>
      <c r="Y90" s="245">
        <v>365</v>
      </c>
      <c r="Z90" s="245">
        <v>347</v>
      </c>
      <c r="AA90" s="245">
        <v>372</v>
      </c>
      <c r="AB90" s="245">
        <v>381</v>
      </c>
      <c r="AC90" s="245">
        <v>423</v>
      </c>
      <c r="AD90" s="245">
        <v>395</v>
      </c>
      <c r="AE90" s="245">
        <v>405</v>
      </c>
      <c r="AF90" s="245">
        <v>362</v>
      </c>
      <c r="AG90" s="245">
        <v>400</v>
      </c>
      <c r="AH90" s="245">
        <v>423</v>
      </c>
      <c r="AI90" s="245">
        <v>453</v>
      </c>
      <c r="AJ90" s="245">
        <v>418</v>
      </c>
      <c r="AK90" s="245">
        <v>429</v>
      </c>
      <c r="AL90" s="245">
        <v>455</v>
      </c>
      <c r="AM90" s="245">
        <v>454</v>
      </c>
      <c r="AN90" s="245">
        <v>453</v>
      </c>
      <c r="AO90" s="245">
        <v>450</v>
      </c>
      <c r="AP90" s="245">
        <v>476</v>
      </c>
      <c r="AQ90" s="245">
        <v>540</v>
      </c>
      <c r="AR90" s="245">
        <v>568</v>
      </c>
      <c r="AS90" s="245">
        <v>605</v>
      </c>
      <c r="AT90" s="245">
        <v>612</v>
      </c>
      <c r="AU90" s="245">
        <v>587</v>
      </c>
      <c r="AV90" s="245">
        <v>567</v>
      </c>
      <c r="AW90" s="245">
        <v>584</v>
      </c>
      <c r="AX90" s="245">
        <v>580</v>
      </c>
      <c r="AY90" s="245">
        <v>544</v>
      </c>
      <c r="AZ90" s="245">
        <v>574</v>
      </c>
      <c r="BA90" s="245">
        <v>470</v>
      </c>
      <c r="BB90" s="245">
        <v>621</v>
      </c>
      <c r="BC90" s="245">
        <v>564</v>
      </c>
      <c r="BD90" s="245">
        <v>546</v>
      </c>
      <c r="BE90" s="245">
        <v>563</v>
      </c>
      <c r="BF90" s="245">
        <v>543</v>
      </c>
      <c r="BG90" s="245">
        <v>557</v>
      </c>
      <c r="BH90" s="245">
        <v>634</v>
      </c>
      <c r="BI90" s="245">
        <v>580</v>
      </c>
      <c r="BJ90" s="245">
        <v>537</v>
      </c>
      <c r="BK90" s="245">
        <v>624</v>
      </c>
      <c r="BL90" s="245">
        <v>665</v>
      </c>
      <c r="BM90" s="245">
        <v>655</v>
      </c>
      <c r="BN90" s="245">
        <v>720</v>
      </c>
      <c r="BO90" s="245">
        <v>708</v>
      </c>
      <c r="BP90" s="245">
        <v>768</v>
      </c>
      <c r="BQ90" s="245">
        <v>783</v>
      </c>
      <c r="BR90" s="245">
        <v>861</v>
      </c>
      <c r="BS90" s="245">
        <v>891</v>
      </c>
      <c r="BT90" s="245">
        <v>800</v>
      </c>
      <c r="BU90" s="245">
        <v>479</v>
      </c>
      <c r="BV90" s="245">
        <v>540</v>
      </c>
      <c r="BW90" s="245">
        <v>655</v>
      </c>
      <c r="BX90" s="245">
        <v>552</v>
      </c>
      <c r="BY90" s="245">
        <v>603</v>
      </c>
      <c r="BZ90" s="245">
        <v>564</v>
      </c>
      <c r="CA90" s="245">
        <v>446</v>
      </c>
      <c r="CB90" s="245">
        <v>436</v>
      </c>
      <c r="CC90" s="245">
        <v>434</v>
      </c>
      <c r="CD90" s="245">
        <v>482</v>
      </c>
      <c r="CE90" s="245">
        <v>473</v>
      </c>
      <c r="CF90" s="245">
        <v>434</v>
      </c>
      <c r="CG90" s="245">
        <v>418</v>
      </c>
      <c r="CH90" s="245">
        <v>442</v>
      </c>
      <c r="CI90" s="245">
        <v>380</v>
      </c>
      <c r="CJ90" s="245">
        <v>388</v>
      </c>
      <c r="CK90" s="245">
        <v>350</v>
      </c>
      <c r="CL90" s="245">
        <v>319</v>
      </c>
      <c r="CM90" s="245">
        <v>325</v>
      </c>
      <c r="CN90" s="245">
        <v>264</v>
      </c>
      <c r="CO90" s="245">
        <v>230</v>
      </c>
      <c r="CP90" s="245">
        <v>205</v>
      </c>
      <c r="CQ90" s="245">
        <v>167</v>
      </c>
      <c r="CR90" s="245">
        <v>156</v>
      </c>
      <c r="CS90" s="245">
        <v>119</v>
      </c>
      <c r="CT90" s="245">
        <v>76</v>
      </c>
      <c r="CU90" s="245">
        <v>64</v>
      </c>
      <c r="CV90" s="245">
        <v>32</v>
      </c>
      <c r="CW90" s="245">
        <v>28</v>
      </c>
      <c r="CX90" s="245">
        <v>28</v>
      </c>
      <c r="CY90" s="245">
        <v>22</v>
      </c>
      <c r="CZ90" s="245">
        <v>40</v>
      </c>
      <c r="DA90" s="246">
        <v>79</v>
      </c>
      <c r="DB90" s="245">
        <v>1474</v>
      </c>
      <c r="DC90" s="245">
        <v>1644</v>
      </c>
      <c r="DD90" s="245">
        <v>2007</v>
      </c>
      <c r="DE90" s="245">
        <v>2297</v>
      </c>
      <c r="DF90" s="245">
        <v>1814</v>
      </c>
      <c r="DG90" s="245">
        <v>1985</v>
      </c>
      <c r="DH90" s="245">
        <v>2178</v>
      </c>
      <c r="DI90" s="245">
        <v>2373</v>
      </c>
      <c r="DJ90" s="245">
        <v>2939</v>
      </c>
      <c r="DK90" s="245">
        <v>2752</v>
      </c>
      <c r="DL90" s="245">
        <v>2837</v>
      </c>
      <c r="DM90" s="245">
        <v>2932</v>
      </c>
      <c r="DN90" s="245">
        <v>3516</v>
      </c>
      <c r="DO90" s="245">
        <v>3814</v>
      </c>
      <c r="DP90" s="245">
        <v>2914</v>
      </c>
      <c r="DQ90" s="245">
        <v>2271</v>
      </c>
      <c r="DR90" s="245">
        <v>2062</v>
      </c>
      <c r="DS90" s="245">
        <v>1488</v>
      </c>
      <c r="DT90" s="245">
        <v>723</v>
      </c>
      <c r="DU90" s="245">
        <v>174</v>
      </c>
      <c r="DV90" s="245">
        <v>40</v>
      </c>
    </row>
    <row r="91" spans="1:126" x14ac:dyDescent="0.15">
      <c r="A91" s="242" t="s">
        <v>1069</v>
      </c>
      <c r="B91" s="243" t="s">
        <v>1066</v>
      </c>
      <c r="C91" s="244">
        <v>21653</v>
      </c>
      <c r="D91" s="245">
        <v>127</v>
      </c>
      <c r="E91" s="245">
        <v>140</v>
      </c>
      <c r="F91" s="245">
        <v>145</v>
      </c>
      <c r="G91" s="245">
        <v>155</v>
      </c>
      <c r="H91" s="245">
        <v>152</v>
      </c>
      <c r="I91" s="245">
        <v>147</v>
      </c>
      <c r="J91" s="245">
        <v>181</v>
      </c>
      <c r="K91" s="245">
        <v>165</v>
      </c>
      <c r="L91" s="245">
        <v>186</v>
      </c>
      <c r="M91" s="245">
        <v>172</v>
      </c>
      <c r="N91" s="245">
        <v>196</v>
      </c>
      <c r="O91" s="245">
        <v>229</v>
      </c>
      <c r="P91" s="245">
        <v>193</v>
      </c>
      <c r="Q91" s="245">
        <v>222</v>
      </c>
      <c r="R91" s="245">
        <v>212</v>
      </c>
      <c r="S91" s="245">
        <v>225</v>
      </c>
      <c r="T91" s="245">
        <v>298</v>
      </c>
      <c r="U91" s="245">
        <v>263</v>
      </c>
      <c r="V91" s="245">
        <v>217</v>
      </c>
      <c r="W91" s="245">
        <v>183</v>
      </c>
      <c r="X91" s="245">
        <v>176</v>
      </c>
      <c r="Y91" s="245">
        <v>191</v>
      </c>
      <c r="Z91" s="245">
        <v>174</v>
      </c>
      <c r="AA91" s="245">
        <v>200</v>
      </c>
      <c r="AB91" s="245">
        <v>203</v>
      </c>
      <c r="AC91" s="245">
        <v>217</v>
      </c>
      <c r="AD91" s="245">
        <v>211</v>
      </c>
      <c r="AE91" s="245">
        <v>209</v>
      </c>
      <c r="AF91" s="245">
        <v>187</v>
      </c>
      <c r="AG91" s="245">
        <v>206</v>
      </c>
      <c r="AH91" s="245">
        <v>214</v>
      </c>
      <c r="AI91" s="245">
        <v>227</v>
      </c>
      <c r="AJ91" s="245">
        <v>238</v>
      </c>
      <c r="AK91" s="245">
        <v>235</v>
      </c>
      <c r="AL91" s="245">
        <v>257</v>
      </c>
      <c r="AM91" s="245">
        <v>218</v>
      </c>
      <c r="AN91" s="245">
        <v>244</v>
      </c>
      <c r="AO91" s="245">
        <v>231</v>
      </c>
      <c r="AP91" s="245">
        <v>238</v>
      </c>
      <c r="AQ91" s="245">
        <v>301</v>
      </c>
      <c r="AR91" s="245">
        <v>289</v>
      </c>
      <c r="AS91" s="245">
        <v>323</v>
      </c>
      <c r="AT91" s="245">
        <v>309</v>
      </c>
      <c r="AU91" s="245">
        <v>299</v>
      </c>
      <c r="AV91" s="245">
        <v>303</v>
      </c>
      <c r="AW91" s="245">
        <v>270</v>
      </c>
      <c r="AX91" s="245">
        <v>303</v>
      </c>
      <c r="AY91" s="245">
        <v>251</v>
      </c>
      <c r="AZ91" s="245">
        <v>295</v>
      </c>
      <c r="BA91" s="245">
        <v>220</v>
      </c>
      <c r="BB91" s="245">
        <v>299</v>
      </c>
      <c r="BC91" s="245">
        <v>289</v>
      </c>
      <c r="BD91" s="245">
        <v>276</v>
      </c>
      <c r="BE91" s="245">
        <v>261</v>
      </c>
      <c r="BF91" s="245">
        <v>281</v>
      </c>
      <c r="BG91" s="245">
        <v>297</v>
      </c>
      <c r="BH91" s="245">
        <v>303</v>
      </c>
      <c r="BI91" s="245">
        <v>293</v>
      </c>
      <c r="BJ91" s="245">
        <v>277</v>
      </c>
      <c r="BK91" s="245">
        <v>325</v>
      </c>
      <c r="BL91" s="245">
        <v>331</v>
      </c>
      <c r="BM91" s="245">
        <v>319</v>
      </c>
      <c r="BN91" s="245">
        <v>339</v>
      </c>
      <c r="BO91" s="245">
        <v>340</v>
      </c>
      <c r="BP91" s="245">
        <v>390</v>
      </c>
      <c r="BQ91" s="245">
        <v>404</v>
      </c>
      <c r="BR91" s="245">
        <v>435</v>
      </c>
      <c r="BS91" s="245">
        <v>447</v>
      </c>
      <c r="BT91" s="245">
        <v>410</v>
      </c>
      <c r="BU91" s="245">
        <v>247</v>
      </c>
      <c r="BV91" s="245">
        <v>252</v>
      </c>
      <c r="BW91" s="245">
        <v>314</v>
      </c>
      <c r="BX91" s="245">
        <v>267</v>
      </c>
      <c r="BY91" s="245">
        <v>291</v>
      </c>
      <c r="BZ91" s="245">
        <v>285</v>
      </c>
      <c r="CA91" s="245">
        <v>188</v>
      </c>
      <c r="CB91" s="245">
        <v>205</v>
      </c>
      <c r="CC91" s="245">
        <v>181</v>
      </c>
      <c r="CD91" s="245">
        <v>217</v>
      </c>
      <c r="CE91" s="245">
        <v>216</v>
      </c>
      <c r="CF91" s="245">
        <v>178</v>
      </c>
      <c r="CG91" s="245">
        <v>173</v>
      </c>
      <c r="CH91" s="245">
        <v>169</v>
      </c>
      <c r="CI91" s="245">
        <v>158</v>
      </c>
      <c r="CJ91" s="245">
        <v>147</v>
      </c>
      <c r="CK91" s="245">
        <v>133</v>
      </c>
      <c r="CL91" s="245">
        <v>122</v>
      </c>
      <c r="CM91" s="245">
        <v>124</v>
      </c>
      <c r="CN91" s="245">
        <v>88</v>
      </c>
      <c r="CO91" s="245">
        <v>60</v>
      </c>
      <c r="CP91" s="245">
        <v>46</v>
      </c>
      <c r="CQ91" s="245">
        <v>46</v>
      </c>
      <c r="CR91" s="245">
        <v>38</v>
      </c>
      <c r="CS91" s="245">
        <v>28</v>
      </c>
      <c r="CT91" s="245">
        <v>15</v>
      </c>
      <c r="CU91" s="245">
        <v>8</v>
      </c>
      <c r="CV91" s="245">
        <v>6</v>
      </c>
      <c r="CW91" s="245">
        <v>8</v>
      </c>
      <c r="CX91" s="245">
        <v>7</v>
      </c>
      <c r="CY91" s="245">
        <v>3</v>
      </c>
      <c r="CZ91" s="245">
        <v>6</v>
      </c>
      <c r="DA91" s="246">
        <v>64</v>
      </c>
      <c r="DB91" s="245">
        <v>719</v>
      </c>
      <c r="DC91" s="245">
        <v>851</v>
      </c>
      <c r="DD91" s="245">
        <v>1052</v>
      </c>
      <c r="DE91" s="245">
        <v>1186</v>
      </c>
      <c r="DF91" s="245">
        <v>944</v>
      </c>
      <c r="DG91" s="245">
        <v>1030</v>
      </c>
      <c r="DH91" s="245">
        <v>1171</v>
      </c>
      <c r="DI91" s="245">
        <v>1232</v>
      </c>
      <c r="DJ91" s="245">
        <v>1523</v>
      </c>
      <c r="DK91" s="245">
        <v>1339</v>
      </c>
      <c r="DL91" s="245">
        <v>1406</v>
      </c>
      <c r="DM91" s="245">
        <v>1495</v>
      </c>
      <c r="DN91" s="245">
        <v>1719</v>
      </c>
      <c r="DO91" s="245">
        <v>1943</v>
      </c>
      <c r="DP91" s="245">
        <v>1409</v>
      </c>
      <c r="DQ91" s="245">
        <v>1007</v>
      </c>
      <c r="DR91" s="245">
        <v>825</v>
      </c>
      <c r="DS91" s="245">
        <v>527</v>
      </c>
      <c r="DT91" s="245">
        <v>173</v>
      </c>
      <c r="DU91" s="245">
        <v>32</v>
      </c>
      <c r="DV91" s="245">
        <v>6</v>
      </c>
    </row>
    <row r="92" spans="1:126" x14ac:dyDescent="0.15">
      <c r="A92" s="242" t="s">
        <v>1069</v>
      </c>
      <c r="B92" s="243" t="s">
        <v>1067</v>
      </c>
      <c r="C92" s="244">
        <v>22660</v>
      </c>
      <c r="D92" s="245">
        <v>135</v>
      </c>
      <c r="E92" s="245">
        <v>150</v>
      </c>
      <c r="F92" s="245">
        <v>169</v>
      </c>
      <c r="G92" s="245">
        <v>138</v>
      </c>
      <c r="H92" s="245">
        <v>163</v>
      </c>
      <c r="I92" s="245">
        <v>150</v>
      </c>
      <c r="J92" s="245">
        <v>140</v>
      </c>
      <c r="K92" s="245">
        <v>159</v>
      </c>
      <c r="L92" s="245">
        <v>182</v>
      </c>
      <c r="M92" s="245">
        <v>162</v>
      </c>
      <c r="N92" s="245">
        <v>161</v>
      </c>
      <c r="O92" s="245">
        <v>185</v>
      </c>
      <c r="P92" s="245">
        <v>183</v>
      </c>
      <c r="Q92" s="245">
        <v>211</v>
      </c>
      <c r="R92" s="245">
        <v>215</v>
      </c>
      <c r="S92" s="245">
        <v>242</v>
      </c>
      <c r="T92" s="245">
        <v>246</v>
      </c>
      <c r="U92" s="245">
        <v>224</v>
      </c>
      <c r="V92" s="245">
        <v>215</v>
      </c>
      <c r="W92" s="245">
        <v>184</v>
      </c>
      <c r="X92" s="245">
        <v>173</v>
      </c>
      <c r="Y92" s="245">
        <v>174</v>
      </c>
      <c r="Z92" s="245">
        <v>173</v>
      </c>
      <c r="AA92" s="245">
        <v>172</v>
      </c>
      <c r="AB92" s="245">
        <v>178</v>
      </c>
      <c r="AC92" s="245">
        <v>206</v>
      </c>
      <c r="AD92" s="245">
        <v>184</v>
      </c>
      <c r="AE92" s="245">
        <v>196</v>
      </c>
      <c r="AF92" s="245">
        <v>175</v>
      </c>
      <c r="AG92" s="245">
        <v>194</v>
      </c>
      <c r="AH92" s="245">
        <v>209</v>
      </c>
      <c r="AI92" s="245">
        <v>226</v>
      </c>
      <c r="AJ92" s="245">
        <v>180</v>
      </c>
      <c r="AK92" s="245">
        <v>194</v>
      </c>
      <c r="AL92" s="245">
        <v>198</v>
      </c>
      <c r="AM92" s="245">
        <v>236</v>
      </c>
      <c r="AN92" s="245">
        <v>209</v>
      </c>
      <c r="AO92" s="245">
        <v>219</v>
      </c>
      <c r="AP92" s="245">
        <v>238</v>
      </c>
      <c r="AQ92" s="245">
        <v>239</v>
      </c>
      <c r="AR92" s="245">
        <v>279</v>
      </c>
      <c r="AS92" s="245">
        <v>282</v>
      </c>
      <c r="AT92" s="245">
        <v>303</v>
      </c>
      <c r="AU92" s="245">
        <v>288</v>
      </c>
      <c r="AV92" s="245">
        <v>264</v>
      </c>
      <c r="AW92" s="245">
        <v>314</v>
      </c>
      <c r="AX92" s="245">
        <v>277</v>
      </c>
      <c r="AY92" s="245">
        <v>293</v>
      </c>
      <c r="AZ92" s="245">
        <v>279</v>
      </c>
      <c r="BA92" s="245">
        <v>250</v>
      </c>
      <c r="BB92" s="245">
        <v>322</v>
      </c>
      <c r="BC92" s="245">
        <v>275</v>
      </c>
      <c r="BD92" s="245">
        <v>270</v>
      </c>
      <c r="BE92" s="245">
        <v>302</v>
      </c>
      <c r="BF92" s="245">
        <v>262</v>
      </c>
      <c r="BG92" s="245">
        <v>260</v>
      </c>
      <c r="BH92" s="245">
        <v>331</v>
      </c>
      <c r="BI92" s="245">
        <v>287</v>
      </c>
      <c r="BJ92" s="245">
        <v>260</v>
      </c>
      <c r="BK92" s="245">
        <v>299</v>
      </c>
      <c r="BL92" s="245">
        <v>334</v>
      </c>
      <c r="BM92" s="245">
        <v>336</v>
      </c>
      <c r="BN92" s="245">
        <v>381</v>
      </c>
      <c r="BO92" s="245">
        <v>368</v>
      </c>
      <c r="BP92" s="245">
        <v>378</v>
      </c>
      <c r="BQ92" s="245">
        <v>379</v>
      </c>
      <c r="BR92" s="245">
        <v>426</v>
      </c>
      <c r="BS92" s="245">
        <v>444</v>
      </c>
      <c r="BT92" s="245">
        <v>390</v>
      </c>
      <c r="BU92" s="245">
        <v>232</v>
      </c>
      <c r="BV92" s="245">
        <v>288</v>
      </c>
      <c r="BW92" s="245">
        <v>341</v>
      </c>
      <c r="BX92" s="245">
        <v>285</v>
      </c>
      <c r="BY92" s="245">
        <v>312</v>
      </c>
      <c r="BZ92" s="245">
        <v>279</v>
      </c>
      <c r="CA92" s="245">
        <v>258</v>
      </c>
      <c r="CB92" s="245">
        <v>231</v>
      </c>
      <c r="CC92" s="245">
        <v>253</v>
      </c>
      <c r="CD92" s="245">
        <v>265</v>
      </c>
      <c r="CE92" s="245">
        <v>257</v>
      </c>
      <c r="CF92" s="245">
        <v>256</v>
      </c>
      <c r="CG92" s="245">
        <v>245</v>
      </c>
      <c r="CH92" s="245">
        <v>273</v>
      </c>
      <c r="CI92" s="245">
        <v>222</v>
      </c>
      <c r="CJ92" s="245">
        <v>241</v>
      </c>
      <c r="CK92" s="245">
        <v>217</v>
      </c>
      <c r="CL92" s="245">
        <v>197</v>
      </c>
      <c r="CM92" s="245">
        <v>201</v>
      </c>
      <c r="CN92" s="245">
        <v>176</v>
      </c>
      <c r="CO92" s="245">
        <v>170</v>
      </c>
      <c r="CP92" s="245">
        <v>159</v>
      </c>
      <c r="CQ92" s="245">
        <v>121</v>
      </c>
      <c r="CR92" s="245">
        <v>118</v>
      </c>
      <c r="CS92" s="245">
        <v>91</v>
      </c>
      <c r="CT92" s="245">
        <v>61</v>
      </c>
      <c r="CU92" s="245">
        <v>56</v>
      </c>
      <c r="CV92" s="245">
        <v>26</v>
      </c>
      <c r="CW92" s="245">
        <v>20</v>
      </c>
      <c r="CX92" s="245">
        <v>21</v>
      </c>
      <c r="CY92" s="245">
        <v>19</v>
      </c>
      <c r="CZ92" s="245">
        <v>34</v>
      </c>
      <c r="DA92" s="246">
        <v>15</v>
      </c>
      <c r="DB92" s="245">
        <v>755</v>
      </c>
      <c r="DC92" s="245">
        <v>793</v>
      </c>
      <c r="DD92" s="245">
        <v>955</v>
      </c>
      <c r="DE92" s="245">
        <v>1111</v>
      </c>
      <c r="DF92" s="245">
        <v>870</v>
      </c>
      <c r="DG92" s="245">
        <v>955</v>
      </c>
      <c r="DH92" s="245">
        <v>1007</v>
      </c>
      <c r="DI92" s="245">
        <v>1141</v>
      </c>
      <c r="DJ92" s="245">
        <v>1416</v>
      </c>
      <c r="DK92" s="245">
        <v>1413</v>
      </c>
      <c r="DL92" s="245">
        <v>1431</v>
      </c>
      <c r="DM92" s="245">
        <v>1437</v>
      </c>
      <c r="DN92" s="245">
        <v>1797</v>
      </c>
      <c r="DO92" s="245">
        <v>1871</v>
      </c>
      <c r="DP92" s="245">
        <v>1505</v>
      </c>
      <c r="DQ92" s="245">
        <v>1264</v>
      </c>
      <c r="DR92" s="245">
        <v>1237</v>
      </c>
      <c r="DS92" s="245">
        <v>961</v>
      </c>
      <c r="DT92" s="245">
        <v>550</v>
      </c>
      <c r="DU92" s="245">
        <v>142</v>
      </c>
      <c r="DV92" s="245">
        <v>34</v>
      </c>
    </row>
    <row r="93" spans="1:126" x14ac:dyDescent="0.15">
      <c r="A93" s="236" t="s">
        <v>1088</v>
      </c>
      <c r="B93" s="237" t="s">
        <v>1064</v>
      </c>
      <c r="C93" s="238">
        <v>41490</v>
      </c>
      <c r="D93" s="239">
        <v>288</v>
      </c>
      <c r="E93" s="239">
        <v>295</v>
      </c>
      <c r="F93" s="239">
        <v>302</v>
      </c>
      <c r="G93" s="239">
        <v>317</v>
      </c>
      <c r="H93" s="239">
        <v>330</v>
      </c>
      <c r="I93" s="239">
        <v>307</v>
      </c>
      <c r="J93" s="239">
        <v>339</v>
      </c>
      <c r="K93" s="239">
        <v>311</v>
      </c>
      <c r="L93" s="239">
        <v>319</v>
      </c>
      <c r="M93" s="239">
        <v>311</v>
      </c>
      <c r="N93" s="239">
        <v>329</v>
      </c>
      <c r="O93" s="239">
        <v>337</v>
      </c>
      <c r="P93" s="239">
        <v>346</v>
      </c>
      <c r="Q93" s="239">
        <v>375</v>
      </c>
      <c r="R93" s="239">
        <v>384</v>
      </c>
      <c r="S93" s="239">
        <v>374</v>
      </c>
      <c r="T93" s="239">
        <v>381</v>
      </c>
      <c r="U93" s="239">
        <v>414</v>
      </c>
      <c r="V93" s="239">
        <v>339</v>
      </c>
      <c r="W93" s="239">
        <v>295</v>
      </c>
      <c r="X93" s="239">
        <v>285</v>
      </c>
      <c r="Y93" s="239">
        <v>284</v>
      </c>
      <c r="Z93" s="239">
        <v>297</v>
      </c>
      <c r="AA93" s="239">
        <v>333</v>
      </c>
      <c r="AB93" s="239">
        <v>342</v>
      </c>
      <c r="AC93" s="239">
        <v>328</v>
      </c>
      <c r="AD93" s="239">
        <v>337</v>
      </c>
      <c r="AE93" s="239">
        <v>366</v>
      </c>
      <c r="AF93" s="239">
        <v>378</v>
      </c>
      <c r="AG93" s="239">
        <v>344</v>
      </c>
      <c r="AH93" s="239">
        <v>376</v>
      </c>
      <c r="AI93" s="239">
        <v>430</v>
      </c>
      <c r="AJ93" s="239">
        <v>410</v>
      </c>
      <c r="AK93" s="239">
        <v>400</v>
      </c>
      <c r="AL93" s="239">
        <v>381</v>
      </c>
      <c r="AM93" s="239">
        <v>406</v>
      </c>
      <c r="AN93" s="239">
        <v>434</v>
      </c>
      <c r="AO93" s="239">
        <v>442</v>
      </c>
      <c r="AP93" s="239">
        <v>440</v>
      </c>
      <c r="AQ93" s="239">
        <v>489</v>
      </c>
      <c r="AR93" s="239">
        <v>505</v>
      </c>
      <c r="AS93" s="239">
        <v>521</v>
      </c>
      <c r="AT93" s="239">
        <v>554</v>
      </c>
      <c r="AU93" s="239">
        <v>493</v>
      </c>
      <c r="AV93" s="239">
        <v>486</v>
      </c>
      <c r="AW93" s="239">
        <v>526</v>
      </c>
      <c r="AX93" s="239">
        <v>460</v>
      </c>
      <c r="AY93" s="239">
        <v>524</v>
      </c>
      <c r="AZ93" s="239">
        <v>457</v>
      </c>
      <c r="BA93" s="239">
        <v>373</v>
      </c>
      <c r="BB93" s="239">
        <v>512</v>
      </c>
      <c r="BC93" s="239">
        <v>479</v>
      </c>
      <c r="BD93" s="239">
        <v>498</v>
      </c>
      <c r="BE93" s="239">
        <v>558</v>
      </c>
      <c r="BF93" s="239">
        <v>511</v>
      </c>
      <c r="BG93" s="239">
        <v>593</v>
      </c>
      <c r="BH93" s="239">
        <v>560</v>
      </c>
      <c r="BI93" s="239">
        <v>590</v>
      </c>
      <c r="BJ93" s="239">
        <v>536</v>
      </c>
      <c r="BK93" s="239">
        <v>551</v>
      </c>
      <c r="BL93" s="239">
        <v>617</v>
      </c>
      <c r="BM93" s="239">
        <v>639</v>
      </c>
      <c r="BN93" s="239">
        <v>650</v>
      </c>
      <c r="BO93" s="239">
        <v>671</v>
      </c>
      <c r="BP93" s="239">
        <v>727</v>
      </c>
      <c r="BQ93" s="239">
        <v>818</v>
      </c>
      <c r="BR93" s="239">
        <v>814</v>
      </c>
      <c r="BS93" s="239">
        <v>821</v>
      </c>
      <c r="BT93" s="239">
        <v>707</v>
      </c>
      <c r="BU93" s="239">
        <v>437</v>
      </c>
      <c r="BV93" s="239">
        <v>449</v>
      </c>
      <c r="BW93" s="239">
        <v>607</v>
      </c>
      <c r="BX93" s="239">
        <v>497</v>
      </c>
      <c r="BY93" s="239">
        <v>564</v>
      </c>
      <c r="BZ93" s="239">
        <v>529</v>
      </c>
      <c r="CA93" s="239">
        <v>452</v>
      </c>
      <c r="CB93" s="239">
        <v>418</v>
      </c>
      <c r="CC93" s="239">
        <v>467</v>
      </c>
      <c r="CD93" s="239">
        <v>495</v>
      </c>
      <c r="CE93" s="239">
        <v>525</v>
      </c>
      <c r="CF93" s="239">
        <v>474</v>
      </c>
      <c r="CG93" s="239">
        <v>447</v>
      </c>
      <c r="CH93" s="239">
        <v>437</v>
      </c>
      <c r="CI93" s="239">
        <v>424</v>
      </c>
      <c r="CJ93" s="239">
        <v>422</v>
      </c>
      <c r="CK93" s="239">
        <v>378</v>
      </c>
      <c r="CL93" s="239">
        <v>350</v>
      </c>
      <c r="CM93" s="239">
        <v>341</v>
      </c>
      <c r="CN93" s="239">
        <v>292</v>
      </c>
      <c r="CO93" s="239">
        <v>293</v>
      </c>
      <c r="CP93" s="239">
        <v>191</v>
      </c>
      <c r="CQ93" s="239">
        <v>198</v>
      </c>
      <c r="CR93" s="239">
        <v>137</v>
      </c>
      <c r="CS93" s="239">
        <v>107</v>
      </c>
      <c r="CT93" s="239">
        <v>85</v>
      </c>
      <c r="CU93" s="239">
        <v>78</v>
      </c>
      <c r="CV93" s="239">
        <v>51</v>
      </c>
      <c r="CW93" s="239">
        <v>35</v>
      </c>
      <c r="CX93" s="239">
        <v>27</v>
      </c>
      <c r="CY93" s="239">
        <v>21</v>
      </c>
      <c r="CZ93" s="239">
        <v>32</v>
      </c>
      <c r="DA93" s="240">
        <v>284</v>
      </c>
      <c r="DB93" s="239">
        <v>1532</v>
      </c>
      <c r="DC93" s="239">
        <v>1587</v>
      </c>
      <c r="DD93" s="239">
        <v>1771</v>
      </c>
      <c r="DE93" s="239">
        <v>1803</v>
      </c>
      <c r="DF93" s="239">
        <v>1541</v>
      </c>
      <c r="DG93" s="239">
        <v>1753</v>
      </c>
      <c r="DH93" s="239">
        <v>1997</v>
      </c>
      <c r="DI93" s="239">
        <v>2211</v>
      </c>
      <c r="DJ93" s="239">
        <v>2559</v>
      </c>
      <c r="DK93" s="239">
        <v>2340</v>
      </c>
      <c r="DL93" s="239">
        <v>2558</v>
      </c>
      <c r="DM93" s="239">
        <v>2830</v>
      </c>
      <c r="DN93" s="239">
        <v>3304</v>
      </c>
      <c r="DO93" s="239">
        <v>3597</v>
      </c>
      <c r="DP93" s="239">
        <v>2646</v>
      </c>
      <c r="DQ93" s="239">
        <v>2357</v>
      </c>
      <c r="DR93" s="239">
        <v>2204</v>
      </c>
      <c r="DS93" s="239">
        <v>1654</v>
      </c>
      <c r="DT93" s="239">
        <v>718</v>
      </c>
      <c r="DU93" s="239">
        <v>212</v>
      </c>
      <c r="DV93" s="239">
        <v>32</v>
      </c>
    </row>
    <row r="94" spans="1:126" x14ac:dyDescent="0.15">
      <c r="A94" s="242" t="s">
        <v>1069</v>
      </c>
      <c r="B94" s="243" t="s">
        <v>1066</v>
      </c>
      <c r="C94" s="244">
        <v>19760</v>
      </c>
      <c r="D94" s="245">
        <v>158</v>
      </c>
      <c r="E94" s="245">
        <v>142</v>
      </c>
      <c r="F94" s="245">
        <v>148</v>
      </c>
      <c r="G94" s="245">
        <v>168</v>
      </c>
      <c r="H94" s="245">
        <v>159</v>
      </c>
      <c r="I94" s="245">
        <v>168</v>
      </c>
      <c r="J94" s="245">
        <v>168</v>
      </c>
      <c r="K94" s="245">
        <v>156</v>
      </c>
      <c r="L94" s="245">
        <v>177</v>
      </c>
      <c r="M94" s="245">
        <v>152</v>
      </c>
      <c r="N94" s="245">
        <v>168</v>
      </c>
      <c r="O94" s="245">
        <v>195</v>
      </c>
      <c r="P94" s="245">
        <v>172</v>
      </c>
      <c r="Q94" s="245">
        <v>190</v>
      </c>
      <c r="R94" s="245">
        <v>195</v>
      </c>
      <c r="S94" s="245">
        <v>202</v>
      </c>
      <c r="T94" s="245">
        <v>210</v>
      </c>
      <c r="U94" s="245">
        <v>219</v>
      </c>
      <c r="V94" s="245">
        <v>167</v>
      </c>
      <c r="W94" s="245">
        <v>142</v>
      </c>
      <c r="X94" s="245">
        <v>148</v>
      </c>
      <c r="Y94" s="245">
        <v>155</v>
      </c>
      <c r="Z94" s="245">
        <v>157</v>
      </c>
      <c r="AA94" s="245">
        <v>161</v>
      </c>
      <c r="AB94" s="245">
        <v>157</v>
      </c>
      <c r="AC94" s="245">
        <v>162</v>
      </c>
      <c r="AD94" s="245">
        <v>165</v>
      </c>
      <c r="AE94" s="245">
        <v>176</v>
      </c>
      <c r="AF94" s="245">
        <v>183</v>
      </c>
      <c r="AG94" s="245">
        <v>165</v>
      </c>
      <c r="AH94" s="245">
        <v>190</v>
      </c>
      <c r="AI94" s="245">
        <v>223</v>
      </c>
      <c r="AJ94" s="245">
        <v>194</v>
      </c>
      <c r="AK94" s="245">
        <v>198</v>
      </c>
      <c r="AL94" s="245">
        <v>195</v>
      </c>
      <c r="AM94" s="245">
        <v>197</v>
      </c>
      <c r="AN94" s="245">
        <v>220</v>
      </c>
      <c r="AO94" s="245">
        <v>221</v>
      </c>
      <c r="AP94" s="245">
        <v>208</v>
      </c>
      <c r="AQ94" s="245">
        <v>243</v>
      </c>
      <c r="AR94" s="245">
        <v>244</v>
      </c>
      <c r="AS94" s="245">
        <v>258</v>
      </c>
      <c r="AT94" s="245">
        <v>295</v>
      </c>
      <c r="AU94" s="245">
        <v>250</v>
      </c>
      <c r="AV94" s="245">
        <v>252</v>
      </c>
      <c r="AW94" s="245">
        <v>277</v>
      </c>
      <c r="AX94" s="245">
        <v>232</v>
      </c>
      <c r="AY94" s="245">
        <v>228</v>
      </c>
      <c r="AZ94" s="245">
        <v>217</v>
      </c>
      <c r="BA94" s="245">
        <v>172</v>
      </c>
      <c r="BB94" s="245">
        <v>242</v>
      </c>
      <c r="BC94" s="245">
        <v>229</v>
      </c>
      <c r="BD94" s="245">
        <v>230</v>
      </c>
      <c r="BE94" s="245">
        <v>261</v>
      </c>
      <c r="BF94" s="245">
        <v>252</v>
      </c>
      <c r="BG94" s="245">
        <v>298</v>
      </c>
      <c r="BH94" s="245">
        <v>275</v>
      </c>
      <c r="BI94" s="245">
        <v>268</v>
      </c>
      <c r="BJ94" s="245">
        <v>270</v>
      </c>
      <c r="BK94" s="245">
        <v>276</v>
      </c>
      <c r="BL94" s="245">
        <v>299</v>
      </c>
      <c r="BM94" s="245">
        <v>324</v>
      </c>
      <c r="BN94" s="245">
        <v>329</v>
      </c>
      <c r="BO94" s="245">
        <v>354</v>
      </c>
      <c r="BP94" s="245">
        <v>358</v>
      </c>
      <c r="BQ94" s="245">
        <v>421</v>
      </c>
      <c r="BR94" s="245">
        <v>414</v>
      </c>
      <c r="BS94" s="245">
        <v>397</v>
      </c>
      <c r="BT94" s="245">
        <v>356</v>
      </c>
      <c r="BU94" s="245">
        <v>220</v>
      </c>
      <c r="BV94" s="245">
        <v>204</v>
      </c>
      <c r="BW94" s="245">
        <v>294</v>
      </c>
      <c r="BX94" s="245">
        <v>226</v>
      </c>
      <c r="BY94" s="245">
        <v>278</v>
      </c>
      <c r="BZ94" s="245">
        <v>236</v>
      </c>
      <c r="CA94" s="245">
        <v>198</v>
      </c>
      <c r="CB94" s="245">
        <v>181</v>
      </c>
      <c r="CC94" s="245">
        <v>212</v>
      </c>
      <c r="CD94" s="245">
        <v>209</v>
      </c>
      <c r="CE94" s="245">
        <v>215</v>
      </c>
      <c r="CF94" s="245">
        <v>210</v>
      </c>
      <c r="CG94" s="245">
        <v>169</v>
      </c>
      <c r="CH94" s="245">
        <v>171</v>
      </c>
      <c r="CI94" s="245">
        <v>170</v>
      </c>
      <c r="CJ94" s="245">
        <v>163</v>
      </c>
      <c r="CK94" s="245">
        <v>151</v>
      </c>
      <c r="CL94" s="245">
        <v>130</v>
      </c>
      <c r="CM94" s="245">
        <v>104</v>
      </c>
      <c r="CN94" s="245">
        <v>98</v>
      </c>
      <c r="CO94" s="245">
        <v>96</v>
      </c>
      <c r="CP94" s="245">
        <v>51</v>
      </c>
      <c r="CQ94" s="245">
        <v>49</v>
      </c>
      <c r="CR94" s="245">
        <v>27</v>
      </c>
      <c r="CS94" s="245">
        <v>27</v>
      </c>
      <c r="CT94" s="245">
        <v>17</v>
      </c>
      <c r="CU94" s="245">
        <v>10</v>
      </c>
      <c r="CV94" s="245">
        <v>6</v>
      </c>
      <c r="CW94" s="245">
        <v>8</v>
      </c>
      <c r="CX94" s="245">
        <v>0</v>
      </c>
      <c r="CY94" s="245">
        <v>2</v>
      </c>
      <c r="CZ94" s="245">
        <v>3</v>
      </c>
      <c r="DA94" s="246">
        <v>173</v>
      </c>
      <c r="DB94" s="245">
        <v>775</v>
      </c>
      <c r="DC94" s="245">
        <v>821</v>
      </c>
      <c r="DD94" s="245">
        <v>920</v>
      </c>
      <c r="DE94" s="245">
        <v>940</v>
      </c>
      <c r="DF94" s="245">
        <v>778</v>
      </c>
      <c r="DG94" s="245">
        <v>851</v>
      </c>
      <c r="DH94" s="245">
        <v>1000</v>
      </c>
      <c r="DI94" s="245">
        <v>1089</v>
      </c>
      <c r="DJ94" s="245">
        <v>1299</v>
      </c>
      <c r="DK94" s="245">
        <v>1126</v>
      </c>
      <c r="DL94" s="245">
        <v>1214</v>
      </c>
      <c r="DM94" s="245">
        <v>1387</v>
      </c>
      <c r="DN94" s="245">
        <v>1664</v>
      </c>
      <c r="DO94" s="245">
        <v>1808</v>
      </c>
      <c r="DP94" s="245">
        <v>1238</v>
      </c>
      <c r="DQ94" s="245">
        <v>1015</v>
      </c>
      <c r="DR94" s="245">
        <v>883</v>
      </c>
      <c r="DS94" s="245">
        <v>579</v>
      </c>
      <c r="DT94" s="245">
        <v>171</v>
      </c>
      <c r="DU94" s="245">
        <v>26</v>
      </c>
      <c r="DV94" s="245">
        <v>3</v>
      </c>
    </row>
    <row r="95" spans="1:126" x14ac:dyDescent="0.15">
      <c r="A95" s="248" t="s">
        <v>1069</v>
      </c>
      <c r="B95" s="249" t="s">
        <v>1067</v>
      </c>
      <c r="C95" s="250">
        <v>21730</v>
      </c>
      <c r="D95" s="251">
        <v>130</v>
      </c>
      <c r="E95" s="251">
        <v>153</v>
      </c>
      <c r="F95" s="251">
        <v>154</v>
      </c>
      <c r="G95" s="251">
        <v>149</v>
      </c>
      <c r="H95" s="251">
        <v>171</v>
      </c>
      <c r="I95" s="251">
        <v>139</v>
      </c>
      <c r="J95" s="251">
        <v>171</v>
      </c>
      <c r="K95" s="251">
        <v>155</v>
      </c>
      <c r="L95" s="251">
        <v>142</v>
      </c>
      <c r="M95" s="251">
        <v>159</v>
      </c>
      <c r="N95" s="251">
        <v>161</v>
      </c>
      <c r="O95" s="251">
        <v>142</v>
      </c>
      <c r="P95" s="251">
        <v>174</v>
      </c>
      <c r="Q95" s="251">
        <v>185</v>
      </c>
      <c r="R95" s="251">
        <v>189</v>
      </c>
      <c r="S95" s="251">
        <v>172</v>
      </c>
      <c r="T95" s="251">
        <v>171</v>
      </c>
      <c r="U95" s="251">
        <v>195</v>
      </c>
      <c r="V95" s="251">
        <v>172</v>
      </c>
      <c r="W95" s="251">
        <v>153</v>
      </c>
      <c r="X95" s="251">
        <v>137</v>
      </c>
      <c r="Y95" s="251">
        <v>129</v>
      </c>
      <c r="Z95" s="251">
        <v>140</v>
      </c>
      <c r="AA95" s="251">
        <v>172</v>
      </c>
      <c r="AB95" s="251">
        <v>185</v>
      </c>
      <c r="AC95" s="251">
        <v>166</v>
      </c>
      <c r="AD95" s="251">
        <v>172</v>
      </c>
      <c r="AE95" s="251">
        <v>190</v>
      </c>
      <c r="AF95" s="251">
        <v>195</v>
      </c>
      <c r="AG95" s="251">
        <v>179</v>
      </c>
      <c r="AH95" s="251">
        <v>186</v>
      </c>
      <c r="AI95" s="251">
        <v>207</v>
      </c>
      <c r="AJ95" s="251">
        <v>216</v>
      </c>
      <c r="AK95" s="251">
        <v>202</v>
      </c>
      <c r="AL95" s="251">
        <v>186</v>
      </c>
      <c r="AM95" s="251">
        <v>209</v>
      </c>
      <c r="AN95" s="251">
        <v>214</v>
      </c>
      <c r="AO95" s="251">
        <v>221</v>
      </c>
      <c r="AP95" s="251">
        <v>232</v>
      </c>
      <c r="AQ95" s="251">
        <v>246</v>
      </c>
      <c r="AR95" s="251">
        <v>261</v>
      </c>
      <c r="AS95" s="251">
        <v>263</v>
      </c>
      <c r="AT95" s="251">
        <v>259</v>
      </c>
      <c r="AU95" s="251">
        <v>243</v>
      </c>
      <c r="AV95" s="251">
        <v>234</v>
      </c>
      <c r="AW95" s="251">
        <v>249</v>
      </c>
      <c r="AX95" s="251">
        <v>228</v>
      </c>
      <c r="AY95" s="251">
        <v>296</v>
      </c>
      <c r="AZ95" s="251">
        <v>240</v>
      </c>
      <c r="BA95" s="251">
        <v>201</v>
      </c>
      <c r="BB95" s="251">
        <v>270</v>
      </c>
      <c r="BC95" s="251">
        <v>250</v>
      </c>
      <c r="BD95" s="251">
        <v>268</v>
      </c>
      <c r="BE95" s="251">
        <v>297</v>
      </c>
      <c r="BF95" s="251">
        <v>259</v>
      </c>
      <c r="BG95" s="251">
        <v>295</v>
      </c>
      <c r="BH95" s="251">
        <v>285</v>
      </c>
      <c r="BI95" s="251">
        <v>322</v>
      </c>
      <c r="BJ95" s="251">
        <v>266</v>
      </c>
      <c r="BK95" s="251">
        <v>275</v>
      </c>
      <c r="BL95" s="251">
        <v>318</v>
      </c>
      <c r="BM95" s="251">
        <v>315</v>
      </c>
      <c r="BN95" s="251">
        <v>321</v>
      </c>
      <c r="BO95" s="251">
        <v>317</v>
      </c>
      <c r="BP95" s="251">
        <v>369</v>
      </c>
      <c r="BQ95" s="251">
        <v>397</v>
      </c>
      <c r="BR95" s="251">
        <v>400</v>
      </c>
      <c r="BS95" s="251">
        <v>424</v>
      </c>
      <c r="BT95" s="251">
        <v>351</v>
      </c>
      <c r="BU95" s="251">
        <v>217</v>
      </c>
      <c r="BV95" s="251">
        <v>245</v>
      </c>
      <c r="BW95" s="251">
        <v>313</v>
      </c>
      <c r="BX95" s="251">
        <v>271</v>
      </c>
      <c r="BY95" s="251">
        <v>286</v>
      </c>
      <c r="BZ95" s="251">
        <v>293</v>
      </c>
      <c r="CA95" s="251">
        <v>254</v>
      </c>
      <c r="CB95" s="251">
        <v>237</v>
      </c>
      <c r="CC95" s="251">
        <v>255</v>
      </c>
      <c r="CD95" s="251">
        <v>286</v>
      </c>
      <c r="CE95" s="251">
        <v>310</v>
      </c>
      <c r="CF95" s="251">
        <v>264</v>
      </c>
      <c r="CG95" s="251">
        <v>278</v>
      </c>
      <c r="CH95" s="251">
        <v>266</v>
      </c>
      <c r="CI95" s="251">
        <v>254</v>
      </c>
      <c r="CJ95" s="251">
        <v>259</v>
      </c>
      <c r="CK95" s="251">
        <v>227</v>
      </c>
      <c r="CL95" s="251">
        <v>220</v>
      </c>
      <c r="CM95" s="251">
        <v>237</v>
      </c>
      <c r="CN95" s="251">
        <v>194</v>
      </c>
      <c r="CO95" s="251">
        <v>197</v>
      </c>
      <c r="CP95" s="251">
        <v>140</v>
      </c>
      <c r="CQ95" s="251">
        <v>149</v>
      </c>
      <c r="CR95" s="251">
        <v>110</v>
      </c>
      <c r="CS95" s="251">
        <v>80</v>
      </c>
      <c r="CT95" s="251">
        <v>68</v>
      </c>
      <c r="CU95" s="251">
        <v>68</v>
      </c>
      <c r="CV95" s="251">
        <v>45</v>
      </c>
      <c r="CW95" s="251">
        <v>27</v>
      </c>
      <c r="CX95" s="251">
        <v>27</v>
      </c>
      <c r="CY95" s="251">
        <v>19</v>
      </c>
      <c r="CZ95" s="251">
        <v>29</v>
      </c>
      <c r="DA95" s="252">
        <v>111</v>
      </c>
      <c r="DB95" s="251">
        <v>757</v>
      </c>
      <c r="DC95" s="251">
        <v>766</v>
      </c>
      <c r="DD95" s="251">
        <v>851</v>
      </c>
      <c r="DE95" s="251">
        <v>863</v>
      </c>
      <c r="DF95" s="251">
        <v>763</v>
      </c>
      <c r="DG95" s="251">
        <v>902</v>
      </c>
      <c r="DH95" s="251">
        <v>997</v>
      </c>
      <c r="DI95" s="251">
        <v>1122</v>
      </c>
      <c r="DJ95" s="251">
        <v>1260</v>
      </c>
      <c r="DK95" s="251">
        <v>1214</v>
      </c>
      <c r="DL95" s="251">
        <v>1344</v>
      </c>
      <c r="DM95" s="251">
        <v>1443</v>
      </c>
      <c r="DN95" s="251">
        <v>1640</v>
      </c>
      <c r="DO95" s="251">
        <v>1789</v>
      </c>
      <c r="DP95" s="251">
        <v>1408</v>
      </c>
      <c r="DQ95" s="251">
        <v>1342</v>
      </c>
      <c r="DR95" s="251">
        <v>1321</v>
      </c>
      <c r="DS95" s="251">
        <v>1075</v>
      </c>
      <c r="DT95" s="251">
        <v>547</v>
      </c>
      <c r="DU95" s="251">
        <v>186</v>
      </c>
      <c r="DV95" s="251">
        <v>29</v>
      </c>
    </row>
    <row r="96" spans="1:126" x14ac:dyDescent="0.15">
      <c r="A96" s="242" t="s">
        <v>1089</v>
      </c>
      <c r="B96" s="257" t="s">
        <v>1064</v>
      </c>
      <c r="C96" s="244">
        <v>24288</v>
      </c>
      <c r="D96" s="245">
        <v>151</v>
      </c>
      <c r="E96" s="245">
        <v>140</v>
      </c>
      <c r="F96" s="245">
        <v>167</v>
      </c>
      <c r="G96" s="245">
        <v>173</v>
      </c>
      <c r="H96" s="245">
        <v>180</v>
      </c>
      <c r="I96" s="245">
        <v>165</v>
      </c>
      <c r="J96" s="245">
        <v>185</v>
      </c>
      <c r="K96" s="245">
        <v>202</v>
      </c>
      <c r="L96" s="245">
        <v>179</v>
      </c>
      <c r="M96" s="245">
        <v>196</v>
      </c>
      <c r="N96" s="245">
        <v>217</v>
      </c>
      <c r="O96" s="245">
        <v>183</v>
      </c>
      <c r="P96" s="245">
        <v>220</v>
      </c>
      <c r="Q96" s="245">
        <v>232</v>
      </c>
      <c r="R96" s="245">
        <v>230</v>
      </c>
      <c r="S96" s="245">
        <v>242</v>
      </c>
      <c r="T96" s="245">
        <v>231</v>
      </c>
      <c r="U96" s="245">
        <v>250</v>
      </c>
      <c r="V96" s="245">
        <v>186</v>
      </c>
      <c r="W96" s="245">
        <v>104</v>
      </c>
      <c r="X96" s="245">
        <v>106</v>
      </c>
      <c r="Y96" s="245">
        <v>111</v>
      </c>
      <c r="Z96" s="245">
        <v>99</v>
      </c>
      <c r="AA96" s="245">
        <v>139</v>
      </c>
      <c r="AB96" s="245">
        <v>144</v>
      </c>
      <c r="AC96" s="245">
        <v>151</v>
      </c>
      <c r="AD96" s="245">
        <v>153</v>
      </c>
      <c r="AE96" s="245">
        <v>177</v>
      </c>
      <c r="AF96" s="245">
        <v>184</v>
      </c>
      <c r="AG96" s="245">
        <v>206</v>
      </c>
      <c r="AH96" s="245">
        <v>205</v>
      </c>
      <c r="AI96" s="245">
        <v>196</v>
      </c>
      <c r="AJ96" s="245">
        <v>228</v>
      </c>
      <c r="AK96" s="245">
        <v>246</v>
      </c>
      <c r="AL96" s="245">
        <v>193</v>
      </c>
      <c r="AM96" s="245">
        <v>222</v>
      </c>
      <c r="AN96" s="245">
        <v>218</v>
      </c>
      <c r="AO96" s="245">
        <v>247</v>
      </c>
      <c r="AP96" s="245">
        <v>274</v>
      </c>
      <c r="AQ96" s="245">
        <v>267</v>
      </c>
      <c r="AR96" s="245">
        <v>262</v>
      </c>
      <c r="AS96" s="245">
        <v>302</v>
      </c>
      <c r="AT96" s="245">
        <v>310</v>
      </c>
      <c r="AU96" s="245">
        <v>275</v>
      </c>
      <c r="AV96" s="245">
        <v>250</v>
      </c>
      <c r="AW96" s="245">
        <v>276</v>
      </c>
      <c r="AX96" s="245">
        <v>282</v>
      </c>
      <c r="AY96" s="245">
        <v>259</v>
      </c>
      <c r="AZ96" s="245">
        <v>263</v>
      </c>
      <c r="BA96" s="245">
        <v>199</v>
      </c>
      <c r="BB96" s="245">
        <v>275</v>
      </c>
      <c r="BC96" s="245">
        <v>266</v>
      </c>
      <c r="BD96" s="245">
        <v>288</v>
      </c>
      <c r="BE96" s="245">
        <v>317</v>
      </c>
      <c r="BF96" s="245">
        <v>311</v>
      </c>
      <c r="BG96" s="245">
        <v>355</v>
      </c>
      <c r="BH96" s="245">
        <v>317</v>
      </c>
      <c r="BI96" s="245">
        <v>365</v>
      </c>
      <c r="BJ96" s="245">
        <v>341</v>
      </c>
      <c r="BK96" s="245">
        <v>387</v>
      </c>
      <c r="BL96" s="245">
        <v>394</v>
      </c>
      <c r="BM96" s="245">
        <v>406</v>
      </c>
      <c r="BN96" s="245">
        <v>365</v>
      </c>
      <c r="BO96" s="245">
        <v>393</v>
      </c>
      <c r="BP96" s="245">
        <v>418</v>
      </c>
      <c r="BQ96" s="245">
        <v>444</v>
      </c>
      <c r="BR96" s="245">
        <v>521</v>
      </c>
      <c r="BS96" s="245">
        <v>450</v>
      </c>
      <c r="BT96" s="245">
        <v>420</v>
      </c>
      <c r="BU96" s="245">
        <v>279</v>
      </c>
      <c r="BV96" s="245">
        <v>302</v>
      </c>
      <c r="BW96" s="245">
        <v>360</v>
      </c>
      <c r="BX96" s="245">
        <v>362</v>
      </c>
      <c r="BY96" s="245">
        <v>365</v>
      </c>
      <c r="BZ96" s="245">
        <v>341</v>
      </c>
      <c r="CA96" s="245">
        <v>257</v>
      </c>
      <c r="CB96" s="245">
        <v>249</v>
      </c>
      <c r="CC96" s="245">
        <v>327</v>
      </c>
      <c r="CD96" s="245">
        <v>321</v>
      </c>
      <c r="CE96" s="245">
        <v>311</v>
      </c>
      <c r="CF96" s="245">
        <v>301</v>
      </c>
      <c r="CG96" s="245">
        <v>326</v>
      </c>
      <c r="CH96" s="245">
        <v>302</v>
      </c>
      <c r="CI96" s="245">
        <v>270</v>
      </c>
      <c r="CJ96" s="245">
        <v>331</v>
      </c>
      <c r="CK96" s="245">
        <v>299</v>
      </c>
      <c r="CL96" s="245">
        <v>263</v>
      </c>
      <c r="CM96" s="245">
        <v>238</v>
      </c>
      <c r="CN96" s="245">
        <v>236</v>
      </c>
      <c r="CO96" s="245">
        <v>185</v>
      </c>
      <c r="CP96" s="245">
        <v>155</v>
      </c>
      <c r="CQ96" s="245">
        <v>107</v>
      </c>
      <c r="CR96" s="245">
        <v>114</v>
      </c>
      <c r="CS96" s="245">
        <v>86</v>
      </c>
      <c r="CT96" s="245">
        <v>76</v>
      </c>
      <c r="CU96" s="245">
        <v>56</v>
      </c>
      <c r="CV96" s="245">
        <v>38</v>
      </c>
      <c r="CW96" s="245">
        <v>24</v>
      </c>
      <c r="CX96" s="245">
        <v>14</v>
      </c>
      <c r="CY96" s="245">
        <v>20</v>
      </c>
      <c r="CZ96" s="245">
        <v>31</v>
      </c>
      <c r="DA96" s="246">
        <v>32</v>
      </c>
      <c r="DB96" s="245">
        <v>811</v>
      </c>
      <c r="DC96" s="245">
        <v>927</v>
      </c>
      <c r="DD96" s="245">
        <v>1082</v>
      </c>
      <c r="DE96" s="245">
        <v>1013</v>
      </c>
      <c r="DF96" s="245">
        <v>599</v>
      </c>
      <c r="DG96" s="245">
        <v>871</v>
      </c>
      <c r="DH96" s="245">
        <v>1068</v>
      </c>
      <c r="DI96" s="245">
        <v>1228</v>
      </c>
      <c r="DJ96" s="245">
        <v>1399</v>
      </c>
      <c r="DK96" s="245">
        <v>1279</v>
      </c>
      <c r="DL96" s="245">
        <v>1457</v>
      </c>
      <c r="DM96" s="245">
        <v>1765</v>
      </c>
      <c r="DN96" s="245">
        <v>1976</v>
      </c>
      <c r="DO96" s="245">
        <v>2114</v>
      </c>
      <c r="DP96" s="245">
        <v>1730</v>
      </c>
      <c r="DQ96" s="245">
        <v>1465</v>
      </c>
      <c r="DR96" s="245">
        <v>1530</v>
      </c>
      <c r="DS96" s="245">
        <v>1221</v>
      </c>
      <c r="DT96" s="245">
        <v>538</v>
      </c>
      <c r="DU96" s="245">
        <v>152</v>
      </c>
      <c r="DV96" s="245">
        <v>31</v>
      </c>
    </row>
    <row r="97" spans="1:126" x14ac:dyDescent="0.15">
      <c r="A97" s="242" t="s">
        <v>1069</v>
      </c>
      <c r="B97" s="257" t="s">
        <v>1066</v>
      </c>
      <c r="C97" s="244">
        <v>11694</v>
      </c>
      <c r="D97" s="245">
        <v>81</v>
      </c>
      <c r="E97" s="245">
        <v>63</v>
      </c>
      <c r="F97" s="245">
        <v>97</v>
      </c>
      <c r="G97" s="245">
        <v>95</v>
      </c>
      <c r="H97" s="245">
        <v>89</v>
      </c>
      <c r="I97" s="245">
        <v>96</v>
      </c>
      <c r="J97" s="245">
        <v>85</v>
      </c>
      <c r="K97" s="245">
        <v>106</v>
      </c>
      <c r="L97" s="245">
        <v>95</v>
      </c>
      <c r="M97" s="245">
        <v>109</v>
      </c>
      <c r="N97" s="245">
        <v>103</v>
      </c>
      <c r="O97" s="245">
        <v>93</v>
      </c>
      <c r="P97" s="245">
        <v>120</v>
      </c>
      <c r="Q97" s="245">
        <v>116</v>
      </c>
      <c r="R97" s="245">
        <v>130</v>
      </c>
      <c r="S97" s="245">
        <v>122</v>
      </c>
      <c r="T97" s="245">
        <v>126</v>
      </c>
      <c r="U97" s="245">
        <v>137</v>
      </c>
      <c r="V97" s="245">
        <v>91</v>
      </c>
      <c r="W97" s="245">
        <v>50</v>
      </c>
      <c r="X97" s="245">
        <v>45</v>
      </c>
      <c r="Y97" s="245">
        <v>51</v>
      </c>
      <c r="Z97" s="245">
        <v>49</v>
      </c>
      <c r="AA97" s="245">
        <v>72</v>
      </c>
      <c r="AB97" s="245">
        <v>82</v>
      </c>
      <c r="AC97" s="245">
        <v>79</v>
      </c>
      <c r="AD97" s="245">
        <v>74</v>
      </c>
      <c r="AE97" s="245">
        <v>102</v>
      </c>
      <c r="AF97" s="245">
        <v>94</v>
      </c>
      <c r="AG97" s="245">
        <v>100</v>
      </c>
      <c r="AH97" s="245">
        <v>113</v>
      </c>
      <c r="AI97" s="245">
        <v>99</v>
      </c>
      <c r="AJ97" s="245">
        <v>109</v>
      </c>
      <c r="AK97" s="245">
        <v>128</v>
      </c>
      <c r="AL97" s="245">
        <v>96</v>
      </c>
      <c r="AM97" s="245">
        <v>116</v>
      </c>
      <c r="AN97" s="245">
        <v>121</v>
      </c>
      <c r="AO97" s="245">
        <v>128</v>
      </c>
      <c r="AP97" s="245">
        <v>146</v>
      </c>
      <c r="AQ97" s="245">
        <v>124</v>
      </c>
      <c r="AR97" s="245">
        <v>122</v>
      </c>
      <c r="AS97" s="245">
        <v>167</v>
      </c>
      <c r="AT97" s="245">
        <v>170</v>
      </c>
      <c r="AU97" s="245">
        <v>141</v>
      </c>
      <c r="AV97" s="245">
        <v>130</v>
      </c>
      <c r="AW97" s="245">
        <v>138</v>
      </c>
      <c r="AX97" s="245">
        <v>137</v>
      </c>
      <c r="AY97" s="245">
        <v>125</v>
      </c>
      <c r="AZ97" s="245">
        <v>133</v>
      </c>
      <c r="BA97" s="245">
        <v>110</v>
      </c>
      <c r="BB97" s="245">
        <v>130</v>
      </c>
      <c r="BC97" s="245">
        <v>131</v>
      </c>
      <c r="BD97" s="245">
        <v>136</v>
      </c>
      <c r="BE97" s="245">
        <v>158</v>
      </c>
      <c r="BF97" s="245">
        <v>147</v>
      </c>
      <c r="BG97" s="245">
        <v>175</v>
      </c>
      <c r="BH97" s="245">
        <v>161</v>
      </c>
      <c r="BI97" s="245">
        <v>186</v>
      </c>
      <c r="BJ97" s="245">
        <v>181</v>
      </c>
      <c r="BK97" s="245">
        <v>207</v>
      </c>
      <c r="BL97" s="245">
        <v>191</v>
      </c>
      <c r="BM97" s="245">
        <v>202</v>
      </c>
      <c r="BN97" s="245">
        <v>183</v>
      </c>
      <c r="BO97" s="245">
        <v>200</v>
      </c>
      <c r="BP97" s="245">
        <v>212</v>
      </c>
      <c r="BQ97" s="245">
        <v>217</v>
      </c>
      <c r="BR97" s="245">
        <v>276</v>
      </c>
      <c r="BS97" s="245">
        <v>220</v>
      </c>
      <c r="BT97" s="245">
        <v>216</v>
      </c>
      <c r="BU97" s="245">
        <v>131</v>
      </c>
      <c r="BV97" s="245">
        <v>146</v>
      </c>
      <c r="BW97" s="245">
        <v>166</v>
      </c>
      <c r="BX97" s="245">
        <v>184</v>
      </c>
      <c r="BY97" s="245">
        <v>182</v>
      </c>
      <c r="BZ97" s="245">
        <v>184</v>
      </c>
      <c r="CA97" s="245">
        <v>119</v>
      </c>
      <c r="CB97" s="245">
        <v>115</v>
      </c>
      <c r="CC97" s="245">
        <v>130</v>
      </c>
      <c r="CD97" s="245">
        <v>127</v>
      </c>
      <c r="CE97" s="245">
        <v>123</v>
      </c>
      <c r="CF97" s="245">
        <v>108</v>
      </c>
      <c r="CG97" s="245">
        <v>147</v>
      </c>
      <c r="CH97" s="245">
        <v>127</v>
      </c>
      <c r="CI97" s="245">
        <v>112</v>
      </c>
      <c r="CJ97" s="245">
        <v>120</v>
      </c>
      <c r="CK97" s="245">
        <v>110</v>
      </c>
      <c r="CL97" s="245">
        <v>106</v>
      </c>
      <c r="CM97" s="245">
        <v>91</v>
      </c>
      <c r="CN97" s="245">
        <v>79</v>
      </c>
      <c r="CO97" s="245">
        <v>53</v>
      </c>
      <c r="CP97" s="245">
        <v>49</v>
      </c>
      <c r="CQ97" s="245">
        <v>28</v>
      </c>
      <c r="CR97" s="245">
        <v>29</v>
      </c>
      <c r="CS97" s="245">
        <v>24</v>
      </c>
      <c r="CT97" s="245">
        <v>16</v>
      </c>
      <c r="CU97" s="245">
        <v>7</v>
      </c>
      <c r="CV97" s="245">
        <v>9</v>
      </c>
      <c r="CW97" s="245">
        <v>5</v>
      </c>
      <c r="CX97" s="245">
        <v>2</v>
      </c>
      <c r="CY97" s="245">
        <v>4</v>
      </c>
      <c r="CZ97" s="245">
        <v>5</v>
      </c>
      <c r="DA97" s="246">
        <v>22</v>
      </c>
      <c r="DB97" s="245">
        <v>425</v>
      </c>
      <c r="DC97" s="245">
        <v>491</v>
      </c>
      <c r="DD97" s="245">
        <v>562</v>
      </c>
      <c r="DE97" s="245">
        <v>526</v>
      </c>
      <c r="DF97" s="245">
        <v>299</v>
      </c>
      <c r="DG97" s="245">
        <v>449</v>
      </c>
      <c r="DH97" s="245">
        <v>545</v>
      </c>
      <c r="DI97" s="245">
        <v>635</v>
      </c>
      <c r="DJ97" s="245">
        <v>730</v>
      </c>
      <c r="DK97" s="245">
        <v>643</v>
      </c>
      <c r="DL97" s="245">
        <v>702</v>
      </c>
      <c r="DM97" s="245">
        <v>910</v>
      </c>
      <c r="DN97" s="245">
        <v>988</v>
      </c>
      <c r="DO97" s="245">
        <v>1060</v>
      </c>
      <c r="DP97" s="245">
        <v>862</v>
      </c>
      <c r="DQ97" s="245">
        <v>614</v>
      </c>
      <c r="DR97" s="245">
        <v>614</v>
      </c>
      <c r="DS97" s="245">
        <v>439</v>
      </c>
      <c r="DT97" s="245">
        <v>146</v>
      </c>
      <c r="DU97" s="245">
        <v>27</v>
      </c>
      <c r="DV97" s="245">
        <v>5</v>
      </c>
    </row>
    <row r="98" spans="1:126" x14ac:dyDescent="0.15">
      <c r="A98" s="242" t="s">
        <v>1069</v>
      </c>
      <c r="B98" s="257" t="s">
        <v>1067</v>
      </c>
      <c r="C98" s="244">
        <v>12594</v>
      </c>
      <c r="D98" s="245">
        <v>70</v>
      </c>
      <c r="E98" s="245">
        <v>77</v>
      </c>
      <c r="F98" s="245">
        <v>70</v>
      </c>
      <c r="G98" s="245">
        <v>78</v>
      </c>
      <c r="H98" s="245">
        <v>91</v>
      </c>
      <c r="I98" s="245">
        <v>69</v>
      </c>
      <c r="J98" s="245">
        <v>100</v>
      </c>
      <c r="K98" s="245">
        <v>96</v>
      </c>
      <c r="L98" s="245">
        <v>84</v>
      </c>
      <c r="M98" s="245">
        <v>87</v>
      </c>
      <c r="N98" s="245">
        <v>114</v>
      </c>
      <c r="O98" s="245">
        <v>90</v>
      </c>
      <c r="P98" s="245">
        <v>100</v>
      </c>
      <c r="Q98" s="245">
        <v>116</v>
      </c>
      <c r="R98" s="245">
        <v>100</v>
      </c>
      <c r="S98" s="245">
        <v>120</v>
      </c>
      <c r="T98" s="245">
        <v>105</v>
      </c>
      <c r="U98" s="245">
        <v>113</v>
      </c>
      <c r="V98" s="245">
        <v>95</v>
      </c>
      <c r="W98" s="245">
        <v>54</v>
      </c>
      <c r="X98" s="245">
        <v>61</v>
      </c>
      <c r="Y98" s="245">
        <v>60</v>
      </c>
      <c r="Z98" s="245">
        <v>50</v>
      </c>
      <c r="AA98" s="245">
        <v>67</v>
      </c>
      <c r="AB98" s="245">
        <v>62</v>
      </c>
      <c r="AC98" s="245">
        <v>72</v>
      </c>
      <c r="AD98" s="245">
        <v>79</v>
      </c>
      <c r="AE98" s="245">
        <v>75</v>
      </c>
      <c r="AF98" s="245">
        <v>90</v>
      </c>
      <c r="AG98" s="245">
        <v>106</v>
      </c>
      <c r="AH98" s="245">
        <v>92</v>
      </c>
      <c r="AI98" s="245">
        <v>97</v>
      </c>
      <c r="AJ98" s="245">
        <v>119</v>
      </c>
      <c r="AK98" s="245">
        <v>118</v>
      </c>
      <c r="AL98" s="245">
        <v>97</v>
      </c>
      <c r="AM98" s="245">
        <v>106</v>
      </c>
      <c r="AN98" s="245">
        <v>97</v>
      </c>
      <c r="AO98" s="245">
        <v>119</v>
      </c>
      <c r="AP98" s="245">
        <v>128</v>
      </c>
      <c r="AQ98" s="245">
        <v>143</v>
      </c>
      <c r="AR98" s="245">
        <v>140</v>
      </c>
      <c r="AS98" s="245">
        <v>135</v>
      </c>
      <c r="AT98" s="245">
        <v>140</v>
      </c>
      <c r="AU98" s="245">
        <v>134</v>
      </c>
      <c r="AV98" s="245">
        <v>120</v>
      </c>
      <c r="AW98" s="245">
        <v>138</v>
      </c>
      <c r="AX98" s="245">
        <v>145</v>
      </c>
      <c r="AY98" s="245">
        <v>134</v>
      </c>
      <c r="AZ98" s="245">
        <v>130</v>
      </c>
      <c r="BA98" s="245">
        <v>89</v>
      </c>
      <c r="BB98" s="245">
        <v>145</v>
      </c>
      <c r="BC98" s="245">
        <v>135</v>
      </c>
      <c r="BD98" s="245">
        <v>152</v>
      </c>
      <c r="BE98" s="245">
        <v>159</v>
      </c>
      <c r="BF98" s="245">
        <v>164</v>
      </c>
      <c r="BG98" s="245">
        <v>180</v>
      </c>
      <c r="BH98" s="245">
        <v>156</v>
      </c>
      <c r="BI98" s="245">
        <v>179</v>
      </c>
      <c r="BJ98" s="245">
        <v>160</v>
      </c>
      <c r="BK98" s="245">
        <v>180</v>
      </c>
      <c r="BL98" s="245">
        <v>203</v>
      </c>
      <c r="BM98" s="245">
        <v>204</v>
      </c>
      <c r="BN98" s="245">
        <v>182</v>
      </c>
      <c r="BO98" s="245">
        <v>193</v>
      </c>
      <c r="BP98" s="245">
        <v>206</v>
      </c>
      <c r="BQ98" s="245">
        <v>227</v>
      </c>
      <c r="BR98" s="245">
        <v>245</v>
      </c>
      <c r="BS98" s="245">
        <v>230</v>
      </c>
      <c r="BT98" s="245">
        <v>204</v>
      </c>
      <c r="BU98" s="245">
        <v>148</v>
      </c>
      <c r="BV98" s="245">
        <v>156</v>
      </c>
      <c r="BW98" s="245">
        <v>194</v>
      </c>
      <c r="BX98" s="245">
        <v>178</v>
      </c>
      <c r="BY98" s="245">
        <v>183</v>
      </c>
      <c r="BZ98" s="245">
        <v>157</v>
      </c>
      <c r="CA98" s="245">
        <v>138</v>
      </c>
      <c r="CB98" s="245">
        <v>134</v>
      </c>
      <c r="CC98" s="245">
        <v>197</v>
      </c>
      <c r="CD98" s="245">
        <v>194</v>
      </c>
      <c r="CE98" s="245">
        <v>188</v>
      </c>
      <c r="CF98" s="245">
        <v>193</v>
      </c>
      <c r="CG98" s="245">
        <v>179</v>
      </c>
      <c r="CH98" s="245">
        <v>175</v>
      </c>
      <c r="CI98" s="245">
        <v>158</v>
      </c>
      <c r="CJ98" s="245">
        <v>211</v>
      </c>
      <c r="CK98" s="245">
        <v>189</v>
      </c>
      <c r="CL98" s="245">
        <v>157</v>
      </c>
      <c r="CM98" s="245">
        <v>147</v>
      </c>
      <c r="CN98" s="245">
        <v>157</v>
      </c>
      <c r="CO98" s="245">
        <v>132</v>
      </c>
      <c r="CP98" s="245">
        <v>106</v>
      </c>
      <c r="CQ98" s="245">
        <v>79</v>
      </c>
      <c r="CR98" s="245">
        <v>85</v>
      </c>
      <c r="CS98" s="245">
        <v>62</v>
      </c>
      <c r="CT98" s="245">
        <v>60</v>
      </c>
      <c r="CU98" s="245">
        <v>49</v>
      </c>
      <c r="CV98" s="245">
        <v>29</v>
      </c>
      <c r="CW98" s="245">
        <v>19</v>
      </c>
      <c r="CX98" s="245">
        <v>12</v>
      </c>
      <c r="CY98" s="245">
        <v>16</v>
      </c>
      <c r="CZ98" s="245">
        <v>26</v>
      </c>
      <c r="DA98" s="246">
        <v>10</v>
      </c>
      <c r="DB98" s="245">
        <v>386</v>
      </c>
      <c r="DC98" s="245">
        <v>436</v>
      </c>
      <c r="DD98" s="245">
        <v>520</v>
      </c>
      <c r="DE98" s="245">
        <v>487</v>
      </c>
      <c r="DF98" s="245">
        <v>300</v>
      </c>
      <c r="DG98" s="245">
        <v>422</v>
      </c>
      <c r="DH98" s="245">
        <v>523</v>
      </c>
      <c r="DI98" s="245">
        <v>593</v>
      </c>
      <c r="DJ98" s="245">
        <v>669</v>
      </c>
      <c r="DK98" s="245">
        <v>636</v>
      </c>
      <c r="DL98" s="245">
        <v>755</v>
      </c>
      <c r="DM98" s="245">
        <v>855</v>
      </c>
      <c r="DN98" s="245">
        <v>988</v>
      </c>
      <c r="DO98" s="245">
        <v>1054</v>
      </c>
      <c r="DP98" s="245">
        <v>868</v>
      </c>
      <c r="DQ98" s="245">
        <v>851</v>
      </c>
      <c r="DR98" s="245">
        <v>916</v>
      </c>
      <c r="DS98" s="245">
        <v>782</v>
      </c>
      <c r="DT98" s="245">
        <v>392</v>
      </c>
      <c r="DU98" s="245">
        <v>125</v>
      </c>
      <c r="DV98" s="245">
        <v>26</v>
      </c>
    </row>
    <row r="99" spans="1:126" x14ac:dyDescent="0.15">
      <c r="A99" s="236" t="s">
        <v>1090</v>
      </c>
      <c r="B99" s="258" t="s">
        <v>1064</v>
      </c>
      <c r="C99" s="238">
        <v>64660</v>
      </c>
      <c r="D99" s="239">
        <v>432</v>
      </c>
      <c r="E99" s="239">
        <v>508</v>
      </c>
      <c r="F99" s="239">
        <v>500</v>
      </c>
      <c r="G99" s="239">
        <v>513</v>
      </c>
      <c r="H99" s="239">
        <v>560</v>
      </c>
      <c r="I99" s="239">
        <v>516</v>
      </c>
      <c r="J99" s="239">
        <v>527</v>
      </c>
      <c r="K99" s="239">
        <v>545</v>
      </c>
      <c r="L99" s="239">
        <v>571</v>
      </c>
      <c r="M99" s="239">
        <v>532</v>
      </c>
      <c r="N99" s="239">
        <v>557</v>
      </c>
      <c r="O99" s="239">
        <v>627</v>
      </c>
      <c r="P99" s="239">
        <v>642</v>
      </c>
      <c r="Q99" s="239">
        <v>662</v>
      </c>
      <c r="R99" s="239">
        <v>660</v>
      </c>
      <c r="S99" s="239">
        <v>738</v>
      </c>
      <c r="T99" s="239">
        <v>675</v>
      </c>
      <c r="U99" s="239">
        <v>693</v>
      </c>
      <c r="V99" s="239">
        <v>588</v>
      </c>
      <c r="W99" s="239">
        <v>407</v>
      </c>
      <c r="X99" s="239">
        <v>366</v>
      </c>
      <c r="Y99" s="239">
        <v>381</v>
      </c>
      <c r="Z99" s="239">
        <v>435</v>
      </c>
      <c r="AA99" s="239">
        <v>486</v>
      </c>
      <c r="AB99" s="239">
        <v>497</v>
      </c>
      <c r="AC99" s="239">
        <v>532</v>
      </c>
      <c r="AD99" s="239">
        <v>548</v>
      </c>
      <c r="AE99" s="239">
        <v>537</v>
      </c>
      <c r="AF99" s="239">
        <v>541</v>
      </c>
      <c r="AG99" s="239">
        <v>553</v>
      </c>
      <c r="AH99" s="239">
        <v>584</v>
      </c>
      <c r="AI99" s="239">
        <v>676</v>
      </c>
      <c r="AJ99" s="239">
        <v>576</v>
      </c>
      <c r="AK99" s="239">
        <v>608</v>
      </c>
      <c r="AL99" s="239">
        <v>655</v>
      </c>
      <c r="AM99" s="239">
        <v>699</v>
      </c>
      <c r="AN99" s="239">
        <v>720</v>
      </c>
      <c r="AO99" s="239">
        <v>735</v>
      </c>
      <c r="AP99" s="239">
        <v>728</v>
      </c>
      <c r="AQ99" s="239">
        <v>804</v>
      </c>
      <c r="AR99" s="239">
        <v>798</v>
      </c>
      <c r="AS99" s="239">
        <v>808</v>
      </c>
      <c r="AT99" s="239">
        <v>872</v>
      </c>
      <c r="AU99" s="239">
        <v>812</v>
      </c>
      <c r="AV99" s="239">
        <v>741</v>
      </c>
      <c r="AW99" s="239">
        <v>765</v>
      </c>
      <c r="AX99" s="239">
        <v>757</v>
      </c>
      <c r="AY99" s="239">
        <v>759</v>
      </c>
      <c r="AZ99" s="239">
        <v>821</v>
      </c>
      <c r="BA99" s="239">
        <v>551</v>
      </c>
      <c r="BB99" s="239">
        <v>767</v>
      </c>
      <c r="BC99" s="239">
        <v>693</v>
      </c>
      <c r="BD99" s="239">
        <v>733</v>
      </c>
      <c r="BE99" s="239">
        <v>753</v>
      </c>
      <c r="BF99" s="239">
        <v>781</v>
      </c>
      <c r="BG99" s="239">
        <v>858</v>
      </c>
      <c r="BH99" s="239">
        <v>887</v>
      </c>
      <c r="BI99" s="239">
        <v>848</v>
      </c>
      <c r="BJ99" s="239">
        <v>815</v>
      </c>
      <c r="BK99" s="239">
        <v>890</v>
      </c>
      <c r="BL99" s="239">
        <v>915</v>
      </c>
      <c r="BM99" s="239">
        <v>893</v>
      </c>
      <c r="BN99" s="239">
        <v>928</v>
      </c>
      <c r="BO99" s="239">
        <v>1037</v>
      </c>
      <c r="BP99" s="239">
        <v>1117</v>
      </c>
      <c r="BQ99" s="239">
        <v>1150</v>
      </c>
      <c r="BR99" s="239">
        <v>1303</v>
      </c>
      <c r="BS99" s="239">
        <v>1236</v>
      </c>
      <c r="BT99" s="239">
        <v>1129</v>
      </c>
      <c r="BU99" s="239">
        <v>670</v>
      </c>
      <c r="BV99" s="239">
        <v>752</v>
      </c>
      <c r="BW99" s="239">
        <v>908</v>
      </c>
      <c r="BX99" s="239">
        <v>879</v>
      </c>
      <c r="BY99" s="239">
        <v>900</v>
      </c>
      <c r="BZ99" s="239">
        <v>841</v>
      </c>
      <c r="CA99" s="239">
        <v>747</v>
      </c>
      <c r="CB99" s="239">
        <v>628</v>
      </c>
      <c r="CC99" s="239">
        <v>702</v>
      </c>
      <c r="CD99" s="239">
        <v>708</v>
      </c>
      <c r="CE99" s="239">
        <v>783</v>
      </c>
      <c r="CF99" s="239">
        <v>718</v>
      </c>
      <c r="CG99" s="239">
        <v>682</v>
      </c>
      <c r="CH99" s="239">
        <v>729</v>
      </c>
      <c r="CI99" s="239">
        <v>655</v>
      </c>
      <c r="CJ99" s="239">
        <v>672</v>
      </c>
      <c r="CK99" s="239">
        <v>600</v>
      </c>
      <c r="CL99" s="239">
        <v>537</v>
      </c>
      <c r="CM99" s="239">
        <v>515</v>
      </c>
      <c r="CN99" s="239">
        <v>452</v>
      </c>
      <c r="CO99" s="239">
        <v>427</v>
      </c>
      <c r="CP99" s="239">
        <v>350</v>
      </c>
      <c r="CQ99" s="239">
        <v>303</v>
      </c>
      <c r="CR99" s="239">
        <v>231</v>
      </c>
      <c r="CS99" s="239">
        <v>191</v>
      </c>
      <c r="CT99" s="239">
        <v>148</v>
      </c>
      <c r="CU99" s="239">
        <v>146</v>
      </c>
      <c r="CV99" s="239">
        <v>56</v>
      </c>
      <c r="CW99" s="239">
        <v>37</v>
      </c>
      <c r="CX99" s="239">
        <v>44</v>
      </c>
      <c r="CY99" s="239">
        <v>25</v>
      </c>
      <c r="CZ99" s="239">
        <v>48</v>
      </c>
      <c r="DA99" s="240">
        <v>45</v>
      </c>
      <c r="DB99" s="239">
        <v>2513</v>
      </c>
      <c r="DC99" s="239">
        <v>2691</v>
      </c>
      <c r="DD99" s="239">
        <v>3148</v>
      </c>
      <c r="DE99" s="239">
        <v>3101</v>
      </c>
      <c r="DF99" s="239">
        <v>2165</v>
      </c>
      <c r="DG99" s="239">
        <v>2711</v>
      </c>
      <c r="DH99" s="239">
        <v>3099</v>
      </c>
      <c r="DI99" s="239">
        <v>3686</v>
      </c>
      <c r="DJ99" s="239">
        <v>4031</v>
      </c>
      <c r="DK99" s="239">
        <v>3653</v>
      </c>
      <c r="DL99" s="239">
        <v>3727</v>
      </c>
      <c r="DM99" s="239">
        <v>4298</v>
      </c>
      <c r="DN99" s="239">
        <v>4890</v>
      </c>
      <c r="DO99" s="239">
        <v>5488</v>
      </c>
      <c r="DP99" s="239">
        <v>4280</v>
      </c>
      <c r="DQ99" s="239">
        <v>3568</v>
      </c>
      <c r="DR99" s="239">
        <v>3456</v>
      </c>
      <c r="DS99" s="239">
        <v>2531</v>
      </c>
      <c r="DT99" s="239">
        <v>1223</v>
      </c>
      <c r="DU99" s="239">
        <v>308</v>
      </c>
      <c r="DV99" s="239">
        <v>48</v>
      </c>
    </row>
    <row r="100" spans="1:126" x14ac:dyDescent="0.15">
      <c r="A100" s="242" t="s">
        <v>1069</v>
      </c>
      <c r="B100" s="257" t="s">
        <v>1066</v>
      </c>
      <c r="C100" s="244">
        <v>30793</v>
      </c>
      <c r="D100" s="245">
        <v>206</v>
      </c>
      <c r="E100" s="245">
        <v>260</v>
      </c>
      <c r="F100" s="245">
        <v>273</v>
      </c>
      <c r="G100" s="245">
        <v>245</v>
      </c>
      <c r="H100" s="245">
        <v>289</v>
      </c>
      <c r="I100" s="245">
        <v>255</v>
      </c>
      <c r="J100" s="245">
        <v>252</v>
      </c>
      <c r="K100" s="245">
        <v>286</v>
      </c>
      <c r="L100" s="245">
        <v>294</v>
      </c>
      <c r="M100" s="245">
        <v>268</v>
      </c>
      <c r="N100" s="245">
        <v>293</v>
      </c>
      <c r="O100" s="245">
        <v>322</v>
      </c>
      <c r="P100" s="245">
        <v>358</v>
      </c>
      <c r="Q100" s="245">
        <v>327</v>
      </c>
      <c r="R100" s="245">
        <v>341</v>
      </c>
      <c r="S100" s="245">
        <v>323</v>
      </c>
      <c r="T100" s="245">
        <v>327</v>
      </c>
      <c r="U100" s="245">
        <v>346</v>
      </c>
      <c r="V100" s="245">
        <v>277</v>
      </c>
      <c r="W100" s="245">
        <v>191</v>
      </c>
      <c r="X100" s="245">
        <v>190</v>
      </c>
      <c r="Y100" s="245">
        <v>193</v>
      </c>
      <c r="Z100" s="245">
        <v>207</v>
      </c>
      <c r="AA100" s="245">
        <v>236</v>
      </c>
      <c r="AB100" s="245">
        <v>265</v>
      </c>
      <c r="AC100" s="245">
        <v>277</v>
      </c>
      <c r="AD100" s="245">
        <v>309</v>
      </c>
      <c r="AE100" s="245">
        <v>291</v>
      </c>
      <c r="AF100" s="245">
        <v>264</v>
      </c>
      <c r="AG100" s="245">
        <v>289</v>
      </c>
      <c r="AH100" s="245">
        <v>297</v>
      </c>
      <c r="AI100" s="245">
        <v>362</v>
      </c>
      <c r="AJ100" s="245">
        <v>285</v>
      </c>
      <c r="AK100" s="245">
        <v>295</v>
      </c>
      <c r="AL100" s="245">
        <v>341</v>
      </c>
      <c r="AM100" s="245">
        <v>358</v>
      </c>
      <c r="AN100" s="245">
        <v>371</v>
      </c>
      <c r="AO100" s="245">
        <v>373</v>
      </c>
      <c r="AP100" s="245">
        <v>394</v>
      </c>
      <c r="AQ100" s="245">
        <v>421</v>
      </c>
      <c r="AR100" s="245">
        <v>395</v>
      </c>
      <c r="AS100" s="245">
        <v>390</v>
      </c>
      <c r="AT100" s="245">
        <v>450</v>
      </c>
      <c r="AU100" s="245">
        <v>425</v>
      </c>
      <c r="AV100" s="245">
        <v>359</v>
      </c>
      <c r="AW100" s="245">
        <v>374</v>
      </c>
      <c r="AX100" s="245">
        <v>375</v>
      </c>
      <c r="AY100" s="245">
        <v>369</v>
      </c>
      <c r="AZ100" s="245">
        <v>380</v>
      </c>
      <c r="BA100" s="245">
        <v>273</v>
      </c>
      <c r="BB100" s="245">
        <v>383</v>
      </c>
      <c r="BC100" s="245">
        <v>328</v>
      </c>
      <c r="BD100" s="245">
        <v>340</v>
      </c>
      <c r="BE100" s="245">
        <v>372</v>
      </c>
      <c r="BF100" s="245">
        <v>373</v>
      </c>
      <c r="BG100" s="245">
        <v>436</v>
      </c>
      <c r="BH100" s="245">
        <v>421</v>
      </c>
      <c r="BI100" s="245">
        <v>410</v>
      </c>
      <c r="BJ100" s="245">
        <v>383</v>
      </c>
      <c r="BK100" s="245">
        <v>427</v>
      </c>
      <c r="BL100" s="245">
        <v>460</v>
      </c>
      <c r="BM100" s="245">
        <v>436</v>
      </c>
      <c r="BN100" s="245">
        <v>456</v>
      </c>
      <c r="BO100" s="245">
        <v>489</v>
      </c>
      <c r="BP100" s="245">
        <v>567</v>
      </c>
      <c r="BQ100" s="245">
        <v>550</v>
      </c>
      <c r="BR100" s="245">
        <v>655</v>
      </c>
      <c r="BS100" s="245">
        <v>614</v>
      </c>
      <c r="BT100" s="245">
        <v>570</v>
      </c>
      <c r="BU100" s="245">
        <v>337</v>
      </c>
      <c r="BV100" s="245">
        <v>360</v>
      </c>
      <c r="BW100" s="245">
        <v>452</v>
      </c>
      <c r="BX100" s="245">
        <v>393</v>
      </c>
      <c r="BY100" s="245">
        <v>420</v>
      </c>
      <c r="BZ100" s="245">
        <v>402</v>
      </c>
      <c r="CA100" s="245">
        <v>362</v>
      </c>
      <c r="CB100" s="245">
        <v>276</v>
      </c>
      <c r="CC100" s="245">
        <v>307</v>
      </c>
      <c r="CD100" s="245">
        <v>317</v>
      </c>
      <c r="CE100" s="245">
        <v>329</v>
      </c>
      <c r="CF100" s="245">
        <v>291</v>
      </c>
      <c r="CG100" s="245">
        <v>260</v>
      </c>
      <c r="CH100" s="245">
        <v>280</v>
      </c>
      <c r="CI100" s="245">
        <v>278</v>
      </c>
      <c r="CJ100" s="245">
        <v>241</v>
      </c>
      <c r="CK100" s="245">
        <v>214</v>
      </c>
      <c r="CL100" s="245">
        <v>208</v>
      </c>
      <c r="CM100" s="245">
        <v>162</v>
      </c>
      <c r="CN100" s="245">
        <v>152</v>
      </c>
      <c r="CO100" s="245">
        <v>135</v>
      </c>
      <c r="CP100" s="245">
        <v>100</v>
      </c>
      <c r="CQ100" s="245">
        <v>98</v>
      </c>
      <c r="CR100" s="245">
        <v>53</v>
      </c>
      <c r="CS100" s="245">
        <v>35</v>
      </c>
      <c r="CT100" s="245">
        <v>28</v>
      </c>
      <c r="CU100" s="245">
        <v>30</v>
      </c>
      <c r="CV100" s="245">
        <v>13</v>
      </c>
      <c r="CW100" s="245">
        <v>8</v>
      </c>
      <c r="CX100" s="245">
        <v>4</v>
      </c>
      <c r="CY100" s="245">
        <v>4</v>
      </c>
      <c r="CZ100" s="245">
        <v>4</v>
      </c>
      <c r="DA100" s="246">
        <v>29</v>
      </c>
      <c r="DB100" s="245">
        <v>1273</v>
      </c>
      <c r="DC100" s="245">
        <v>1355</v>
      </c>
      <c r="DD100" s="245">
        <v>1641</v>
      </c>
      <c r="DE100" s="245">
        <v>1464</v>
      </c>
      <c r="DF100" s="245">
        <v>1091</v>
      </c>
      <c r="DG100" s="245">
        <v>1430</v>
      </c>
      <c r="DH100" s="245">
        <v>1580</v>
      </c>
      <c r="DI100" s="245">
        <v>1917</v>
      </c>
      <c r="DJ100" s="245">
        <v>2019</v>
      </c>
      <c r="DK100" s="245">
        <v>1771</v>
      </c>
      <c r="DL100" s="245">
        <v>1796</v>
      </c>
      <c r="DM100" s="245">
        <v>2077</v>
      </c>
      <c r="DN100" s="245">
        <v>2408</v>
      </c>
      <c r="DO100" s="245">
        <v>2726</v>
      </c>
      <c r="DP100" s="245">
        <v>2027</v>
      </c>
      <c r="DQ100" s="245">
        <v>1591</v>
      </c>
      <c r="DR100" s="245">
        <v>1350</v>
      </c>
      <c r="DS100" s="245">
        <v>871</v>
      </c>
      <c r="DT100" s="245">
        <v>314</v>
      </c>
      <c r="DU100" s="245">
        <v>59</v>
      </c>
      <c r="DV100" s="245">
        <v>4</v>
      </c>
    </row>
    <row r="101" spans="1:126" x14ac:dyDescent="0.15">
      <c r="A101" s="248" t="s">
        <v>1069</v>
      </c>
      <c r="B101" s="259" t="s">
        <v>1067</v>
      </c>
      <c r="C101" s="250">
        <v>33867</v>
      </c>
      <c r="D101" s="251">
        <v>226</v>
      </c>
      <c r="E101" s="251">
        <v>248</v>
      </c>
      <c r="F101" s="251">
        <v>227</v>
      </c>
      <c r="G101" s="251">
        <v>268</v>
      </c>
      <c r="H101" s="251">
        <v>271</v>
      </c>
      <c r="I101" s="251">
        <v>261</v>
      </c>
      <c r="J101" s="251">
        <v>275</v>
      </c>
      <c r="K101" s="251">
        <v>259</v>
      </c>
      <c r="L101" s="251">
        <v>277</v>
      </c>
      <c r="M101" s="251">
        <v>264</v>
      </c>
      <c r="N101" s="251">
        <v>264</v>
      </c>
      <c r="O101" s="251">
        <v>305</v>
      </c>
      <c r="P101" s="251">
        <v>284</v>
      </c>
      <c r="Q101" s="251">
        <v>335</v>
      </c>
      <c r="R101" s="251">
        <v>319</v>
      </c>
      <c r="S101" s="251">
        <v>415</v>
      </c>
      <c r="T101" s="251">
        <v>348</v>
      </c>
      <c r="U101" s="251">
        <v>347</v>
      </c>
      <c r="V101" s="251">
        <v>311</v>
      </c>
      <c r="W101" s="251">
        <v>216</v>
      </c>
      <c r="X101" s="251">
        <v>176</v>
      </c>
      <c r="Y101" s="251">
        <v>188</v>
      </c>
      <c r="Z101" s="251">
        <v>228</v>
      </c>
      <c r="AA101" s="251">
        <v>250</v>
      </c>
      <c r="AB101" s="251">
        <v>232</v>
      </c>
      <c r="AC101" s="251">
        <v>255</v>
      </c>
      <c r="AD101" s="251">
        <v>239</v>
      </c>
      <c r="AE101" s="251">
        <v>246</v>
      </c>
      <c r="AF101" s="251">
        <v>277</v>
      </c>
      <c r="AG101" s="251">
        <v>264</v>
      </c>
      <c r="AH101" s="251">
        <v>287</v>
      </c>
      <c r="AI101" s="251">
        <v>314</v>
      </c>
      <c r="AJ101" s="251">
        <v>291</v>
      </c>
      <c r="AK101" s="251">
        <v>313</v>
      </c>
      <c r="AL101" s="251">
        <v>314</v>
      </c>
      <c r="AM101" s="251">
        <v>341</v>
      </c>
      <c r="AN101" s="251">
        <v>349</v>
      </c>
      <c r="AO101" s="251">
        <v>362</v>
      </c>
      <c r="AP101" s="251">
        <v>334</v>
      </c>
      <c r="AQ101" s="251">
        <v>383</v>
      </c>
      <c r="AR101" s="251">
        <v>403</v>
      </c>
      <c r="AS101" s="251">
        <v>418</v>
      </c>
      <c r="AT101" s="251">
        <v>422</v>
      </c>
      <c r="AU101" s="251">
        <v>387</v>
      </c>
      <c r="AV101" s="251">
        <v>382</v>
      </c>
      <c r="AW101" s="251">
        <v>391</v>
      </c>
      <c r="AX101" s="251">
        <v>382</v>
      </c>
      <c r="AY101" s="251">
        <v>390</v>
      </c>
      <c r="AZ101" s="251">
        <v>441</v>
      </c>
      <c r="BA101" s="251">
        <v>278</v>
      </c>
      <c r="BB101" s="251">
        <v>384</v>
      </c>
      <c r="BC101" s="251">
        <v>365</v>
      </c>
      <c r="BD101" s="251">
        <v>393</v>
      </c>
      <c r="BE101" s="251">
        <v>381</v>
      </c>
      <c r="BF101" s="251">
        <v>408</v>
      </c>
      <c r="BG101" s="251">
        <v>422</v>
      </c>
      <c r="BH101" s="251">
        <v>466</v>
      </c>
      <c r="BI101" s="251">
        <v>438</v>
      </c>
      <c r="BJ101" s="251">
        <v>432</v>
      </c>
      <c r="BK101" s="251">
        <v>463</v>
      </c>
      <c r="BL101" s="251">
        <v>455</v>
      </c>
      <c r="BM101" s="251">
        <v>457</v>
      </c>
      <c r="BN101" s="251">
        <v>472</v>
      </c>
      <c r="BO101" s="251">
        <v>548</v>
      </c>
      <c r="BP101" s="251">
        <v>550</v>
      </c>
      <c r="BQ101" s="251">
        <v>600</v>
      </c>
      <c r="BR101" s="251">
        <v>648</v>
      </c>
      <c r="BS101" s="251">
        <v>622</v>
      </c>
      <c r="BT101" s="251">
        <v>559</v>
      </c>
      <c r="BU101" s="251">
        <v>333</v>
      </c>
      <c r="BV101" s="251">
        <v>392</v>
      </c>
      <c r="BW101" s="251">
        <v>456</v>
      </c>
      <c r="BX101" s="251">
        <v>486</v>
      </c>
      <c r="BY101" s="251">
        <v>480</v>
      </c>
      <c r="BZ101" s="251">
        <v>439</v>
      </c>
      <c r="CA101" s="251">
        <v>385</v>
      </c>
      <c r="CB101" s="251">
        <v>352</v>
      </c>
      <c r="CC101" s="251">
        <v>395</v>
      </c>
      <c r="CD101" s="251">
        <v>391</v>
      </c>
      <c r="CE101" s="251">
        <v>454</v>
      </c>
      <c r="CF101" s="251">
        <v>427</v>
      </c>
      <c r="CG101" s="251">
        <v>422</v>
      </c>
      <c r="CH101" s="251">
        <v>449</v>
      </c>
      <c r="CI101" s="251">
        <v>377</v>
      </c>
      <c r="CJ101" s="251">
        <v>431</v>
      </c>
      <c r="CK101" s="251">
        <v>386</v>
      </c>
      <c r="CL101" s="251">
        <v>329</v>
      </c>
      <c r="CM101" s="251">
        <v>353</v>
      </c>
      <c r="CN101" s="251">
        <v>300</v>
      </c>
      <c r="CO101" s="251">
        <v>292</v>
      </c>
      <c r="CP101" s="251">
        <v>250</v>
      </c>
      <c r="CQ101" s="251">
        <v>205</v>
      </c>
      <c r="CR101" s="251">
        <v>178</v>
      </c>
      <c r="CS101" s="251">
        <v>156</v>
      </c>
      <c r="CT101" s="251">
        <v>120</v>
      </c>
      <c r="CU101" s="251">
        <v>116</v>
      </c>
      <c r="CV101" s="251">
        <v>43</v>
      </c>
      <c r="CW101" s="251">
        <v>29</v>
      </c>
      <c r="CX101" s="251">
        <v>40</v>
      </c>
      <c r="CY101" s="251">
        <v>21</v>
      </c>
      <c r="CZ101" s="251">
        <v>44</v>
      </c>
      <c r="DA101" s="252">
        <v>16</v>
      </c>
      <c r="DB101" s="251">
        <v>1240</v>
      </c>
      <c r="DC101" s="251">
        <v>1336</v>
      </c>
      <c r="DD101" s="251">
        <v>1507</v>
      </c>
      <c r="DE101" s="251">
        <v>1637</v>
      </c>
      <c r="DF101" s="251">
        <v>1074</v>
      </c>
      <c r="DG101" s="251">
        <v>1281</v>
      </c>
      <c r="DH101" s="251">
        <v>1519</v>
      </c>
      <c r="DI101" s="251">
        <v>1769</v>
      </c>
      <c r="DJ101" s="251">
        <v>2012</v>
      </c>
      <c r="DK101" s="251">
        <v>1882</v>
      </c>
      <c r="DL101" s="251">
        <v>1931</v>
      </c>
      <c r="DM101" s="251">
        <v>2221</v>
      </c>
      <c r="DN101" s="251">
        <v>2482</v>
      </c>
      <c r="DO101" s="251">
        <v>2762</v>
      </c>
      <c r="DP101" s="251">
        <v>2253</v>
      </c>
      <c r="DQ101" s="251">
        <v>1977</v>
      </c>
      <c r="DR101" s="251">
        <v>2106</v>
      </c>
      <c r="DS101" s="251">
        <v>1660</v>
      </c>
      <c r="DT101" s="251">
        <v>909</v>
      </c>
      <c r="DU101" s="251">
        <v>249</v>
      </c>
      <c r="DV101" s="251">
        <v>44</v>
      </c>
    </row>
    <row r="102" spans="1:126" x14ac:dyDescent="0.15">
      <c r="A102" s="242" t="s">
        <v>1091</v>
      </c>
      <c r="B102" s="257" t="s">
        <v>1064</v>
      </c>
      <c r="C102" s="244">
        <v>46912</v>
      </c>
      <c r="D102" s="245">
        <v>341</v>
      </c>
      <c r="E102" s="245">
        <v>332</v>
      </c>
      <c r="F102" s="245">
        <v>356</v>
      </c>
      <c r="G102" s="245">
        <v>350</v>
      </c>
      <c r="H102" s="245">
        <v>358</v>
      </c>
      <c r="I102" s="245">
        <v>373</v>
      </c>
      <c r="J102" s="245">
        <v>359</v>
      </c>
      <c r="K102" s="245">
        <v>383</v>
      </c>
      <c r="L102" s="245">
        <v>383</v>
      </c>
      <c r="M102" s="245">
        <v>389</v>
      </c>
      <c r="N102" s="245">
        <v>418</v>
      </c>
      <c r="O102" s="245">
        <v>403</v>
      </c>
      <c r="P102" s="245">
        <v>446</v>
      </c>
      <c r="Q102" s="245">
        <v>413</v>
      </c>
      <c r="R102" s="245">
        <v>456</v>
      </c>
      <c r="S102" s="245">
        <v>418</v>
      </c>
      <c r="T102" s="245">
        <v>413</v>
      </c>
      <c r="U102" s="245">
        <v>441</v>
      </c>
      <c r="V102" s="245">
        <v>361</v>
      </c>
      <c r="W102" s="245">
        <v>243</v>
      </c>
      <c r="X102" s="245">
        <v>283</v>
      </c>
      <c r="Y102" s="245">
        <v>259</v>
      </c>
      <c r="Z102" s="245">
        <v>258</v>
      </c>
      <c r="AA102" s="245">
        <v>291</v>
      </c>
      <c r="AB102" s="245">
        <v>314</v>
      </c>
      <c r="AC102" s="245">
        <v>318</v>
      </c>
      <c r="AD102" s="245">
        <v>324</v>
      </c>
      <c r="AE102" s="245">
        <v>365</v>
      </c>
      <c r="AF102" s="245">
        <v>355</v>
      </c>
      <c r="AG102" s="245">
        <v>436</v>
      </c>
      <c r="AH102" s="245">
        <v>402</v>
      </c>
      <c r="AI102" s="245">
        <v>437</v>
      </c>
      <c r="AJ102" s="245">
        <v>470</v>
      </c>
      <c r="AK102" s="245">
        <v>447</v>
      </c>
      <c r="AL102" s="245">
        <v>469</v>
      </c>
      <c r="AM102" s="245">
        <v>462</v>
      </c>
      <c r="AN102" s="245">
        <v>519</v>
      </c>
      <c r="AO102" s="245">
        <v>473</v>
      </c>
      <c r="AP102" s="245">
        <v>526</v>
      </c>
      <c r="AQ102" s="245">
        <v>589</v>
      </c>
      <c r="AR102" s="245">
        <v>620</v>
      </c>
      <c r="AS102" s="245">
        <v>585</v>
      </c>
      <c r="AT102" s="245">
        <v>669</v>
      </c>
      <c r="AU102" s="245">
        <v>625</v>
      </c>
      <c r="AV102" s="245">
        <v>608</v>
      </c>
      <c r="AW102" s="245">
        <v>588</v>
      </c>
      <c r="AX102" s="245">
        <v>571</v>
      </c>
      <c r="AY102" s="245">
        <v>552</v>
      </c>
      <c r="AZ102" s="245">
        <v>628</v>
      </c>
      <c r="BA102" s="245">
        <v>399</v>
      </c>
      <c r="BB102" s="245">
        <v>626</v>
      </c>
      <c r="BC102" s="245">
        <v>540</v>
      </c>
      <c r="BD102" s="245">
        <v>593</v>
      </c>
      <c r="BE102" s="245">
        <v>542</v>
      </c>
      <c r="BF102" s="245">
        <v>564</v>
      </c>
      <c r="BG102" s="245">
        <v>597</v>
      </c>
      <c r="BH102" s="245">
        <v>633</v>
      </c>
      <c r="BI102" s="245">
        <v>605</v>
      </c>
      <c r="BJ102" s="245">
        <v>631</v>
      </c>
      <c r="BK102" s="245">
        <v>657</v>
      </c>
      <c r="BL102" s="245">
        <v>721</v>
      </c>
      <c r="BM102" s="245">
        <v>638</v>
      </c>
      <c r="BN102" s="245">
        <v>752</v>
      </c>
      <c r="BO102" s="245">
        <v>756</v>
      </c>
      <c r="BP102" s="245">
        <v>831</v>
      </c>
      <c r="BQ102" s="245">
        <v>944</v>
      </c>
      <c r="BR102" s="245">
        <v>974</v>
      </c>
      <c r="BS102" s="245">
        <v>928</v>
      </c>
      <c r="BT102" s="245">
        <v>900</v>
      </c>
      <c r="BU102" s="245">
        <v>554</v>
      </c>
      <c r="BV102" s="245">
        <v>561</v>
      </c>
      <c r="BW102" s="245">
        <v>668</v>
      </c>
      <c r="BX102" s="245">
        <v>619</v>
      </c>
      <c r="BY102" s="245">
        <v>659</v>
      </c>
      <c r="BZ102" s="245">
        <v>551</v>
      </c>
      <c r="CA102" s="245">
        <v>526</v>
      </c>
      <c r="CB102" s="245">
        <v>476</v>
      </c>
      <c r="CC102" s="245">
        <v>498</v>
      </c>
      <c r="CD102" s="245">
        <v>567</v>
      </c>
      <c r="CE102" s="245">
        <v>609</v>
      </c>
      <c r="CF102" s="245">
        <v>539</v>
      </c>
      <c r="CG102" s="245">
        <v>511</v>
      </c>
      <c r="CH102" s="245">
        <v>548</v>
      </c>
      <c r="CI102" s="245">
        <v>512</v>
      </c>
      <c r="CJ102" s="245">
        <v>477</v>
      </c>
      <c r="CK102" s="245">
        <v>435</v>
      </c>
      <c r="CL102" s="245">
        <v>440</v>
      </c>
      <c r="CM102" s="245">
        <v>368</v>
      </c>
      <c r="CN102" s="245">
        <v>346</v>
      </c>
      <c r="CO102" s="245">
        <v>344</v>
      </c>
      <c r="CP102" s="245">
        <v>280</v>
      </c>
      <c r="CQ102" s="245">
        <v>196</v>
      </c>
      <c r="CR102" s="245">
        <v>149</v>
      </c>
      <c r="CS102" s="245">
        <v>126</v>
      </c>
      <c r="CT102" s="245">
        <v>85</v>
      </c>
      <c r="CU102" s="245">
        <v>83</v>
      </c>
      <c r="CV102" s="245">
        <v>60</v>
      </c>
      <c r="CW102" s="245">
        <v>46</v>
      </c>
      <c r="CX102" s="245">
        <v>33</v>
      </c>
      <c r="CY102" s="245">
        <v>22</v>
      </c>
      <c r="CZ102" s="245">
        <v>45</v>
      </c>
      <c r="DA102" s="246">
        <v>69</v>
      </c>
      <c r="DB102" s="245">
        <v>1737</v>
      </c>
      <c r="DC102" s="245">
        <v>1887</v>
      </c>
      <c r="DD102" s="245">
        <v>2136</v>
      </c>
      <c r="DE102" s="245">
        <v>1876</v>
      </c>
      <c r="DF102" s="245">
        <v>1405</v>
      </c>
      <c r="DG102" s="245">
        <v>1798</v>
      </c>
      <c r="DH102" s="245">
        <v>2225</v>
      </c>
      <c r="DI102" s="245">
        <v>2569</v>
      </c>
      <c r="DJ102" s="245">
        <v>3107</v>
      </c>
      <c r="DK102" s="245">
        <v>2738</v>
      </c>
      <c r="DL102" s="245">
        <v>2865</v>
      </c>
      <c r="DM102" s="245">
        <v>3123</v>
      </c>
      <c r="DN102" s="245">
        <v>3698</v>
      </c>
      <c r="DO102" s="245">
        <v>4300</v>
      </c>
      <c r="DP102" s="245">
        <v>3058</v>
      </c>
      <c r="DQ102" s="245">
        <v>2676</v>
      </c>
      <c r="DR102" s="245">
        <v>2587</v>
      </c>
      <c r="DS102" s="245">
        <v>1933</v>
      </c>
      <c r="DT102" s="245">
        <v>836</v>
      </c>
      <c r="DU102" s="245">
        <v>244</v>
      </c>
      <c r="DV102" s="245">
        <v>45</v>
      </c>
    </row>
    <row r="103" spans="1:126" x14ac:dyDescent="0.15">
      <c r="A103" s="242" t="s">
        <v>1069</v>
      </c>
      <c r="B103" s="257" t="s">
        <v>1066</v>
      </c>
      <c r="C103" s="244">
        <v>22445</v>
      </c>
      <c r="D103" s="245">
        <v>167</v>
      </c>
      <c r="E103" s="245">
        <v>176</v>
      </c>
      <c r="F103" s="245">
        <v>172</v>
      </c>
      <c r="G103" s="245">
        <v>167</v>
      </c>
      <c r="H103" s="245">
        <v>168</v>
      </c>
      <c r="I103" s="245">
        <v>176</v>
      </c>
      <c r="J103" s="245">
        <v>188</v>
      </c>
      <c r="K103" s="245">
        <v>205</v>
      </c>
      <c r="L103" s="245">
        <v>195</v>
      </c>
      <c r="M103" s="245">
        <v>186</v>
      </c>
      <c r="N103" s="245">
        <v>205</v>
      </c>
      <c r="O103" s="245">
        <v>208</v>
      </c>
      <c r="P103" s="245">
        <v>239</v>
      </c>
      <c r="Q103" s="245">
        <v>190</v>
      </c>
      <c r="R103" s="245">
        <v>246</v>
      </c>
      <c r="S103" s="245">
        <v>196</v>
      </c>
      <c r="T103" s="245">
        <v>203</v>
      </c>
      <c r="U103" s="245">
        <v>223</v>
      </c>
      <c r="V103" s="245">
        <v>197</v>
      </c>
      <c r="W103" s="245">
        <v>131</v>
      </c>
      <c r="X103" s="245">
        <v>155</v>
      </c>
      <c r="Y103" s="245">
        <v>124</v>
      </c>
      <c r="Z103" s="245">
        <v>126</v>
      </c>
      <c r="AA103" s="245">
        <v>154</v>
      </c>
      <c r="AB103" s="245">
        <v>166</v>
      </c>
      <c r="AC103" s="245">
        <v>154</v>
      </c>
      <c r="AD103" s="245">
        <v>156</v>
      </c>
      <c r="AE103" s="245">
        <v>180</v>
      </c>
      <c r="AF103" s="245">
        <v>166</v>
      </c>
      <c r="AG103" s="245">
        <v>217</v>
      </c>
      <c r="AH103" s="245">
        <v>196</v>
      </c>
      <c r="AI103" s="245">
        <v>217</v>
      </c>
      <c r="AJ103" s="245">
        <v>229</v>
      </c>
      <c r="AK103" s="245">
        <v>232</v>
      </c>
      <c r="AL103" s="245">
        <v>242</v>
      </c>
      <c r="AM103" s="245">
        <v>222</v>
      </c>
      <c r="AN103" s="245">
        <v>272</v>
      </c>
      <c r="AO103" s="245">
        <v>229</v>
      </c>
      <c r="AP103" s="245">
        <v>286</v>
      </c>
      <c r="AQ103" s="245">
        <v>296</v>
      </c>
      <c r="AR103" s="245">
        <v>307</v>
      </c>
      <c r="AS103" s="245">
        <v>322</v>
      </c>
      <c r="AT103" s="245">
        <v>336</v>
      </c>
      <c r="AU103" s="245">
        <v>299</v>
      </c>
      <c r="AV103" s="245">
        <v>322</v>
      </c>
      <c r="AW103" s="245">
        <v>299</v>
      </c>
      <c r="AX103" s="245">
        <v>286</v>
      </c>
      <c r="AY103" s="245">
        <v>283</v>
      </c>
      <c r="AZ103" s="245">
        <v>320</v>
      </c>
      <c r="BA103" s="245">
        <v>187</v>
      </c>
      <c r="BB103" s="245">
        <v>288</v>
      </c>
      <c r="BC103" s="245">
        <v>279</v>
      </c>
      <c r="BD103" s="245">
        <v>288</v>
      </c>
      <c r="BE103" s="245">
        <v>265</v>
      </c>
      <c r="BF103" s="245">
        <v>279</v>
      </c>
      <c r="BG103" s="245">
        <v>299</v>
      </c>
      <c r="BH103" s="245">
        <v>308</v>
      </c>
      <c r="BI103" s="245">
        <v>293</v>
      </c>
      <c r="BJ103" s="245">
        <v>330</v>
      </c>
      <c r="BK103" s="245">
        <v>326</v>
      </c>
      <c r="BL103" s="245">
        <v>341</v>
      </c>
      <c r="BM103" s="245">
        <v>325</v>
      </c>
      <c r="BN103" s="245">
        <v>364</v>
      </c>
      <c r="BO103" s="245">
        <v>375</v>
      </c>
      <c r="BP103" s="245">
        <v>411</v>
      </c>
      <c r="BQ103" s="245">
        <v>474</v>
      </c>
      <c r="BR103" s="245">
        <v>498</v>
      </c>
      <c r="BS103" s="245">
        <v>441</v>
      </c>
      <c r="BT103" s="245">
        <v>455</v>
      </c>
      <c r="BU103" s="245">
        <v>266</v>
      </c>
      <c r="BV103" s="245">
        <v>258</v>
      </c>
      <c r="BW103" s="245">
        <v>334</v>
      </c>
      <c r="BX103" s="245">
        <v>263</v>
      </c>
      <c r="BY103" s="245">
        <v>314</v>
      </c>
      <c r="BZ103" s="245">
        <v>274</v>
      </c>
      <c r="CA103" s="245">
        <v>234</v>
      </c>
      <c r="CB103" s="245">
        <v>219</v>
      </c>
      <c r="CC103" s="245">
        <v>219</v>
      </c>
      <c r="CD103" s="245">
        <v>245</v>
      </c>
      <c r="CE103" s="245">
        <v>260</v>
      </c>
      <c r="CF103" s="245">
        <v>235</v>
      </c>
      <c r="CG103" s="245">
        <v>230</v>
      </c>
      <c r="CH103" s="245">
        <v>234</v>
      </c>
      <c r="CI103" s="245">
        <v>201</v>
      </c>
      <c r="CJ103" s="245">
        <v>207</v>
      </c>
      <c r="CK103" s="245">
        <v>179</v>
      </c>
      <c r="CL103" s="245">
        <v>160</v>
      </c>
      <c r="CM103" s="245">
        <v>132</v>
      </c>
      <c r="CN103" s="245">
        <v>111</v>
      </c>
      <c r="CO103" s="245">
        <v>113</v>
      </c>
      <c r="CP103" s="245">
        <v>92</v>
      </c>
      <c r="CQ103" s="245">
        <v>48</v>
      </c>
      <c r="CR103" s="245">
        <v>23</v>
      </c>
      <c r="CS103" s="245">
        <v>27</v>
      </c>
      <c r="CT103" s="245">
        <v>16</v>
      </c>
      <c r="CU103" s="245">
        <v>18</v>
      </c>
      <c r="CV103" s="245">
        <v>12</v>
      </c>
      <c r="CW103" s="245">
        <v>15</v>
      </c>
      <c r="CX103" s="245">
        <v>3</v>
      </c>
      <c r="CY103" s="245">
        <v>2</v>
      </c>
      <c r="CZ103" s="245">
        <v>7</v>
      </c>
      <c r="DA103" s="246">
        <v>37</v>
      </c>
      <c r="DB103" s="245">
        <v>850</v>
      </c>
      <c r="DC103" s="245">
        <v>950</v>
      </c>
      <c r="DD103" s="245">
        <v>1088</v>
      </c>
      <c r="DE103" s="245">
        <v>950</v>
      </c>
      <c r="DF103" s="245">
        <v>725</v>
      </c>
      <c r="DG103" s="245">
        <v>873</v>
      </c>
      <c r="DH103" s="245">
        <v>1116</v>
      </c>
      <c r="DI103" s="245">
        <v>1305</v>
      </c>
      <c r="DJ103" s="245">
        <v>1586</v>
      </c>
      <c r="DK103" s="245">
        <v>1375</v>
      </c>
      <c r="DL103" s="245">
        <v>1399</v>
      </c>
      <c r="DM103" s="245">
        <v>1556</v>
      </c>
      <c r="DN103" s="245">
        <v>1816</v>
      </c>
      <c r="DO103" s="245">
        <v>2134</v>
      </c>
      <c r="DP103" s="245">
        <v>1443</v>
      </c>
      <c r="DQ103" s="245">
        <v>1177</v>
      </c>
      <c r="DR103" s="245">
        <v>1107</v>
      </c>
      <c r="DS103" s="245">
        <v>695</v>
      </c>
      <c r="DT103" s="245">
        <v>206</v>
      </c>
      <c r="DU103" s="245">
        <v>50</v>
      </c>
      <c r="DV103" s="245">
        <v>7</v>
      </c>
    </row>
    <row r="104" spans="1:126" x14ac:dyDescent="0.15">
      <c r="A104" s="242" t="s">
        <v>1092</v>
      </c>
      <c r="B104" s="257" t="s">
        <v>1067</v>
      </c>
      <c r="C104" s="244">
        <v>24467</v>
      </c>
      <c r="D104" s="245">
        <v>174</v>
      </c>
      <c r="E104" s="245">
        <v>156</v>
      </c>
      <c r="F104" s="245">
        <v>184</v>
      </c>
      <c r="G104" s="245">
        <v>183</v>
      </c>
      <c r="H104" s="245">
        <v>190</v>
      </c>
      <c r="I104" s="245">
        <v>197</v>
      </c>
      <c r="J104" s="245">
        <v>171</v>
      </c>
      <c r="K104" s="245">
        <v>178</v>
      </c>
      <c r="L104" s="245">
        <v>188</v>
      </c>
      <c r="M104" s="245">
        <v>203</v>
      </c>
      <c r="N104" s="245">
        <v>213</v>
      </c>
      <c r="O104" s="245">
        <v>195</v>
      </c>
      <c r="P104" s="245">
        <v>207</v>
      </c>
      <c r="Q104" s="245">
        <v>223</v>
      </c>
      <c r="R104" s="245">
        <v>210</v>
      </c>
      <c r="S104" s="245">
        <v>222</v>
      </c>
      <c r="T104" s="245">
        <v>210</v>
      </c>
      <c r="U104" s="245">
        <v>218</v>
      </c>
      <c r="V104" s="245">
        <v>164</v>
      </c>
      <c r="W104" s="245">
        <v>112</v>
      </c>
      <c r="X104" s="245">
        <v>128</v>
      </c>
      <c r="Y104" s="245">
        <v>135</v>
      </c>
      <c r="Z104" s="245">
        <v>132</v>
      </c>
      <c r="AA104" s="245">
        <v>137</v>
      </c>
      <c r="AB104" s="245">
        <v>148</v>
      </c>
      <c r="AC104" s="245">
        <v>164</v>
      </c>
      <c r="AD104" s="245">
        <v>168</v>
      </c>
      <c r="AE104" s="245">
        <v>185</v>
      </c>
      <c r="AF104" s="245">
        <v>189</v>
      </c>
      <c r="AG104" s="245">
        <v>219</v>
      </c>
      <c r="AH104" s="245">
        <v>206</v>
      </c>
      <c r="AI104" s="245">
        <v>220</v>
      </c>
      <c r="AJ104" s="245">
        <v>241</v>
      </c>
      <c r="AK104" s="245">
        <v>215</v>
      </c>
      <c r="AL104" s="245">
        <v>227</v>
      </c>
      <c r="AM104" s="245">
        <v>240</v>
      </c>
      <c r="AN104" s="245">
        <v>247</v>
      </c>
      <c r="AO104" s="245">
        <v>244</v>
      </c>
      <c r="AP104" s="245">
        <v>240</v>
      </c>
      <c r="AQ104" s="245">
        <v>293</v>
      </c>
      <c r="AR104" s="245">
        <v>313</v>
      </c>
      <c r="AS104" s="245">
        <v>263</v>
      </c>
      <c r="AT104" s="245">
        <v>333</v>
      </c>
      <c r="AU104" s="245">
        <v>326</v>
      </c>
      <c r="AV104" s="245">
        <v>286</v>
      </c>
      <c r="AW104" s="245">
        <v>289</v>
      </c>
      <c r="AX104" s="245">
        <v>285</v>
      </c>
      <c r="AY104" s="245">
        <v>269</v>
      </c>
      <c r="AZ104" s="245">
        <v>308</v>
      </c>
      <c r="BA104" s="245">
        <v>212</v>
      </c>
      <c r="BB104" s="245">
        <v>338</v>
      </c>
      <c r="BC104" s="245">
        <v>261</v>
      </c>
      <c r="BD104" s="245">
        <v>305</v>
      </c>
      <c r="BE104" s="245">
        <v>277</v>
      </c>
      <c r="BF104" s="245">
        <v>285</v>
      </c>
      <c r="BG104" s="245">
        <v>298</v>
      </c>
      <c r="BH104" s="245">
        <v>325</v>
      </c>
      <c r="BI104" s="245">
        <v>312</v>
      </c>
      <c r="BJ104" s="245">
        <v>301</v>
      </c>
      <c r="BK104" s="245">
        <v>331</v>
      </c>
      <c r="BL104" s="245">
        <v>380</v>
      </c>
      <c r="BM104" s="245">
        <v>313</v>
      </c>
      <c r="BN104" s="245">
        <v>388</v>
      </c>
      <c r="BO104" s="245">
        <v>381</v>
      </c>
      <c r="BP104" s="245">
        <v>420</v>
      </c>
      <c r="BQ104" s="245">
        <v>470</v>
      </c>
      <c r="BR104" s="245">
        <v>476</v>
      </c>
      <c r="BS104" s="245">
        <v>487</v>
      </c>
      <c r="BT104" s="245">
        <v>445</v>
      </c>
      <c r="BU104" s="245">
        <v>288</v>
      </c>
      <c r="BV104" s="245">
        <v>303</v>
      </c>
      <c r="BW104" s="245">
        <v>334</v>
      </c>
      <c r="BX104" s="245">
        <v>356</v>
      </c>
      <c r="BY104" s="245">
        <v>345</v>
      </c>
      <c r="BZ104" s="245">
        <v>277</v>
      </c>
      <c r="CA104" s="245">
        <v>292</v>
      </c>
      <c r="CB104" s="245">
        <v>257</v>
      </c>
      <c r="CC104" s="245">
        <v>279</v>
      </c>
      <c r="CD104" s="245">
        <v>322</v>
      </c>
      <c r="CE104" s="245">
        <v>349</v>
      </c>
      <c r="CF104" s="245">
        <v>304</v>
      </c>
      <c r="CG104" s="245">
        <v>281</v>
      </c>
      <c r="CH104" s="245">
        <v>314</v>
      </c>
      <c r="CI104" s="245">
        <v>311</v>
      </c>
      <c r="CJ104" s="245">
        <v>270</v>
      </c>
      <c r="CK104" s="245">
        <v>256</v>
      </c>
      <c r="CL104" s="245">
        <v>280</v>
      </c>
      <c r="CM104" s="245">
        <v>236</v>
      </c>
      <c r="CN104" s="245">
        <v>235</v>
      </c>
      <c r="CO104" s="245">
        <v>231</v>
      </c>
      <c r="CP104" s="245">
        <v>188</v>
      </c>
      <c r="CQ104" s="245">
        <v>148</v>
      </c>
      <c r="CR104" s="245">
        <v>126</v>
      </c>
      <c r="CS104" s="245">
        <v>99</v>
      </c>
      <c r="CT104" s="245">
        <v>69</v>
      </c>
      <c r="CU104" s="245">
        <v>65</v>
      </c>
      <c r="CV104" s="245">
        <v>48</v>
      </c>
      <c r="CW104" s="245">
        <v>31</v>
      </c>
      <c r="CX104" s="245">
        <v>30</v>
      </c>
      <c r="CY104" s="245">
        <v>20</v>
      </c>
      <c r="CZ104" s="245">
        <v>38</v>
      </c>
      <c r="DA104" s="246">
        <v>32</v>
      </c>
      <c r="DB104" s="245">
        <v>887</v>
      </c>
      <c r="DC104" s="245">
        <v>937</v>
      </c>
      <c r="DD104" s="245">
        <v>1048</v>
      </c>
      <c r="DE104" s="245">
        <v>926</v>
      </c>
      <c r="DF104" s="245">
        <v>680</v>
      </c>
      <c r="DG104" s="245">
        <v>925</v>
      </c>
      <c r="DH104" s="245">
        <v>1109</v>
      </c>
      <c r="DI104" s="245">
        <v>1264</v>
      </c>
      <c r="DJ104" s="245">
        <v>1521</v>
      </c>
      <c r="DK104" s="245">
        <v>1363</v>
      </c>
      <c r="DL104" s="245">
        <v>1466</v>
      </c>
      <c r="DM104" s="245">
        <v>1567</v>
      </c>
      <c r="DN104" s="245">
        <v>1882</v>
      </c>
      <c r="DO104" s="245">
        <v>2166</v>
      </c>
      <c r="DP104" s="245">
        <v>1615</v>
      </c>
      <c r="DQ104" s="245">
        <v>1499</v>
      </c>
      <c r="DR104" s="245">
        <v>1480</v>
      </c>
      <c r="DS104" s="245">
        <v>1238</v>
      </c>
      <c r="DT104" s="245">
        <v>630</v>
      </c>
      <c r="DU104" s="245">
        <v>194</v>
      </c>
      <c r="DV104" s="245">
        <v>38</v>
      </c>
    </row>
    <row r="105" spans="1:126" x14ac:dyDescent="0.15">
      <c r="A105" s="236" t="s">
        <v>1093</v>
      </c>
      <c r="B105" s="258" t="s">
        <v>1064</v>
      </c>
      <c r="C105" s="238">
        <v>30805</v>
      </c>
      <c r="D105" s="239">
        <v>197</v>
      </c>
      <c r="E105" s="239">
        <v>223</v>
      </c>
      <c r="F105" s="239">
        <v>225</v>
      </c>
      <c r="G105" s="239">
        <v>259</v>
      </c>
      <c r="H105" s="239">
        <v>254</v>
      </c>
      <c r="I105" s="239">
        <v>248</v>
      </c>
      <c r="J105" s="239">
        <v>241</v>
      </c>
      <c r="K105" s="239">
        <v>237</v>
      </c>
      <c r="L105" s="239">
        <v>252</v>
      </c>
      <c r="M105" s="239">
        <v>248</v>
      </c>
      <c r="N105" s="239">
        <v>268</v>
      </c>
      <c r="O105" s="239">
        <v>256</v>
      </c>
      <c r="P105" s="239">
        <v>293</v>
      </c>
      <c r="Q105" s="239">
        <v>283</v>
      </c>
      <c r="R105" s="239">
        <v>338</v>
      </c>
      <c r="S105" s="239">
        <v>335</v>
      </c>
      <c r="T105" s="239">
        <v>317</v>
      </c>
      <c r="U105" s="239">
        <v>346</v>
      </c>
      <c r="V105" s="239">
        <v>224</v>
      </c>
      <c r="W105" s="239">
        <v>154</v>
      </c>
      <c r="X105" s="239">
        <v>160</v>
      </c>
      <c r="Y105" s="239">
        <v>151</v>
      </c>
      <c r="Z105" s="239">
        <v>168</v>
      </c>
      <c r="AA105" s="239">
        <v>194</v>
      </c>
      <c r="AB105" s="239">
        <v>193</v>
      </c>
      <c r="AC105" s="239">
        <v>199</v>
      </c>
      <c r="AD105" s="239">
        <v>222</v>
      </c>
      <c r="AE105" s="239">
        <v>248</v>
      </c>
      <c r="AF105" s="239">
        <v>287</v>
      </c>
      <c r="AG105" s="239">
        <v>265</v>
      </c>
      <c r="AH105" s="239">
        <v>273</v>
      </c>
      <c r="AI105" s="239">
        <v>302</v>
      </c>
      <c r="AJ105" s="239">
        <v>300</v>
      </c>
      <c r="AK105" s="239">
        <v>286</v>
      </c>
      <c r="AL105" s="239">
        <v>264</v>
      </c>
      <c r="AM105" s="239">
        <v>318</v>
      </c>
      <c r="AN105" s="239">
        <v>316</v>
      </c>
      <c r="AO105" s="239">
        <v>335</v>
      </c>
      <c r="AP105" s="239">
        <v>350</v>
      </c>
      <c r="AQ105" s="239">
        <v>343</v>
      </c>
      <c r="AR105" s="239">
        <v>356</v>
      </c>
      <c r="AS105" s="239">
        <v>416</v>
      </c>
      <c r="AT105" s="239">
        <v>423</v>
      </c>
      <c r="AU105" s="239">
        <v>365</v>
      </c>
      <c r="AV105" s="239">
        <v>373</v>
      </c>
      <c r="AW105" s="239">
        <v>365</v>
      </c>
      <c r="AX105" s="239">
        <v>409</v>
      </c>
      <c r="AY105" s="239">
        <v>347</v>
      </c>
      <c r="AZ105" s="239">
        <v>388</v>
      </c>
      <c r="BA105" s="239">
        <v>277</v>
      </c>
      <c r="BB105" s="239">
        <v>379</v>
      </c>
      <c r="BC105" s="239">
        <v>360</v>
      </c>
      <c r="BD105" s="239">
        <v>403</v>
      </c>
      <c r="BE105" s="239">
        <v>395</v>
      </c>
      <c r="BF105" s="239">
        <v>357</v>
      </c>
      <c r="BG105" s="239">
        <v>388</v>
      </c>
      <c r="BH105" s="239">
        <v>382</v>
      </c>
      <c r="BI105" s="239">
        <v>442</v>
      </c>
      <c r="BJ105" s="239">
        <v>439</v>
      </c>
      <c r="BK105" s="239">
        <v>435</v>
      </c>
      <c r="BL105" s="239">
        <v>480</v>
      </c>
      <c r="BM105" s="239">
        <v>481</v>
      </c>
      <c r="BN105" s="239">
        <v>457</v>
      </c>
      <c r="BO105" s="239">
        <v>476</v>
      </c>
      <c r="BP105" s="239">
        <v>520</v>
      </c>
      <c r="BQ105" s="239">
        <v>560</v>
      </c>
      <c r="BR105" s="239">
        <v>593</v>
      </c>
      <c r="BS105" s="239">
        <v>591</v>
      </c>
      <c r="BT105" s="239">
        <v>492</v>
      </c>
      <c r="BU105" s="239">
        <v>314</v>
      </c>
      <c r="BV105" s="239">
        <v>380</v>
      </c>
      <c r="BW105" s="239">
        <v>407</v>
      </c>
      <c r="BX105" s="239">
        <v>407</v>
      </c>
      <c r="BY105" s="239">
        <v>428</v>
      </c>
      <c r="BZ105" s="239">
        <v>424</v>
      </c>
      <c r="CA105" s="239">
        <v>314</v>
      </c>
      <c r="CB105" s="239">
        <v>331</v>
      </c>
      <c r="CC105" s="239">
        <v>349</v>
      </c>
      <c r="CD105" s="239">
        <v>345</v>
      </c>
      <c r="CE105" s="239">
        <v>366</v>
      </c>
      <c r="CF105" s="239">
        <v>326</v>
      </c>
      <c r="CG105" s="239">
        <v>356</v>
      </c>
      <c r="CH105" s="239">
        <v>360</v>
      </c>
      <c r="CI105" s="239">
        <v>337</v>
      </c>
      <c r="CJ105" s="239">
        <v>338</v>
      </c>
      <c r="CK105" s="239">
        <v>324</v>
      </c>
      <c r="CL105" s="239">
        <v>295</v>
      </c>
      <c r="CM105" s="239">
        <v>273</v>
      </c>
      <c r="CN105" s="239">
        <v>261</v>
      </c>
      <c r="CO105" s="239">
        <v>204</v>
      </c>
      <c r="CP105" s="239">
        <v>188</v>
      </c>
      <c r="CQ105" s="239">
        <v>165</v>
      </c>
      <c r="CR105" s="239">
        <v>115</v>
      </c>
      <c r="CS105" s="239">
        <v>96</v>
      </c>
      <c r="CT105" s="239">
        <v>81</v>
      </c>
      <c r="CU105" s="239">
        <v>73</v>
      </c>
      <c r="CV105" s="239">
        <v>34</v>
      </c>
      <c r="CW105" s="239">
        <v>23</v>
      </c>
      <c r="CX105" s="239">
        <v>30</v>
      </c>
      <c r="CY105" s="239">
        <v>21</v>
      </c>
      <c r="CZ105" s="239">
        <v>24</v>
      </c>
      <c r="DA105" s="240">
        <v>95</v>
      </c>
      <c r="DB105" s="239">
        <v>1158</v>
      </c>
      <c r="DC105" s="239">
        <v>1226</v>
      </c>
      <c r="DD105" s="239">
        <v>1438</v>
      </c>
      <c r="DE105" s="239">
        <v>1376</v>
      </c>
      <c r="DF105" s="239">
        <v>866</v>
      </c>
      <c r="DG105" s="239">
        <v>1221</v>
      </c>
      <c r="DH105" s="239">
        <v>1425</v>
      </c>
      <c r="DI105" s="239">
        <v>1662</v>
      </c>
      <c r="DJ105" s="239">
        <v>1933</v>
      </c>
      <c r="DK105" s="239">
        <v>1786</v>
      </c>
      <c r="DL105" s="239">
        <v>1894</v>
      </c>
      <c r="DM105" s="239">
        <v>2086</v>
      </c>
      <c r="DN105" s="239">
        <v>2414</v>
      </c>
      <c r="DO105" s="239">
        <v>2550</v>
      </c>
      <c r="DP105" s="239">
        <v>2046</v>
      </c>
      <c r="DQ105" s="239">
        <v>1705</v>
      </c>
      <c r="DR105" s="239">
        <v>1717</v>
      </c>
      <c r="DS105" s="239">
        <v>1357</v>
      </c>
      <c r="DT105" s="239">
        <v>645</v>
      </c>
      <c r="DU105" s="239">
        <v>181</v>
      </c>
      <c r="DV105" s="239">
        <v>24</v>
      </c>
    </row>
    <row r="106" spans="1:126" x14ac:dyDescent="0.15">
      <c r="A106" s="242" t="s">
        <v>1069</v>
      </c>
      <c r="B106" s="257" t="s">
        <v>1066</v>
      </c>
      <c r="C106" s="244">
        <v>14810</v>
      </c>
      <c r="D106" s="245">
        <v>97</v>
      </c>
      <c r="E106" s="245">
        <v>123</v>
      </c>
      <c r="F106" s="245">
        <v>114</v>
      </c>
      <c r="G106" s="245">
        <v>143</v>
      </c>
      <c r="H106" s="245">
        <v>127</v>
      </c>
      <c r="I106" s="245">
        <v>141</v>
      </c>
      <c r="J106" s="245">
        <v>126</v>
      </c>
      <c r="K106" s="245">
        <v>122</v>
      </c>
      <c r="L106" s="245">
        <v>121</v>
      </c>
      <c r="M106" s="245">
        <v>124</v>
      </c>
      <c r="N106" s="245">
        <v>144</v>
      </c>
      <c r="O106" s="245">
        <v>142</v>
      </c>
      <c r="P106" s="245">
        <v>167</v>
      </c>
      <c r="Q106" s="245">
        <v>150</v>
      </c>
      <c r="R106" s="245">
        <v>172</v>
      </c>
      <c r="S106" s="245">
        <v>172</v>
      </c>
      <c r="T106" s="245">
        <v>163</v>
      </c>
      <c r="U106" s="245">
        <v>182</v>
      </c>
      <c r="V106" s="245">
        <v>124</v>
      </c>
      <c r="W106" s="245">
        <v>68</v>
      </c>
      <c r="X106" s="245">
        <v>66</v>
      </c>
      <c r="Y106" s="245">
        <v>73</v>
      </c>
      <c r="Z106" s="245">
        <v>83</v>
      </c>
      <c r="AA106" s="245">
        <v>97</v>
      </c>
      <c r="AB106" s="245">
        <v>90</v>
      </c>
      <c r="AC106" s="245">
        <v>99</v>
      </c>
      <c r="AD106" s="245">
        <v>123</v>
      </c>
      <c r="AE106" s="245">
        <v>127</v>
      </c>
      <c r="AF106" s="245">
        <v>150</v>
      </c>
      <c r="AG106" s="245">
        <v>141</v>
      </c>
      <c r="AH106" s="245">
        <v>140</v>
      </c>
      <c r="AI106" s="245">
        <v>148</v>
      </c>
      <c r="AJ106" s="245">
        <v>156</v>
      </c>
      <c r="AK106" s="245">
        <v>138</v>
      </c>
      <c r="AL106" s="245">
        <v>128</v>
      </c>
      <c r="AM106" s="245">
        <v>150</v>
      </c>
      <c r="AN106" s="245">
        <v>167</v>
      </c>
      <c r="AO106" s="245">
        <v>176</v>
      </c>
      <c r="AP106" s="245">
        <v>195</v>
      </c>
      <c r="AQ106" s="245">
        <v>169</v>
      </c>
      <c r="AR106" s="245">
        <v>185</v>
      </c>
      <c r="AS106" s="245">
        <v>220</v>
      </c>
      <c r="AT106" s="245">
        <v>219</v>
      </c>
      <c r="AU106" s="245">
        <v>172</v>
      </c>
      <c r="AV106" s="245">
        <v>171</v>
      </c>
      <c r="AW106" s="245">
        <v>193</v>
      </c>
      <c r="AX106" s="245">
        <v>204</v>
      </c>
      <c r="AY106" s="245">
        <v>176</v>
      </c>
      <c r="AZ106" s="245">
        <v>213</v>
      </c>
      <c r="BA106" s="245">
        <v>133</v>
      </c>
      <c r="BB106" s="245">
        <v>186</v>
      </c>
      <c r="BC106" s="245">
        <v>179</v>
      </c>
      <c r="BD106" s="245">
        <v>189</v>
      </c>
      <c r="BE106" s="245">
        <v>186</v>
      </c>
      <c r="BF106" s="245">
        <v>175</v>
      </c>
      <c r="BG106" s="245">
        <v>208</v>
      </c>
      <c r="BH106" s="245">
        <v>176</v>
      </c>
      <c r="BI106" s="245">
        <v>207</v>
      </c>
      <c r="BJ106" s="245">
        <v>218</v>
      </c>
      <c r="BK106" s="245">
        <v>222</v>
      </c>
      <c r="BL106" s="245">
        <v>243</v>
      </c>
      <c r="BM106" s="245">
        <v>246</v>
      </c>
      <c r="BN106" s="245">
        <v>229</v>
      </c>
      <c r="BO106" s="245">
        <v>242</v>
      </c>
      <c r="BP106" s="245">
        <v>270</v>
      </c>
      <c r="BQ106" s="245">
        <v>289</v>
      </c>
      <c r="BR106" s="245">
        <v>299</v>
      </c>
      <c r="BS106" s="245">
        <v>295</v>
      </c>
      <c r="BT106" s="245">
        <v>232</v>
      </c>
      <c r="BU106" s="245">
        <v>148</v>
      </c>
      <c r="BV106" s="245">
        <v>176</v>
      </c>
      <c r="BW106" s="245">
        <v>181</v>
      </c>
      <c r="BX106" s="245">
        <v>179</v>
      </c>
      <c r="BY106" s="245">
        <v>195</v>
      </c>
      <c r="BZ106" s="245">
        <v>196</v>
      </c>
      <c r="CA106" s="245">
        <v>136</v>
      </c>
      <c r="CB106" s="245">
        <v>156</v>
      </c>
      <c r="CC106" s="245">
        <v>145</v>
      </c>
      <c r="CD106" s="245">
        <v>145</v>
      </c>
      <c r="CE106" s="245">
        <v>161</v>
      </c>
      <c r="CF106" s="245">
        <v>136</v>
      </c>
      <c r="CG106" s="245">
        <v>140</v>
      </c>
      <c r="CH106" s="245">
        <v>138</v>
      </c>
      <c r="CI106" s="245">
        <v>127</v>
      </c>
      <c r="CJ106" s="245">
        <v>141</v>
      </c>
      <c r="CK106" s="245">
        <v>129</v>
      </c>
      <c r="CL106" s="245">
        <v>116</v>
      </c>
      <c r="CM106" s="245">
        <v>103</v>
      </c>
      <c r="CN106" s="245">
        <v>85</v>
      </c>
      <c r="CO106" s="245">
        <v>69</v>
      </c>
      <c r="CP106" s="245">
        <v>56</v>
      </c>
      <c r="CQ106" s="245">
        <v>47</v>
      </c>
      <c r="CR106" s="245">
        <v>35</v>
      </c>
      <c r="CS106" s="245">
        <v>23</v>
      </c>
      <c r="CT106" s="245">
        <v>21</v>
      </c>
      <c r="CU106" s="245">
        <v>14</v>
      </c>
      <c r="CV106" s="245">
        <v>3</v>
      </c>
      <c r="CW106" s="245">
        <v>4</v>
      </c>
      <c r="CX106" s="245">
        <v>6</v>
      </c>
      <c r="CY106" s="245">
        <v>4</v>
      </c>
      <c r="CZ106" s="245">
        <v>3</v>
      </c>
      <c r="DA106" s="246">
        <v>77</v>
      </c>
      <c r="DB106" s="245">
        <v>604</v>
      </c>
      <c r="DC106" s="245">
        <v>634</v>
      </c>
      <c r="DD106" s="245">
        <v>775</v>
      </c>
      <c r="DE106" s="245">
        <v>709</v>
      </c>
      <c r="DF106" s="245">
        <v>409</v>
      </c>
      <c r="DG106" s="245">
        <v>640</v>
      </c>
      <c r="DH106" s="245">
        <v>710</v>
      </c>
      <c r="DI106" s="245">
        <v>857</v>
      </c>
      <c r="DJ106" s="245">
        <v>967</v>
      </c>
      <c r="DK106" s="245">
        <v>919</v>
      </c>
      <c r="DL106" s="245">
        <v>915</v>
      </c>
      <c r="DM106" s="245">
        <v>1031</v>
      </c>
      <c r="DN106" s="245">
        <v>1230</v>
      </c>
      <c r="DO106" s="245">
        <v>1263</v>
      </c>
      <c r="DP106" s="245">
        <v>927</v>
      </c>
      <c r="DQ106" s="245">
        <v>743</v>
      </c>
      <c r="DR106" s="245">
        <v>682</v>
      </c>
      <c r="DS106" s="245">
        <v>502</v>
      </c>
      <c r="DT106" s="245">
        <v>182</v>
      </c>
      <c r="DU106" s="245">
        <v>31</v>
      </c>
      <c r="DV106" s="245">
        <v>3</v>
      </c>
    </row>
    <row r="107" spans="1:126" x14ac:dyDescent="0.15">
      <c r="A107" s="248" t="s">
        <v>1069</v>
      </c>
      <c r="B107" s="259" t="s">
        <v>1067</v>
      </c>
      <c r="C107" s="250">
        <v>15995</v>
      </c>
      <c r="D107" s="251">
        <v>100</v>
      </c>
      <c r="E107" s="251">
        <v>100</v>
      </c>
      <c r="F107" s="251">
        <v>111</v>
      </c>
      <c r="G107" s="251">
        <v>116</v>
      </c>
      <c r="H107" s="251">
        <v>127</v>
      </c>
      <c r="I107" s="251">
        <v>107</v>
      </c>
      <c r="J107" s="251">
        <v>115</v>
      </c>
      <c r="K107" s="251">
        <v>115</v>
      </c>
      <c r="L107" s="251">
        <v>131</v>
      </c>
      <c r="M107" s="251">
        <v>124</v>
      </c>
      <c r="N107" s="251">
        <v>124</v>
      </c>
      <c r="O107" s="251">
        <v>114</v>
      </c>
      <c r="P107" s="251">
        <v>126</v>
      </c>
      <c r="Q107" s="251">
        <v>133</v>
      </c>
      <c r="R107" s="251">
        <v>166</v>
      </c>
      <c r="S107" s="251">
        <v>163</v>
      </c>
      <c r="T107" s="251">
        <v>154</v>
      </c>
      <c r="U107" s="251">
        <v>164</v>
      </c>
      <c r="V107" s="251">
        <v>100</v>
      </c>
      <c r="W107" s="251">
        <v>86</v>
      </c>
      <c r="X107" s="251">
        <v>94</v>
      </c>
      <c r="Y107" s="251">
        <v>78</v>
      </c>
      <c r="Z107" s="251">
        <v>85</v>
      </c>
      <c r="AA107" s="251">
        <v>97</v>
      </c>
      <c r="AB107" s="251">
        <v>103</v>
      </c>
      <c r="AC107" s="251">
        <v>100</v>
      </c>
      <c r="AD107" s="251">
        <v>99</v>
      </c>
      <c r="AE107" s="251">
        <v>121</v>
      </c>
      <c r="AF107" s="251">
        <v>137</v>
      </c>
      <c r="AG107" s="251">
        <v>124</v>
      </c>
      <c r="AH107" s="251">
        <v>133</v>
      </c>
      <c r="AI107" s="251">
        <v>154</v>
      </c>
      <c r="AJ107" s="251">
        <v>144</v>
      </c>
      <c r="AK107" s="251">
        <v>148</v>
      </c>
      <c r="AL107" s="251">
        <v>136</v>
      </c>
      <c r="AM107" s="251">
        <v>168</v>
      </c>
      <c r="AN107" s="251">
        <v>149</v>
      </c>
      <c r="AO107" s="251">
        <v>159</v>
      </c>
      <c r="AP107" s="251">
        <v>155</v>
      </c>
      <c r="AQ107" s="251">
        <v>174</v>
      </c>
      <c r="AR107" s="251">
        <v>171</v>
      </c>
      <c r="AS107" s="251">
        <v>196</v>
      </c>
      <c r="AT107" s="251">
        <v>204</v>
      </c>
      <c r="AU107" s="251">
        <v>193</v>
      </c>
      <c r="AV107" s="251">
        <v>202</v>
      </c>
      <c r="AW107" s="251">
        <v>172</v>
      </c>
      <c r="AX107" s="251">
        <v>205</v>
      </c>
      <c r="AY107" s="251">
        <v>171</v>
      </c>
      <c r="AZ107" s="251">
        <v>175</v>
      </c>
      <c r="BA107" s="251">
        <v>144</v>
      </c>
      <c r="BB107" s="251">
        <v>193</v>
      </c>
      <c r="BC107" s="251">
        <v>181</v>
      </c>
      <c r="BD107" s="251">
        <v>214</v>
      </c>
      <c r="BE107" s="251">
        <v>209</v>
      </c>
      <c r="BF107" s="251">
        <v>182</v>
      </c>
      <c r="BG107" s="251">
        <v>180</v>
      </c>
      <c r="BH107" s="251">
        <v>206</v>
      </c>
      <c r="BI107" s="251">
        <v>235</v>
      </c>
      <c r="BJ107" s="251">
        <v>221</v>
      </c>
      <c r="BK107" s="251">
        <v>213</v>
      </c>
      <c r="BL107" s="251">
        <v>237</v>
      </c>
      <c r="BM107" s="251">
        <v>235</v>
      </c>
      <c r="BN107" s="251">
        <v>228</v>
      </c>
      <c r="BO107" s="251">
        <v>234</v>
      </c>
      <c r="BP107" s="251">
        <v>250</v>
      </c>
      <c r="BQ107" s="251">
        <v>271</v>
      </c>
      <c r="BR107" s="251">
        <v>294</v>
      </c>
      <c r="BS107" s="251">
        <v>296</v>
      </c>
      <c r="BT107" s="251">
        <v>260</v>
      </c>
      <c r="BU107" s="251">
        <v>166</v>
      </c>
      <c r="BV107" s="251">
        <v>204</v>
      </c>
      <c r="BW107" s="251">
        <v>226</v>
      </c>
      <c r="BX107" s="251">
        <v>228</v>
      </c>
      <c r="BY107" s="251">
        <v>233</v>
      </c>
      <c r="BZ107" s="251">
        <v>228</v>
      </c>
      <c r="CA107" s="251">
        <v>178</v>
      </c>
      <c r="CB107" s="251">
        <v>175</v>
      </c>
      <c r="CC107" s="251">
        <v>204</v>
      </c>
      <c r="CD107" s="251">
        <v>200</v>
      </c>
      <c r="CE107" s="251">
        <v>205</v>
      </c>
      <c r="CF107" s="251">
        <v>190</v>
      </c>
      <c r="CG107" s="251">
        <v>216</v>
      </c>
      <c r="CH107" s="251">
        <v>222</v>
      </c>
      <c r="CI107" s="251">
        <v>210</v>
      </c>
      <c r="CJ107" s="251">
        <v>197</v>
      </c>
      <c r="CK107" s="251">
        <v>195</v>
      </c>
      <c r="CL107" s="251">
        <v>179</v>
      </c>
      <c r="CM107" s="251">
        <v>170</v>
      </c>
      <c r="CN107" s="251">
        <v>176</v>
      </c>
      <c r="CO107" s="251">
        <v>135</v>
      </c>
      <c r="CP107" s="251">
        <v>132</v>
      </c>
      <c r="CQ107" s="251">
        <v>118</v>
      </c>
      <c r="CR107" s="251">
        <v>80</v>
      </c>
      <c r="CS107" s="251">
        <v>73</v>
      </c>
      <c r="CT107" s="251">
        <v>60</v>
      </c>
      <c r="CU107" s="251">
        <v>59</v>
      </c>
      <c r="CV107" s="251">
        <v>31</v>
      </c>
      <c r="CW107" s="251">
        <v>19</v>
      </c>
      <c r="CX107" s="251">
        <v>24</v>
      </c>
      <c r="CY107" s="251">
        <v>17</v>
      </c>
      <c r="CZ107" s="251">
        <v>21</v>
      </c>
      <c r="DA107" s="252">
        <v>18</v>
      </c>
      <c r="DB107" s="251">
        <v>554</v>
      </c>
      <c r="DC107" s="251">
        <v>592</v>
      </c>
      <c r="DD107" s="251">
        <v>663</v>
      </c>
      <c r="DE107" s="251">
        <v>667</v>
      </c>
      <c r="DF107" s="251">
        <v>457</v>
      </c>
      <c r="DG107" s="251">
        <v>581</v>
      </c>
      <c r="DH107" s="251">
        <v>715</v>
      </c>
      <c r="DI107" s="251">
        <v>805</v>
      </c>
      <c r="DJ107" s="251">
        <v>966</v>
      </c>
      <c r="DK107" s="251">
        <v>867</v>
      </c>
      <c r="DL107" s="251">
        <v>979</v>
      </c>
      <c r="DM107" s="251">
        <v>1055</v>
      </c>
      <c r="DN107" s="251">
        <v>1184</v>
      </c>
      <c r="DO107" s="251">
        <v>1287</v>
      </c>
      <c r="DP107" s="251">
        <v>1119</v>
      </c>
      <c r="DQ107" s="251">
        <v>962</v>
      </c>
      <c r="DR107" s="251">
        <v>1035</v>
      </c>
      <c r="DS107" s="251">
        <v>855</v>
      </c>
      <c r="DT107" s="251">
        <v>463</v>
      </c>
      <c r="DU107" s="251">
        <v>150</v>
      </c>
      <c r="DV107" s="251">
        <v>21</v>
      </c>
    </row>
    <row r="108" spans="1:126" x14ac:dyDescent="0.15">
      <c r="A108" s="242" t="s">
        <v>1094</v>
      </c>
      <c r="B108" s="257" t="s">
        <v>1064</v>
      </c>
      <c r="C108" s="244">
        <v>43977</v>
      </c>
      <c r="D108" s="245">
        <v>276</v>
      </c>
      <c r="E108" s="245">
        <v>287</v>
      </c>
      <c r="F108" s="245">
        <v>293</v>
      </c>
      <c r="G108" s="245">
        <v>299</v>
      </c>
      <c r="H108" s="245">
        <v>329</v>
      </c>
      <c r="I108" s="245">
        <v>301</v>
      </c>
      <c r="J108" s="245">
        <v>327</v>
      </c>
      <c r="K108" s="245">
        <v>340</v>
      </c>
      <c r="L108" s="245">
        <v>324</v>
      </c>
      <c r="M108" s="245">
        <v>337</v>
      </c>
      <c r="N108" s="245">
        <v>341</v>
      </c>
      <c r="O108" s="245">
        <v>361</v>
      </c>
      <c r="P108" s="245">
        <v>346</v>
      </c>
      <c r="Q108" s="245">
        <v>384</v>
      </c>
      <c r="R108" s="245">
        <v>399</v>
      </c>
      <c r="S108" s="245">
        <v>366</v>
      </c>
      <c r="T108" s="245">
        <v>391</v>
      </c>
      <c r="U108" s="245">
        <v>401</v>
      </c>
      <c r="V108" s="245">
        <v>335</v>
      </c>
      <c r="W108" s="245">
        <v>348</v>
      </c>
      <c r="X108" s="245">
        <v>264</v>
      </c>
      <c r="Y108" s="245">
        <v>301</v>
      </c>
      <c r="Z108" s="245">
        <v>272</v>
      </c>
      <c r="AA108" s="245">
        <v>285</v>
      </c>
      <c r="AB108" s="245">
        <v>310</v>
      </c>
      <c r="AC108" s="245">
        <v>316</v>
      </c>
      <c r="AD108" s="245">
        <v>314</v>
      </c>
      <c r="AE108" s="245">
        <v>358</v>
      </c>
      <c r="AF108" s="245">
        <v>357</v>
      </c>
      <c r="AG108" s="245">
        <v>380</v>
      </c>
      <c r="AH108" s="245">
        <v>378</v>
      </c>
      <c r="AI108" s="245">
        <v>367</v>
      </c>
      <c r="AJ108" s="245">
        <v>373</v>
      </c>
      <c r="AK108" s="245">
        <v>377</v>
      </c>
      <c r="AL108" s="245">
        <v>386</v>
      </c>
      <c r="AM108" s="245">
        <v>409</v>
      </c>
      <c r="AN108" s="245">
        <v>468</v>
      </c>
      <c r="AO108" s="245">
        <v>482</v>
      </c>
      <c r="AP108" s="245">
        <v>472</v>
      </c>
      <c r="AQ108" s="245">
        <v>494</v>
      </c>
      <c r="AR108" s="245">
        <v>525</v>
      </c>
      <c r="AS108" s="245">
        <v>532</v>
      </c>
      <c r="AT108" s="245">
        <v>555</v>
      </c>
      <c r="AU108" s="245">
        <v>511</v>
      </c>
      <c r="AV108" s="245">
        <v>494</v>
      </c>
      <c r="AW108" s="245">
        <v>466</v>
      </c>
      <c r="AX108" s="245">
        <v>476</v>
      </c>
      <c r="AY108" s="245">
        <v>505</v>
      </c>
      <c r="AZ108" s="245">
        <v>488</v>
      </c>
      <c r="BA108" s="245">
        <v>446</v>
      </c>
      <c r="BB108" s="245">
        <v>458</v>
      </c>
      <c r="BC108" s="245">
        <v>518</v>
      </c>
      <c r="BD108" s="245">
        <v>477</v>
      </c>
      <c r="BE108" s="245">
        <v>467</v>
      </c>
      <c r="BF108" s="245">
        <v>506</v>
      </c>
      <c r="BG108" s="245">
        <v>521</v>
      </c>
      <c r="BH108" s="245">
        <v>580</v>
      </c>
      <c r="BI108" s="245">
        <v>580</v>
      </c>
      <c r="BJ108" s="245">
        <v>566</v>
      </c>
      <c r="BK108" s="245">
        <v>597</v>
      </c>
      <c r="BL108" s="245">
        <v>638</v>
      </c>
      <c r="BM108" s="245">
        <v>675</v>
      </c>
      <c r="BN108" s="245">
        <v>664</v>
      </c>
      <c r="BO108" s="245">
        <v>801</v>
      </c>
      <c r="BP108" s="245">
        <v>745</v>
      </c>
      <c r="BQ108" s="245">
        <v>780</v>
      </c>
      <c r="BR108" s="245">
        <v>901</v>
      </c>
      <c r="BS108" s="245">
        <v>951</v>
      </c>
      <c r="BT108" s="245">
        <v>858</v>
      </c>
      <c r="BU108" s="245">
        <v>498</v>
      </c>
      <c r="BV108" s="245">
        <v>547</v>
      </c>
      <c r="BW108" s="245">
        <v>622</v>
      </c>
      <c r="BX108" s="245">
        <v>619</v>
      </c>
      <c r="BY108" s="245">
        <v>687</v>
      </c>
      <c r="BZ108" s="245">
        <v>635</v>
      </c>
      <c r="CA108" s="245">
        <v>551</v>
      </c>
      <c r="CB108" s="245">
        <v>468</v>
      </c>
      <c r="CC108" s="245">
        <v>523</v>
      </c>
      <c r="CD108" s="245">
        <v>585</v>
      </c>
      <c r="CE108" s="245">
        <v>622</v>
      </c>
      <c r="CF108" s="245">
        <v>535</v>
      </c>
      <c r="CG108" s="245">
        <v>531</v>
      </c>
      <c r="CH108" s="245">
        <v>544</v>
      </c>
      <c r="CI108" s="245">
        <v>539</v>
      </c>
      <c r="CJ108" s="245">
        <v>528</v>
      </c>
      <c r="CK108" s="245">
        <v>450</v>
      </c>
      <c r="CL108" s="245">
        <v>459</v>
      </c>
      <c r="CM108" s="245">
        <v>452</v>
      </c>
      <c r="CN108" s="245">
        <v>307</v>
      </c>
      <c r="CO108" s="245">
        <v>365</v>
      </c>
      <c r="CP108" s="245">
        <v>286</v>
      </c>
      <c r="CQ108" s="245">
        <v>225</v>
      </c>
      <c r="CR108" s="245">
        <v>202</v>
      </c>
      <c r="CS108" s="245">
        <v>159</v>
      </c>
      <c r="CT108" s="245">
        <v>115</v>
      </c>
      <c r="CU108" s="245">
        <v>100</v>
      </c>
      <c r="CV108" s="245">
        <v>49</v>
      </c>
      <c r="CW108" s="245">
        <v>56</v>
      </c>
      <c r="CX108" s="245">
        <v>37</v>
      </c>
      <c r="CY108" s="245">
        <v>31</v>
      </c>
      <c r="CZ108" s="245">
        <v>57</v>
      </c>
      <c r="DA108" s="246">
        <v>164</v>
      </c>
      <c r="DB108" s="245">
        <v>1484</v>
      </c>
      <c r="DC108" s="245">
        <v>1629</v>
      </c>
      <c r="DD108" s="245">
        <v>1831</v>
      </c>
      <c r="DE108" s="245">
        <v>1841</v>
      </c>
      <c r="DF108" s="245">
        <v>1432</v>
      </c>
      <c r="DG108" s="245">
        <v>1725</v>
      </c>
      <c r="DH108" s="245">
        <v>1881</v>
      </c>
      <c r="DI108" s="245">
        <v>2325</v>
      </c>
      <c r="DJ108" s="245">
        <v>2617</v>
      </c>
      <c r="DK108" s="245">
        <v>2381</v>
      </c>
      <c r="DL108" s="245">
        <v>2426</v>
      </c>
      <c r="DM108" s="245">
        <v>2844</v>
      </c>
      <c r="DN108" s="245">
        <v>3523</v>
      </c>
      <c r="DO108" s="245">
        <v>3988</v>
      </c>
      <c r="DP108" s="245">
        <v>3110</v>
      </c>
      <c r="DQ108" s="245">
        <v>2749</v>
      </c>
      <c r="DR108" s="245">
        <v>2677</v>
      </c>
      <c r="DS108" s="245">
        <v>2033</v>
      </c>
      <c r="DT108" s="245">
        <v>987</v>
      </c>
      <c r="DU108" s="245">
        <v>273</v>
      </c>
      <c r="DV108" s="245">
        <v>57</v>
      </c>
    </row>
    <row r="109" spans="1:126" x14ac:dyDescent="0.15">
      <c r="A109" s="242" t="s">
        <v>1069</v>
      </c>
      <c r="B109" s="257" t="s">
        <v>1066</v>
      </c>
      <c r="C109" s="244">
        <v>20808</v>
      </c>
      <c r="D109" s="245">
        <v>136</v>
      </c>
      <c r="E109" s="245">
        <v>142</v>
      </c>
      <c r="F109" s="245">
        <v>141</v>
      </c>
      <c r="G109" s="245">
        <v>156</v>
      </c>
      <c r="H109" s="245">
        <v>175</v>
      </c>
      <c r="I109" s="245">
        <v>158</v>
      </c>
      <c r="J109" s="245">
        <v>167</v>
      </c>
      <c r="K109" s="245">
        <v>179</v>
      </c>
      <c r="L109" s="245">
        <v>162</v>
      </c>
      <c r="M109" s="245">
        <v>171</v>
      </c>
      <c r="N109" s="245">
        <v>189</v>
      </c>
      <c r="O109" s="245">
        <v>189</v>
      </c>
      <c r="P109" s="245">
        <v>177</v>
      </c>
      <c r="Q109" s="245">
        <v>197</v>
      </c>
      <c r="R109" s="245">
        <v>211</v>
      </c>
      <c r="S109" s="245">
        <v>191</v>
      </c>
      <c r="T109" s="245">
        <v>208</v>
      </c>
      <c r="U109" s="245">
        <v>207</v>
      </c>
      <c r="V109" s="245">
        <v>158</v>
      </c>
      <c r="W109" s="245">
        <v>169</v>
      </c>
      <c r="X109" s="245">
        <v>127</v>
      </c>
      <c r="Y109" s="245">
        <v>129</v>
      </c>
      <c r="Z109" s="245">
        <v>145</v>
      </c>
      <c r="AA109" s="245">
        <v>146</v>
      </c>
      <c r="AB109" s="245">
        <v>173</v>
      </c>
      <c r="AC109" s="245">
        <v>165</v>
      </c>
      <c r="AD109" s="245">
        <v>156</v>
      </c>
      <c r="AE109" s="245">
        <v>180</v>
      </c>
      <c r="AF109" s="245">
        <v>184</v>
      </c>
      <c r="AG109" s="245">
        <v>197</v>
      </c>
      <c r="AH109" s="245">
        <v>200</v>
      </c>
      <c r="AI109" s="245">
        <v>190</v>
      </c>
      <c r="AJ109" s="245">
        <v>191</v>
      </c>
      <c r="AK109" s="245">
        <v>178</v>
      </c>
      <c r="AL109" s="245">
        <v>180</v>
      </c>
      <c r="AM109" s="245">
        <v>198</v>
      </c>
      <c r="AN109" s="245">
        <v>234</v>
      </c>
      <c r="AO109" s="245">
        <v>239</v>
      </c>
      <c r="AP109" s="245">
        <v>207</v>
      </c>
      <c r="AQ109" s="245">
        <v>240</v>
      </c>
      <c r="AR109" s="245">
        <v>291</v>
      </c>
      <c r="AS109" s="245">
        <v>258</v>
      </c>
      <c r="AT109" s="245">
        <v>285</v>
      </c>
      <c r="AU109" s="245">
        <v>256</v>
      </c>
      <c r="AV109" s="245">
        <v>242</v>
      </c>
      <c r="AW109" s="245">
        <v>222</v>
      </c>
      <c r="AX109" s="245">
        <v>233</v>
      </c>
      <c r="AY109" s="245">
        <v>239</v>
      </c>
      <c r="AZ109" s="245">
        <v>245</v>
      </c>
      <c r="BA109" s="245">
        <v>233</v>
      </c>
      <c r="BB109" s="245">
        <v>198</v>
      </c>
      <c r="BC109" s="245">
        <v>229</v>
      </c>
      <c r="BD109" s="245">
        <v>238</v>
      </c>
      <c r="BE109" s="245">
        <v>229</v>
      </c>
      <c r="BF109" s="245">
        <v>253</v>
      </c>
      <c r="BG109" s="245">
        <v>249</v>
      </c>
      <c r="BH109" s="245">
        <v>264</v>
      </c>
      <c r="BI109" s="245">
        <v>294</v>
      </c>
      <c r="BJ109" s="245">
        <v>298</v>
      </c>
      <c r="BK109" s="245">
        <v>289</v>
      </c>
      <c r="BL109" s="245">
        <v>315</v>
      </c>
      <c r="BM109" s="245">
        <v>356</v>
      </c>
      <c r="BN109" s="245">
        <v>337</v>
      </c>
      <c r="BO109" s="245">
        <v>389</v>
      </c>
      <c r="BP109" s="245">
        <v>372</v>
      </c>
      <c r="BQ109" s="245">
        <v>378</v>
      </c>
      <c r="BR109" s="245">
        <v>482</v>
      </c>
      <c r="BS109" s="245">
        <v>474</v>
      </c>
      <c r="BT109" s="245">
        <v>435</v>
      </c>
      <c r="BU109" s="245">
        <v>243</v>
      </c>
      <c r="BV109" s="245">
        <v>275</v>
      </c>
      <c r="BW109" s="245">
        <v>294</v>
      </c>
      <c r="BX109" s="245">
        <v>297</v>
      </c>
      <c r="BY109" s="245">
        <v>306</v>
      </c>
      <c r="BZ109" s="245">
        <v>283</v>
      </c>
      <c r="CA109" s="245">
        <v>251</v>
      </c>
      <c r="CB109" s="245">
        <v>210</v>
      </c>
      <c r="CC109" s="245">
        <v>233</v>
      </c>
      <c r="CD109" s="245">
        <v>266</v>
      </c>
      <c r="CE109" s="245">
        <v>272</v>
      </c>
      <c r="CF109" s="245">
        <v>222</v>
      </c>
      <c r="CG109" s="245">
        <v>231</v>
      </c>
      <c r="CH109" s="245">
        <v>206</v>
      </c>
      <c r="CI109" s="245">
        <v>197</v>
      </c>
      <c r="CJ109" s="245">
        <v>206</v>
      </c>
      <c r="CK109" s="245">
        <v>168</v>
      </c>
      <c r="CL109" s="245">
        <v>171</v>
      </c>
      <c r="CM109" s="245">
        <v>159</v>
      </c>
      <c r="CN109" s="245">
        <v>89</v>
      </c>
      <c r="CO109" s="245">
        <v>106</v>
      </c>
      <c r="CP109" s="245">
        <v>77</v>
      </c>
      <c r="CQ109" s="245">
        <v>73</v>
      </c>
      <c r="CR109" s="245">
        <v>37</v>
      </c>
      <c r="CS109" s="245">
        <v>38</v>
      </c>
      <c r="CT109" s="245">
        <v>34</v>
      </c>
      <c r="CU109" s="245">
        <v>23</v>
      </c>
      <c r="CV109" s="245">
        <v>4</v>
      </c>
      <c r="CW109" s="245">
        <v>10</v>
      </c>
      <c r="CX109" s="245">
        <v>9</v>
      </c>
      <c r="CY109" s="245">
        <v>4</v>
      </c>
      <c r="CZ109" s="245">
        <v>11</v>
      </c>
      <c r="DA109" s="246">
        <v>78</v>
      </c>
      <c r="DB109" s="245">
        <v>750</v>
      </c>
      <c r="DC109" s="245">
        <v>837</v>
      </c>
      <c r="DD109" s="245">
        <v>963</v>
      </c>
      <c r="DE109" s="245">
        <v>933</v>
      </c>
      <c r="DF109" s="245">
        <v>720</v>
      </c>
      <c r="DG109" s="245">
        <v>882</v>
      </c>
      <c r="DH109" s="245">
        <v>939</v>
      </c>
      <c r="DI109" s="245">
        <v>1118</v>
      </c>
      <c r="DJ109" s="245">
        <v>1332</v>
      </c>
      <c r="DK109" s="245">
        <v>1172</v>
      </c>
      <c r="DL109" s="245">
        <v>1147</v>
      </c>
      <c r="DM109" s="245">
        <v>1394</v>
      </c>
      <c r="DN109" s="245">
        <v>1769</v>
      </c>
      <c r="DO109" s="245">
        <v>2012</v>
      </c>
      <c r="DP109" s="245">
        <v>1455</v>
      </c>
      <c r="DQ109" s="245">
        <v>1232</v>
      </c>
      <c r="DR109" s="245">
        <v>1062</v>
      </c>
      <c r="DS109" s="245">
        <v>693</v>
      </c>
      <c r="DT109" s="245">
        <v>259</v>
      </c>
      <c r="DU109" s="245">
        <v>50</v>
      </c>
      <c r="DV109" s="245">
        <v>11</v>
      </c>
    </row>
    <row r="110" spans="1:126" x14ac:dyDescent="0.15">
      <c r="A110" s="242" t="s">
        <v>1069</v>
      </c>
      <c r="B110" s="257" t="s">
        <v>1067</v>
      </c>
      <c r="C110" s="244">
        <v>23169</v>
      </c>
      <c r="D110" s="245">
        <v>140</v>
      </c>
      <c r="E110" s="245">
        <v>145</v>
      </c>
      <c r="F110" s="245">
        <v>152</v>
      </c>
      <c r="G110" s="245">
        <v>143</v>
      </c>
      <c r="H110" s="245">
        <v>154</v>
      </c>
      <c r="I110" s="245">
        <v>143</v>
      </c>
      <c r="J110" s="245">
        <v>160</v>
      </c>
      <c r="K110" s="245">
        <v>161</v>
      </c>
      <c r="L110" s="245">
        <v>162</v>
      </c>
      <c r="M110" s="245">
        <v>166</v>
      </c>
      <c r="N110" s="245">
        <v>152</v>
      </c>
      <c r="O110" s="245">
        <v>172</v>
      </c>
      <c r="P110" s="245">
        <v>169</v>
      </c>
      <c r="Q110" s="245">
        <v>187</v>
      </c>
      <c r="R110" s="245">
        <v>188</v>
      </c>
      <c r="S110" s="245">
        <v>175</v>
      </c>
      <c r="T110" s="245">
        <v>183</v>
      </c>
      <c r="U110" s="245">
        <v>194</v>
      </c>
      <c r="V110" s="245">
        <v>177</v>
      </c>
      <c r="W110" s="245">
        <v>179</v>
      </c>
      <c r="X110" s="245">
        <v>137</v>
      </c>
      <c r="Y110" s="245">
        <v>172</v>
      </c>
      <c r="Z110" s="245">
        <v>127</v>
      </c>
      <c r="AA110" s="245">
        <v>139</v>
      </c>
      <c r="AB110" s="245">
        <v>137</v>
      </c>
      <c r="AC110" s="245">
        <v>151</v>
      </c>
      <c r="AD110" s="245">
        <v>158</v>
      </c>
      <c r="AE110" s="245">
        <v>178</v>
      </c>
      <c r="AF110" s="245">
        <v>173</v>
      </c>
      <c r="AG110" s="245">
        <v>183</v>
      </c>
      <c r="AH110" s="245">
        <v>178</v>
      </c>
      <c r="AI110" s="245">
        <v>177</v>
      </c>
      <c r="AJ110" s="245">
        <v>182</v>
      </c>
      <c r="AK110" s="245">
        <v>199</v>
      </c>
      <c r="AL110" s="245">
        <v>206</v>
      </c>
      <c r="AM110" s="245">
        <v>211</v>
      </c>
      <c r="AN110" s="245">
        <v>234</v>
      </c>
      <c r="AO110" s="245">
        <v>243</v>
      </c>
      <c r="AP110" s="245">
        <v>265</v>
      </c>
      <c r="AQ110" s="245">
        <v>254</v>
      </c>
      <c r="AR110" s="245">
        <v>234</v>
      </c>
      <c r="AS110" s="245">
        <v>274</v>
      </c>
      <c r="AT110" s="245">
        <v>270</v>
      </c>
      <c r="AU110" s="245">
        <v>255</v>
      </c>
      <c r="AV110" s="245">
        <v>252</v>
      </c>
      <c r="AW110" s="245">
        <v>244</v>
      </c>
      <c r="AX110" s="245">
        <v>243</v>
      </c>
      <c r="AY110" s="245">
        <v>266</v>
      </c>
      <c r="AZ110" s="245">
        <v>243</v>
      </c>
      <c r="BA110" s="245">
        <v>213</v>
      </c>
      <c r="BB110" s="245">
        <v>260</v>
      </c>
      <c r="BC110" s="245">
        <v>289</v>
      </c>
      <c r="BD110" s="245">
        <v>239</v>
      </c>
      <c r="BE110" s="245">
        <v>238</v>
      </c>
      <c r="BF110" s="245">
        <v>253</v>
      </c>
      <c r="BG110" s="245">
        <v>272</v>
      </c>
      <c r="BH110" s="245">
        <v>316</v>
      </c>
      <c r="BI110" s="245">
        <v>286</v>
      </c>
      <c r="BJ110" s="245">
        <v>268</v>
      </c>
      <c r="BK110" s="245">
        <v>308</v>
      </c>
      <c r="BL110" s="245">
        <v>323</v>
      </c>
      <c r="BM110" s="245">
        <v>319</v>
      </c>
      <c r="BN110" s="245">
        <v>327</v>
      </c>
      <c r="BO110" s="245">
        <v>412</v>
      </c>
      <c r="BP110" s="245">
        <v>373</v>
      </c>
      <c r="BQ110" s="245">
        <v>402</v>
      </c>
      <c r="BR110" s="245">
        <v>419</v>
      </c>
      <c r="BS110" s="245">
        <v>477</v>
      </c>
      <c r="BT110" s="245">
        <v>423</v>
      </c>
      <c r="BU110" s="245">
        <v>255</v>
      </c>
      <c r="BV110" s="245">
        <v>272</v>
      </c>
      <c r="BW110" s="245">
        <v>328</v>
      </c>
      <c r="BX110" s="245">
        <v>322</v>
      </c>
      <c r="BY110" s="245">
        <v>381</v>
      </c>
      <c r="BZ110" s="245">
        <v>352</v>
      </c>
      <c r="CA110" s="245">
        <v>300</v>
      </c>
      <c r="CB110" s="245">
        <v>258</v>
      </c>
      <c r="CC110" s="245">
        <v>290</v>
      </c>
      <c r="CD110" s="245">
        <v>319</v>
      </c>
      <c r="CE110" s="245">
        <v>350</v>
      </c>
      <c r="CF110" s="245">
        <v>313</v>
      </c>
      <c r="CG110" s="245">
        <v>300</v>
      </c>
      <c r="CH110" s="245">
        <v>338</v>
      </c>
      <c r="CI110" s="245">
        <v>342</v>
      </c>
      <c r="CJ110" s="245">
        <v>322</v>
      </c>
      <c r="CK110" s="245">
        <v>282</v>
      </c>
      <c r="CL110" s="245">
        <v>288</v>
      </c>
      <c r="CM110" s="245">
        <v>293</v>
      </c>
      <c r="CN110" s="245">
        <v>218</v>
      </c>
      <c r="CO110" s="245">
        <v>259</v>
      </c>
      <c r="CP110" s="245">
        <v>209</v>
      </c>
      <c r="CQ110" s="245">
        <v>152</v>
      </c>
      <c r="CR110" s="245">
        <v>165</v>
      </c>
      <c r="CS110" s="245">
        <v>121</v>
      </c>
      <c r="CT110" s="245">
        <v>81</v>
      </c>
      <c r="CU110" s="245">
        <v>77</v>
      </c>
      <c r="CV110" s="245">
        <v>45</v>
      </c>
      <c r="CW110" s="245">
        <v>46</v>
      </c>
      <c r="CX110" s="245">
        <v>28</v>
      </c>
      <c r="CY110" s="245">
        <v>27</v>
      </c>
      <c r="CZ110" s="245">
        <v>46</v>
      </c>
      <c r="DA110" s="246">
        <v>86</v>
      </c>
      <c r="DB110" s="245">
        <v>734</v>
      </c>
      <c r="DC110" s="245">
        <v>792</v>
      </c>
      <c r="DD110" s="245">
        <v>868</v>
      </c>
      <c r="DE110" s="245">
        <v>908</v>
      </c>
      <c r="DF110" s="245">
        <v>712</v>
      </c>
      <c r="DG110" s="245">
        <v>843</v>
      </c>
      <c r="DH110" s="245">
        <v>942</v>
      </c>
      <c r="DI110" s="245">
        <v>1207</v>
      </c>
      <c r="DJ110" s="245">
        <v>1285</v>
      </c>
      <c r="DK110" s="245">
        <v>1209</v>
      </c>
      <c r="DL110" s="245">
        <v>1279</v>
      </c>
      <c r="DM110" s="245">
        <v>1450</v>
      </c>
      <c r="DN110" s="245">
        <v>1754</v>
      </c>
      <c r="DO110" s="245">
        <v>1976</v>
      </c>
      <c r="DP110" s="245">
        <v>1655</v>
      </c>
      <c r="DQ110" s="245">
        <v>1517</v>
      </c>
      <c r="DR110" s="245">
        <v>1615</v>
      </c>
      <c r="DS110" s="245">
        <v>1340</v>
      </c>
      <c r="DT110" s="245">
        <v>728</v>
      </c>
      <c r="DU110" s="245">
        <v>223</v>
      </c>
      <c r="DV110" s="245">
        <v>46</v>
      </c>
    </row>
    <row r="111" spans="1:126" x14ac:dyDescent="0.15">
      <c r="A111" s="236" t="s">
        <v>1095</v>
      </c>
      <c r="B111" s="258" t="s">
        <v>1064</v>
      </c>
      <c r="C111" s="238">
        <v>37773</v>
      </c>
      <c r="D111" s="239">
        <v>221</v>
      </c>
      <c r="E111" s="239">
        <v>247</v>
      </c>
      <c r="F111" s="239">
        <v>252</v>
      </c>
      <c r="G111" s="239">
        <v>290</v>
      </c>
      <c r="H111" s="239">
        <v>309</v>
      </c>
      <c r="I111" s="239">
        <v>286</v>
      </c>
      <c r="J111" s="239">
        <v>352</v>
      </c>
      <c r="K111" s="239">
        <v>329</v>
      </c>
      <c r="L111" s="239">
        <v>341</v>
      </c>
      <c r="M111" s="239">
        <v>352</v>
      </c>
      <c r="N111" s="239">
        <v>339</v>
      </c>
      <c r="O111" s="239">
        <v>352</v>
      </c>
      <c r="P111" s="239">
        <v>365</v>
      </c>
      <c r="Q111" s="239">
        <v>386</v>
      </c>
      <c r="R111" s="239">
        <v>408</v>
      </c>
      <c r="S111" s="239">
        <v>422</v>
      </c>
      <c r="T111" s="239">
        <v>390</v>
      </c>
      <c r="U111" s="239">
        <v>398</v>
      </c>
      <c r="V111" s="239">
        <v>294</v>
      </c>
      <c r="W111" s="239">
        <v>187</v>
      </c>
      <c r="X111" s="239">
        <v>185</v>
      </c>
      <c r="Y111" s="239">
        <v>202</v>
      </c>
      <c r="Z111" s="239">
        <v>193</v>
      </c>
      <c r="AA111" s="239">
        <v>227</v>
      </c>
      <c r="AB111" s="239">
        <v>256</v>
      </c>
      <c r="AC111" s="239">
        <v>264</v>
      </c>
      <c r="AD111" s="239">
        <v>305</v>
      </c>
      <c r="AE111" s="239">
        <v>311</v>
      </c>
      <c r="AF111" s="239">
        <v>314</v>
      </c>
      <c r="AG111" s="239">
        <v>329</v>
      </c>
      <c r="AH111" s="239">
        <v>337</v>
      </c>
      <c r="AI111" s="239">
        <v>336</v>
      </c>
      <c r="AJ111" s="239">
        <v>364</v>
      </c>
      <c r="AK111" s="239">
        <v>366</v>
      </c>
      <c r="AL111" s="239">
        <v>370</v>
      </c>
      <c r="AM111" s="239">
        <v>388</v>
      </c>
      <c r="AN111" s="239">
        <v>400</v>
      </c>
      <c r="AO111" s="239">
        <v>402</v>
      </c>
      <c r="AP111" s="239">
        <v>448</v>
      </c>
      <c r="AQ111" s="239">
        <v>431</v>
      </c>
      <c r="AR111" s="239">
        <v>487</v>
      </c>
      <c r="AS111" s="239">
        <v>494</v>
      </c>
      <c r="AT111" s="239">
        <v>516</v>
      </c>
      <c r="AU111" s="239">
        <v>475</v>
      </c>
      <c r="AV111" s="239">
        <v>501</v>
      </c>
      <c r="AW111" s="239">
        <v>420</v>
      </c>
      <c r="AX111" s="239">
        <v>444</v>
      </c>
      <c r="AY111" s="239">
        <v>430</v>
      </c>
      <c r="AZ111" s="239">
        <v>436</v>
      </c>
      <c r="BA111" s="239">
        <v>353</v>
      </c>
      <c r="BB111" s="239">
        <v>462</v>
      </c>
      <c r="BC111" s="239">
        <v>412</v>
      </c>
      <c r="BD111" s="239">
        <v>441</v>
      </c>
      <c r="BE111" s="239">
        <v>489</v>
      </c>
      <c r="BF111" s="239">
        <v>491</v>
      </c>
      <c r="BG111" s="239">
        <v>515</v>
      </c>
      <c r="BH111" s="239">
        <v>531</v>
      </c>
      <c r="BI111" s="239">
        <v>519</v>
      </c>
      <c r="BJ111" s="239">
        <v>543</v>
      </c>
      <c r="BK111" s="239">
        <v>586</v>
      </c>
      <c r="BL111" s="239">
        <v>573</v>
      </c>
      <c r="BM111" s="239">
        <v>614</v>
      </c>
      <c r="BN111" s="239">
        <v>622</v>
      </c>
      <c r="BO111" s="239">
        <v>666</v>
      </c>
      <c r="BP111" s="239">
        <v>674</v>
      </c>
      <c r="BQ111" s="239">
        <v>741</v>
      </c>
      <c r="BR111" s="239">
        <v>772</v>
      </c>
      <c r="BS111" s="239">
        <v>819</v>
      </c>
      <c r="BT111" s="239">
        <v>629</v>
      </c>
      <c r="BU111" s="239">
        <v>364</v>
      </c>
      <c r="BV111" s="239">
        <v>454</v>
      </c>
      <c r="BW111" s="239">
        <v>489</v>
      </c>
      <c r="BX111" s="239">
        <v>504</v>
      </c>
      <c r="BY111" s="239">
        <v>494</v>
      </c>
      <c r="BZ111" s="239">
        <v>487</v>
      </c>
      <c r="CA111" s="239">
        <v>442</v>
      </c>
      <c r="CB111" s="239">
        <v>355</v>
      </c>
      <c r="CC111" s="239">
        <v>465</v>
      </c>
      <c r="CD111" s="239">
        <v>428</v>
      </c>
      <c r="CE111" s="239">
        <v>454</v>
      </c>
      <c r="CF111" s="239">
        <v>400</v>
      </c>
      <c r="CG111" s="239">
        <v>452</v>
      </c>
      <c r="CH111" s="239">
        <v>442</v>
      </c>
      <c r="CI111" s="239">
        <v>364</v>
      </c>
      <c r="CJ111" s="239">
        <v>397</v>
      </c>
      <c r="CK111" s="239">
        <v>330</v>
      </c>
      <c r="CL111" s="239">
        <v>303</v>
      </c>
      <c r="CM111" s="239">
        <v>275</v>
      </c>
      <c r="CN111" s="239">
        <v>261</v>
      </c>
      <c r="CO111" s="239">
        <v>223</v>
      </c>
      <c r="CP111" s="239">
        <v>184</v>
      </c>
      <c r="CQ111" s="239">
        <v>157</v>
      </c>
      <c r="CR111" s="239">
        <v>112</v>
      </c>
      <c r="CS111" s="239">
        <v>89</v>
      </c>
      <c r="CT111" s="239">
        <v>69</v>
      </c>
      <c r="CU111" s="239">
        <v>48</v>
      </c>
      <c r="CV111" s="239">
        <v>30</v>
      </c>
      <c r="CW111" s="239">
        <v>21</v>
      </c>
      <c r="CX111" s="239">
        <v>19</v>
      </c>
      <c r="CY111" s="239">
        <v>18</v>
      </c>
      <c r="CZ111" s="239">
        <v>27</v>
      </c>
      <c r="DA111" s="240">
        <v>13</v>
      </c>
      <c r="DB111" s="239">
        <v>1319</v>
      </c>
      <c r="DC111" s="239">
        <v>1660</v>
      </c>
      <c r="DD111" s="239">
        <v>1850</v>
      </c>
      <c r="DE111" s="239">
        <v>1691</v>
      </c>
      <c r="DF111" s="239">
        <v>1063</v>
      </c>
      <c r="DG111" s="239">
        <v>1523</v>
      </c>
      <c r="DH111" s="239">
        <v>1773</v>
      </c>
      <c r="DI111" s="239">
        <v>2069</v>
      </c>
      <c r="DJ111" s="239">
        <v>2473</v>
      </c>
      <c r="DK111" s="239">
        <v>2083</v>
      </c>
      <c r="DL111" s="239">
        <v>2295</v>
      </c>
      <c r="DM111" s="239">
        <v>2694</v>
      </c>
      <c r="DN111" s="239">
        <v>3149</v>
      </c>
      <c r="DO111" s="239">
        <v>3325</v>
      </c>
      <c r="DP111" s="239">
        <v>2428</v>
      </c>
      <c r="DQ111" s="239">
        <v>2144</v>
      </c>
      <c r="DR111" s="239">
        <v>2055</v>
      </c>
      <c r="DS111" s="239">
        <v>1392</v>
      </c>
      <c r="DT111" s="239">
        <v>611</v>
      </c>
      <c r="DU111" s="239">
        <v>136</v>
      </c>
      <c r="DV111" s="239">
        <v>27</v>
      </c>
    </row>
    <row r="112" spans="1:126" x14ac:dyDescent="0.15">
      <c r="A112" s="242" t="s">
        <v>1069</v>
      </c>
      <c r="B112" s="257" t="s">
        <v>1066</v>
      </c>
      <c r="C112" s="244">
        <v>18024</v>
      </c>
      <c r="D112" s="245">
        <v>123</v>
      </c>
      <c r="E112" s="245">
        <v>124</v>
      </c>
      <c r="F112" s="245">
        <v>127</v>
      </c>
      <c r="G112" s="245">
        <v>155</v>
      </c>
      <c r="H112" s="245">
        <v>174</v>
      </c>
      <c r="I112" s="245">
        <v>137</v>
      </c>
      <c r="J112" s="245">
        <v>176</v>
      </c>
      <c r="K112" s="245">
        <v>173</v>
      </c>
      <c r="L112" s="245">
        <v>180</v>
      </c>
      <c r="M112" s="245">
        <v>171</v>
      </c>
      <c r="N112" s="245">
        <v>177</v>
      </c>
      <c r="O112" s="245">
        <v>193</v>
      </c>
      <c r="P112" s="245">
        <v>170</v>
      </c>
      <c r="Q112" s="245">
        <v>192</v>
      </c>
      <c r="R112" s="245">
        <v>214</v>
      </c>
      <c r="S112" s="245">
        <v>224</v>
      </c>
      <c r="T112" s="245">
        <v>202</v>
      </c>
      <c r="U112" s="245">
        <v>203</v>
      </c>
      <c r="V112" s="245">
        <v>145</v>
      </c>
      <c r="W112" s="245">
        <v>89</v>
      </c>
      <c r="X112" s="245">
        <v>96</v>
      </c>
      <c r="Y112" s="245">
        <v>117</v>
      </c>
      <c r="Z112" s="245">
        <v>102</v>
      </c>
      <c r="AA112" s="245">
        <v>132</v>
      </c>
      <c r="AB112" s="245">
        <v>126</v>
      </c>
      <c r="AC112" s="245">
        <v>133</v>
      </c>
      <c r="AD112" s="245">
        <v>141</v>
      </c>
      <c r="AE112" s="245">
        <v>146</v>
      </c>
      <c r="AF112" s="245">
        <v>163</v>
      </c>
      <c r="AG112" s="245">
        <v>176</v>
      </c>
      <c r="AH112" s="245">
        <v>187</v>
      </c>
      <c r="AI112" s="245">
        <v>177</v>
      </c>
      <c r="AJ112" s="245">
        <v>176</v>
      </c>
      <c r="AK112" s="245">
        <v>187</v>
      </c>
      <c r="AL112" s="245">
        <v>200</v>
      </c>
      <c r="AM112" s="245">
        <v>191</v>
      </c>
      <c r="AN112" s="245">
        <v>200</v>
      </c>
      <c r="AO112" s="245">
        <v>209</v>
      </c>
      <c r="AP112" s="245">
        <v>232</v>
      </c>
      <c r="AQ112" s="245">
        <v>218</v>
      </c>
      <c r="AR112" s="245">
        <v>255</v>
      </c>
      <c r="AS112" s="245">
        <v>251</v>
      </c>
      <c r="AT112" s="245">
        <v>254</v>
      </c>
      <c r="AU112" s="245">
        <v>240</v>
      </c>
      <c r="AV112" s="245">
        <v>252</v>
      </c>
      <c r="AW112" s="245">
        <v>202</v>
      </c>
      <c r="AX112" s="245">
        <v>207</v>
      </c>
      <c r="AY112" s="245">
        <v>196</v>
      </c>
      <c r="AZ112" s="245">
        <v>217</v>
      </c>
      <c r="BA112" s="245">
        <v>165</v>
      </c>
      <c r="BB112" s="245">
        <v>210</v>
      </c>
      <c r="BC112" s="245">
        <v>215</v>
      </c>
      <c r="BD112" s="245">
        <v>216</v>
      </c>
      <c r="BE112" s="245">
        <v>237</v>
      </c>
      <c r="BF112" s="245">
        <v>218</v>
      </c>
      <c r="BG112" s="245">
        <v>230</v>
      </c>
      <c r="BH112" s="245">
        <v>249</v>
      </c>
      <c r="BI112" s="245">
        <v>269</v>
      </c>
      <c r="BJ112" s="245">
        <v>269</v>
      </c>
      <c r="BK112" s="245">
        <v>295</v>
      </c>
      <c r="BL112" s="245">
        <v>292</v>
      </c>
      <c r="BM112" s="245">
        <v>294</v>
      </c>
      <c r="BN112" s="245">
        <v>316</v>
      </c>
      <c r="BO112" s="245">
        <v>346</v>
      </c>
      <c r="BP112" s="245">
        <v>326</v>
      </c>
      <c r="BQ112" s="245">
        <v>368</v>
      </c>
      <c r="BR112" s="245">
        <v>383</v>
      </c>
      <c r="BS112" s="245">
        <v>394</v>
      </c>
      <c r="BT112" s="245">
        <v>315</v>
      </c>
      <c r="BU112" s="245">
        <v>176</v>
      </c>
      <c r="BV112" s="245">
        <v>215</v>
      </c>
      <c r="BW112" s="245">
        <v>230</v>
      </c>
      <c r="BX112" s="245">
        <v>238</v>
      </c>
      <c r="BY112" s="245">
        <v>230</v>
      </c>
      <c r="BZ112" s="245">
        <v>208</v>
      </c>
      <c r="CA112" s="245">
        <v>187</v>
      </c>
      <c r="CB112" s="245">
        <v>154</v>
      </c>
      <c r="CC112" s="245">
        <v>198</v>
      </c>
      <c r="CD112" s="245">
        <v>186</v>
      </c>
      <c r="CE112" s="245">
        <v>185</v>
      </c>
      <c r="CF112" s="245">
        <v>139</v>
      </c>
      <c r="CG112" s="245">
        <v>193</v>
      </c>
      <c r="CH112" s="245">
        <v>191</v>
      </c>
      <c r="CI112" s="245">
        <v>162</v>
      </c>
      <c r="CJ112" s="245">
        <v>151</v>
      </c>
      <c r="CK112" s="245">
        <v>147</v>
      </c>
      <c r="CL112" s="245">
        <v>93</v>
      </c>
      <c r="CM112" s="245">
        <v>91</v>
      </c>
      <c r="CN112" s="245">
        <v>77</v>
      </c>
      <c r="CO112" s="245">
        <v>67</v>
      </c>
      <c r="CP112" s="245">
        <v>52</v>
      </c>
      <c r="CQ112" s="245">
        <v>38</v>
      </c>
      <c r="CR112" s="245">
        <v>23</v>
      </c>
      <c r="CS112" s="245">
        <v>17</v>
      </c>
      <c r="CT112" s="245">
        <v>10</v>
      </c>
      <c r="CU112" s="245">
        <v>4</v>
      </c>
      <c r="CV112" s="245">
        <v>4</v>
      </c>
      <c r="CW112" s="245">
        <v>1</v>
      </c>
      <c r="CX112" s="245">
        <v>5</v>
      </c>
      <c r="CY112" s="245">
        <v>3</v>
      </c>
      <c r="CZ112" s="245">
        <v>2</v>
      </c>
      <c r="DA112" s="246">
        <v>8</v>
      </c>
      <c r="DB112" s="245">
        <v>703</v>
      </c>
      <c r="DC112" s="245">
        <v>837</v>
      </c>
      <c r="DD112" s="245">
        <v>946</v>
      </c>
      <c r="DE112" s="245">
        <v>863</v>
      </c>
      <c r="DF112" s="245">
        <v>573</v>
      </c>
      <c r="DG112" s="245">
        <v>759</v>
      </c>
      <c r="DH112" s="245">
        <v>927</v>
      </c>
      <c r="DI112" s="245">
        <v>1050</v>
      </c>
      <c r="DJ112" s="245">
        <v>1252</v>
      </c>
      <c r="DK112" s="245">
        <v>987</v>
      </c>
      <c r="DL112" s="245">
        <v>1096</v>
      </c>
      <c r="DM112" s="245">
        <v>1312</v>
      </c>
      <c r="DN112" s="245">
        <v>1574</v>
      </c>
      <c r="DO112" s="245">
        <v>1636</v>
      </c>
      <c r="DP112" s="245">
        <v>1121</v>
      </c>
      <c r="DQ112" s="245">
        <v>910</v>
      </c>
      <c r="DR112" s="245">
        <v>836</v>
      </c>
      <c r="DS112" s="245">
        <v>475</v>
      </c>
      <c r="DT112" s="245">
        <v>140</v>
      </c>
      <c r="DU112" s="245">
        <v>17</v>
      </c>
      <c r="DV112" s="245">
        <v>2</v>
      </c>
    </row>
    <row r="113" spans="1:126" x14ac:dyDescent="0.15">
      <c r="A113" s="248" t="s">
        <v>1069</v>
      </c>
      <c r="B113" s="259" t="s">
        <v>1067</v>
      </c>
      <c r="C113" s="250">
        <v>19749</v>
      </c>
      <c r="D113" s="251">
        <v>98</v>
      </c>
      <c r="E113" s="251">
        <v>123</v>
      </c>
      <c r="F113" s="251">
        <v>125</v>
      </c>
      <c r="G113" s="251">
        <v>135</v>
      </c>
      <c r="H113" s="251">
        <v>135</v>
      </c>
      <c r="I113" s="251">
        <v>149</v>
      </c>
      <c r="J113" s="251">
        <v>176</v>
      </c>
      <c r="K113" s="251">
        <v>156</v>
      </c>
      <c r="L113" s="251">
        <v>161</v>
      </c>
      <c r="M113" s="251">
        <v>181</v>
      </c>
      <c r="N113" s="251">
        <v>162</v>
      </c>
      <c r="O113" s="251">
        <v>159</v>
      </c>
      <c r="P113" s="251">
        <v>195</v>
      </c>
      <c r="Q113" s="251">
        <v>194</v>
      </c>
      <c r="R113" s="251">
        <v>194</v>
      </c>
      <c r="S113" s="251">
        <v>198</v>
      </c>
      <c r="T113" s="251">
        <v>188</v>
      </c>
      <c r="U113" s="251">
        <v>195</v>
      </c>
      <c r="V113" s="251">
        <v>149</v>
      </c>
      <c r="W113" s="251">
        <v>98</v>
      </c>
      <c r="X113" s="251">
        <v>89</v>
      </c>
      <c r="Y113" s="251">
        <v>85</v>
      </c>
      <c r="Z113" s="251">
        <v>91</v>
      </c>
      <c r="AA113" s="251">
        <v>95</v>
      </c>
      <c r="AB113" s="251">
        <v>130</v>
      </c>
      <c r="AC113" s="251">
        <v>131</v>
      </c>
      <c r="AD113" s="251">
        <v>164</v>
      </c>
      <c r="AE113" s="251">
        <v>165</v>
      </c>
      <c r="AF113" s="251">
        <v>151</v>
      </c>
      <c r="AG113" s="251">
        <v>153</v>
      </c>
      <c r="AH113" s="251">
        <v>150</v>
      </c>
      <c r="AI113" s="251">
        <v>159</v>
      </c>
      <c r="AJ113" s="251">
        <v>188</v>
      </c>
      <c r="AK113" s="251">
        <v>179</v>
      </c>
      <c r="AL113" s="251">
        <v>170</v>
      </c>
      <c r="AM113" s="251">
        <v>197</v>
      </c>
      <c r="AN113" s="251">
        <v>200</v>
      </c>
      <c r="AO113" s="251">
        <v>193</v>
      </c>
      <c r="AP113" s="251">
        <v>216</v>
      </c>
      <c r="AQ113" s="251">
        <v>213</v>
      </c>
      <c r="AR113" s="251">
        <v>232</v>
      </c>
      <c r="AS113" s="251">
        <v>243</v>
      </c>
      <c r="AT113" s="251">
        <v>262</v>
      </c>
      <c r="AU113" s="251">
        <v>235</v>
      </c>
      <c r="AV113" s="251">
        <v>249</v>
      </c>
      <c r="AW113" s="251">
        <v>218</v>
      </c>
      <c r="AX113" s="251">
        <v>237</v>
      </c>
      <c r="AY113" s="251">
        <v>234</v>
      </c>
      <c r="AZ113" s="251">
        <v>219</v>
      </c>
      <c r="BA113" s="251">
        <v>188</v>
      </c>
      <c r="BB113" s="251">
        <v>252</v>
      </c>
      <c r="BC113" s="251">
        <v>197</v>
      </c>
      <c r="BD113" s="251">
        <v>225</v>
      </c>
      <c r="BE113" s="251">
        <v>252</v>
      </c>
      <c r="BF113" s="251">
        <v>273</v>
      </c>
      <c r="BG113" s="251">
        <v>285</v>
      </c>
      <c r="BH113" s="251">
        <v>282</v>
      </c>
      <c r="BI113" s="251">
        <v>250</v>
      </c>
      <c r="BJ113" s="251">
        <v>274</v>
      </c>
      <c r="BK113" s="251">
        <v>291</v>
      </c>
      <c r="BL113" s="251">
        <v>281</v>
      </c>
      <c r="BM113" s="251">
        <v>320</v>
      </c>
      <c r="BN113" s="251">
        <v>306</v>
      </c>
      <c r="BO113" s="251">
        <v>320</v>
      </c>
      <c r="BP113" s="251">
        <v>348</v>
      </c>
      <c r="BQ113" s="251">
        <v>373</v>
      </c>
      <c r="BR113" s="251">
        <v>389</v>
      </c>
      <c r="BS113" s="251">
        <v>425</v>
      </c>
      <c r="BT113" s="251">
        <v>314</v>
      </c>
      <c r="BU113" s="251">
        <v>188</v>
      </c>
      <c r="BV113" s="251">
        <v>239</v>
      </c>
      <c r="BW113" s="251">
        <v>259</v>
      </c>
      <c r="BX113" s="251">
        <v>266</v>
      </c>
      <c r="BY113" s="251">
        <v>264</v>
      </c>
      <c r="BZ113" s="251">
        <v>279</v>
      </c>
      <c r="CA113" s="251">
        <v>255</v>
      </c>
      <c r="CB113" s="251">
        <v>201</v>
      </c>
      <c r="CC113" s="251">
        <v>267</v>
      </c>
      <c r="CD113" s="251">
        <v>242</v>
      </c>
      <c r="CE113" s="251">
        <v>269</v>
      </c>
      <c r="CF113" s="251">
        <v>261</v>
      </c>
      <c r="CG113" s="251">
        <v>259</v>
      </c>
      <c r="CH113" s="251">
        <v>251</v>
      </c>
      <c r="CI113" s="251">
        <v>202</v>
      </c>
      <c r="CJ113" s="251">
        <v>246</v>
      </c>
      <c r="CK113" s="251">
        <v>183</v>
      </c>
      <c r="CL113" s="251">
        <v>210</v>
      </c>
      <c r="CM113" s="251">
        <v>184</v>
      </c>
      <c r="CN113" s="251">
        <v>184</v>
      </c>
      <c r="CO113" s="251">
        <v>156</v>
      </c>
      <c r="CP113" s="251">
        <v>132</v>
      </c>
      <c r="CQ113" s="251">
        <v>119</v>
      </c>
      <c r="CR113" s="251">
        <v>89</v>
      </c>
      <c r="CS113" s="251">
        <v>72</v>
      </c>
      <c r="CT113" s="251">
        <v>59</v>
      </c>
      <c r="CU113" s="251">
        <v>44</v>
      </c>
      <c r="CV113" s="251">
        <v>26</v>
      </c>
      <c r="CW113" s="251">
        <v>20</v>
      </c>
      <c r="CX113" s="251">
        <v>14</v>
      </c>
      <c r="CY113" s="251">
        <v>15</v>
      </c>
      <c r="CZ113" s="251">
        <v>25</v>
      </c>
      <c r="DA113" s="252">
        <v>5</v>
      </c>
      <c r="DB113" s="251">
        <v>616</v>
      </c>
      <c r="DC113" s="251">
        <v>823</v>
      </c>
      <c r="DD113" s="251">
        <v>904</v>
      </c>
      <c r="DE113" s="251">
        <v>828</v>
      </c>
      <c r="DF113" s="251">
        <v>490</v>
      </c>
      <c r="DG113" s="251">
        <v>764</v>
      </c>
      <c r="DH113" s="251">
        <v>846</v>
      </c>
      <c r="DI113" s="251">
        <v>1019</v>
      </c>
      <c r="DJ113" s="251">
        <v>1221</v>
      </c>
      <c r="DK113" s="251">
        <v>1096</v>
      </c>
      <c r="DL113" s="251">
        <v>1199</v>
      </c>
      <c r="DM113" s="251">
        <v>1382</v>
      </c>
      <c r="DN113" s="251">
        <v>1575</v>
      </c>
      <c r="DO113" s="251">
        <v>1689</v>
      </c>
      <c r="DP113" s="251">
        <v>1307</v>
      </c>
      <c r="DQ113" s="251">
        <v>1234</v>
      </c>
      <c r="DR113" s="251">
        <v>1219</v>
      </c>
      <c r="DS113" s="251">
        <v>917</v>
      </c>
      <c r="DT113" s="251">
        <v>471</v>
      </c>
      <c r="DU113" s="251">
        <v>119</v>
      </c>
      <c r="DV113" s="251">
        <v>25</v>
      </c>
    </row>
    <row r="114" spans="1:126" x14ac:dyDescent="0.15">
      <c r="A114" s="242" t="s">
        <v>1096</v>
      </c>
      <c r="B114" s="257" t="s">
        <v>1064</v>
      </c>
      <c r="C114" s="244">
        <v>40310</v>
      </c>
      <c r="D114" s="245">
        <v>340</v>
      </c>
      <c r="E114" s="245">
        <v>307</v>
      </c>
      <c r="F114" s="245">
        <v>379</v>
      </c>
      <c r="G114" s="245">
        <v>352</v>
      </c>
      <c r="H114" s="245">
        <v>344</v>
      </c>
      <c r="I114" s="245">
        <v>353</v>
      </c>
      <c r="J114" s="245">
        <v>359</v>
      </c>
      <c r="K114" s="245">
        <v>376</v>
      </c>
      <c r="L114" s="245">
        <v>349</v>
      </c>
      <c r="M114" s="245">
        <v>364</v>
      </c>
      <c r="N114" s="245">
        <v>353</v>
      </c>
      <c r="O114" s="245">
        <v>374</v>
      </c>
      <c r="P114" s="245">
        <v>382</v>
      </c>
      <c r="Q114" s="245">
        <v>402</v>
      </c>
      <c r="R114" s="245">
        <v>392</v>
      </c>
      <c r="S114" s="245">
        <v>425</v>
      </c>
      <c r="T114" s="245">
        <v>447</v>
      </c>
      <c r="U114" s="245">
        <v>400</v>
      </c>
      <c r="V114" s="245">
        <v>398</v>
      </c>
      <c r="W114" s="245">
        <v>413</v>
      </c>
      <c r="X114" s="245">
        <v>411</v>
      </c>
      <c r="Y114" s="245">
        <v>455</v>
      </c>
      <c r="Z114" s="245">
        <v>449</v>
      </c>
      <c r="AA114" s="245">
        <v>468</v>
      </c>
      <c r="AB114" s="245">
        <v>441</v>
      </c>
      <c r="AC114" s="245">
        <v>416</v>
      </c>
      <c r="AD114" s="245">
        <v>440</v>
      </c>
      <c r="AE114" s="245">
        <v>465</v>
      </c>
      <c r="AF114" s="245">
        <v>448</v>
      </c>
      <c r="AG114" s="245">
        <v>448</v>
      </c>
      <c r="AH114" s="245">
        <v>474</v>
      </c>
      <c r="AI114" s="245">
        <v>471</v>
      </c>
      <c r="AJ114" s="245">
        <v>450</v>
      </c>
      <c r="AK114" s="245">
        <v>452</v>
      </c>
      <c r="AL114" s="245">
        <v>476</v>
      </c>
      <c r="AM114" s="245">
        <v>492</v>
      </c>
      <c r="AN114" s="245">
        <v>458</v>
      </c>
      <c r="AO114" s="245">
        <v>511</v>
      </c>
      <c r="AP114" s="245">
        <v>550</v>
      </c>
      <c r="AQ114" s="245">
        <v>561</v>
      </c>
      <c r="AR114" s="245">
        <v>593</v>
      </c>
      <c r="AS114" s="245">
        <v>594</v>
      </c>
      <c r="AT114" s="245">
        <v>635</v>
      </c>
      <c r="AU114" s="245">
        <v>582</v>
      </c>
      <c r="AV114" s="245">
        <v>572</v>
      </c>
      <c r="AW114" s="245">
        <v>574</v>
      </c>
      <c r="AX114" s="245">
        <v>536</v>
      </c>
      <c r="AY114" s="245">
        <v>508</v>
      </c>
      <c r="AZ114" s="245">
        <v>544</v>
      </c>
      <c r="BA114" s="245">
        <v>428</v>
      </c>
      <c r="BB114" s="245">
        <v>513</v>
      </c>
      <c r="BC114" s="245">
        <v>494</v>
      </c>
      <c r="BD114" s="245">
        <v>479</v>
      </c>
      <c r="BE114" s="245">
        <v>451</v>
      </c>
      <c r="BF114" s="245">
        <v>471</v>
      </c>
      <c r="BG114" s="245">
        <v>480</v>
      </c>
      <c r="BH114" s="245">
        <v>511</v>
      </c>
      <c r="BI114" s="245">
        <v>488</v>
      </c>
      <c r="BJ114" s="245">
        <v>489</v>
      </c>
      <c r="BK114" s="245">
        <v>465</v>
      </c>
      <c r="BL114" s="245">
        <v>536</v>
      </c>
      <c r="BM114" s="245">
        <v>518</v>
      </c>
      <c r="BN114" s="245">
        <v>541</v>
      </c>
      <c r="BO114" s="245">
        <v>529</v>
      </c>
      <c r="BP114" s="245">
        <v>572</v>
      </c>
      <c r="BQ114" s="245">
        <v>531</v>
      </c>
      <c r="BR114" s="245">
        <v>708</v>
      </c>
      <c r="BS114" s="245">
        <v>690</v>
      </c>
      <c r="BT114" s="245">
        <v>603</v>
      </c>
      <c r="BU114" s="245">
        <v>357</v>
      </c>
      <c r="BV114" s="245">
        <v>431</v>
      </c>
      <c r="BW114" s="245">
        <v>463</v>
      </c>
      <c r="BX114" s="245">
        <v>405</v>
      </c>
      <c r="BY114" s="245">
        <v>461</v>
      </c>
      <c r="BZ114" s="245">
        <v>384</v>
      </c>
      <c r="CA114" s="245">
        <v>387</v>
      </c>
      <c r="CB114" s="245">
        <v>280</v>
      </c>
      <c r="CC114" s="245">
        <v>365</v>
      </c>
      <c r="CD114" s="245">
        <v>421</v>
      </c>
      <c r="CE114" s="245">
        <v>408</v>
      </c>
      <c r="CF114" s="245">
        <v>309</v>
      </c>
      <c r="CG114" s="245">
        <v>325</v>
      </c>
      <c r="CH114" s="245">
        <v>340</v>
      </c>
      <c r="CI114" s="245">
        <v>294</v>
      </c>
      <c r="CJ114" s="245">
        <v>296</v>
      </c>
      <c r="CK114" s="245">
        <v>227</v>
      </c>
      <c r="CL114" s="245">
        <v>248</v>
      </c>
      <c r="CM114" s="245">
        <v>232</v>
      </c>
      <c r="CN114" s="245">
        <v>205</v>
      </c>
      <c r="CO114" s="245">
        <v>184</v>
      </c>
      <c r="CP114" s="245">
        <v>149</v>
      </c>
      <c r="CQ114" s="245">
        <v>118</v>
      </c>
      <c r="CR114" s="245">
        <v>83</v>
      </c>
      <c r="CS114" s="245">
        <v>63</v>
      </c>
      <c r="CT114" s="245">
        <v>50</v>
      </c>
      <c r="CU114" s="245">
        <v>47</v>
      </c>
      <c r="CV114" s="245">
        <v>21</v>
      </c>
      <c r="CW114" s="245">
        <v>28</v>
      </c>
      <c r="CX114" s="245">
        <v>20</v>
      </c>
      <c r="CY114" s="245">
        <v>11</v>
      </c>
      <c r="CZ114" s="245">
        <v>17</v>
      </c>
      <c r="DA114" s="246">
        <v>201</v>
      </c>
      <c r="DB114" s="245">
        <v>1722</v>
      </c>
      <c r="DC114" s="245">
        <v>1801</v>
      </c>
      <c r="DD114" s="245">
        <v>1903</v>
      </c>
      <c r="DE114" s="245">
        <v>2083</v>
      </c>
      <c r="DF114" s="245">
        <v>2224</v>
      </c>
      <c r="DG114" s="245">
        <v>2217</v>
      </c>
      <c r="DH114" s="245">
        <v>2323</v>
      </c>
      <c r="DI114" s="245">
        <v>2572</v>
      </c>
      <c r="DJ114" s="245">
        <v>2976</v>
      </c>
      <c r="DK114" s="245">
        <v>2590</v>
      </c>
      <c r="DL114" s="245">
        <v>2408</v>
      </c>
      <c r="DM114" s="245">
        <v>2433</v>
      </c>
      <c r="DN114" s="245">
        <v>2696</v>
      </c>
      <c r="DO114" s="245">
        <v>2889</v>
      </c>
      <c r="DP114" s="245">
        <v>2144</v>
      </c>
      <c r="DQ114" s="245">
        <v>1861</v>
      </c>
      <c r="DR114" s="245">
        <v>1564</v>
      </c>
      <c r="DS114" s="245">
        <v>1096</v>
      </c>
      <c r="DT114" s="245">
        <v>463</v>
      </c>
      <c r="DU114" s="245">
        <v>127</v>
      </c>
      <c r="DV114" s="245">
        <v>17</v>
      </c>
    </row>
    <row r="115" spans="1:126" x14ac:dyDescent="0.15">
      <c r="A115" s="242" t="s">
        <v>1069</v>
      </c>
      <c r="B115" s="257" t="s">
        <v>1066</v>
      </c>
      <c r="C115" s="244">
        <v>19619</v>
      </c>
      <c r="D115" s="245">
        <v>169</v>
      </c>
      <c r="E115" s="245">
        <v>151</v>
      </c>
      <c r="F115" s="245">
        <v>199</v>
      </c>
      <c r="G115" s="245">
        <v>177</v>
      </c>
      <c r="H115" s="245">
        <v>171</v>
      </c>
      <c r="I115" s="245">
        <v>185</v>
      </c>
      <c r="J115" s="245">
        <v>168</v>
      </c>
      <c r="K115" s="245">
        <v>185</v>
      </c>
      <c r="L115" s="245">
        <v>172</v>
      </c>
      <c r="M115" s="245">
        <v>190</v>
      </c>
      <c r="N115" s="245">
        <v>188</v>
      </c>
      <c r="O115" s="245">
        <v>191</v>
      </c>
      <c r="P115" s="245">
        <v>178</v>
      </c>
      <c r="Q115" s="245">
        <v>205</v>
      </c>
      <c r="R115" s="245">
        <v>198</v>
      </c>
      <c r="S115" s="245">
        <v>229</v>
      </c>
      <c r="T115" s="245">
        <v>231</v>
      </c>
      <c r="U115" s="245">
        <v>198</v>
      </c>
      <c r="V115" s="245">
        <v>206</v>
      </c>
      <c r="W115" s="245">
        <v>180</v>
      </c>
      <c r="X115" s="245">
        <v>177</v>
      </c>
      <c r="Y115" s="245">
        <v>195</v>
      </c>
      <c r="Z115" s="245">
        <v>198</v>
      </c>
      <c r="AA115" s="245">
        <v>226</v>
      </c>
      <c r="AB115" s="245">
        <v>217</v>
      </c>
      <c r="AC115" s="245">
        <v>216</v>
      </c>
      <c r="AD115" s="245">
        <v>230</v>
      </c>
      <c r="AE115" s="245">
        <v>229</v>
      </c>
      <c r="AF115" s="245">
        <v>213</v>
      </c>
      <c r="AG115" s="245">
        <v>221</v>
      </c>
      <c r="AH115" s="245">
        <v>240</v>
      </c>
      <c r="AI115" s="245">
        <v>237</v>
      </c>
      <c r="AJ115" s="245">
        <v>229</v>
      </c>
      <c r="AK115" s="245">
        <v>236</v>
      </c>
      <c r="AL115" s="245">
        <v>251</v>
      </c>
      <c r="AM115" s="245">
        <v>242</v>
      </c>
      <c r="AN115" s="245">
        <v>234</v>
      </c>
      <c r="AO115" s="245">
        <v>276</v>
      </c>
      <c r="AP115" s="245">
        <v>280</v>
      </c>
      <c r="AQ115" s="245">
        <v>288</v>
      </c>
      <c r="AR115" s="245">
        <v>307</v>
      </c>
      <c r="AS115" s="245">
        <v>315</v>
      </c>
      <c r="AT115" s="245">
        <v>320</v>
      </c>
      <c r="AU115" s="245">
        <v>306</v>
      </c>
      <c r="AV115" s="245">
        <v>290</v>
      </c>
      <c r="AW115" s="245">
        <v>293</v>
      </c>
      <c r="AX115" s="245">
        <v>271</v>
      </c>
      <c r="AY115" s="245">
        <v>245</v>
      </c>
      <c r="AZ115" s="245">
        <v>276</v>
      </c>
      <c r="BA115" s="245">
        <v>195</v>
      </c>
      <c r="BB115" s="245">
        <v>264</v>
      </c>
      <c r="BC115" s="245">
        <v>255</v>
      </c>
      <c r="BD115" s="245">
        <v>252</v>
      </c>
      <c r="BE115" s="245">
        <v>229</v>
      </c>
      <c r="BF115" s="245">
        <v>233</v>
      </c>
      <c r="BG115" s="245">
        <v>248</v>
      </c>
      <c r="BH115" s="245">
        <v>264</v>
      </c>
      <c r="BI115" s="245">
        <v>240</v>
      </c>
      <c r="BJ115" s="245">
        <v>242</v>
      </c>
      <c r="BK115" s="245">
        <v>241</v>
      </c>
      <c r="BL115" s="245">
        <v>281</v>
      </c>
      <c r="BM115" s="245">
        <v>263</v>
      </c>
      <c r="BN115" s="245">
        <v>257</v>
      </c>
      <c r="BO115" s="245">
        <v>265</v>
      </c>
      <c r="BP115" s="245">
        <v>279</v>
      </c>
      <c r="BQ115" s="245">
        <v>282</v>
      </c>
      <c r="BR115" s="245">
        <v>333</v>
      </c>
      <c r="BS115" s="245">
        <v>360</v>
      </c>
      <c r="BT115" s="245">
        <v>312</v>
      </c>
      <c r="BU115" s="245">
        <v>172</v>
      </c>
      <c r="BV115" s="245">
        <v>231</v>
      </c>
      <c r="BW115" s="245">
        <v>214</v>
      </c>
      <c r="BX115" s="245">
        <v>184</v>
      </c>
      <c r="BY115" s="245">
        <v>226</v>
      </c>
      <c r="BZ115" s="245">
        <v>179</v>
      </c>
      <c r="CA115" s="245">
        <v>184</v>
      </c>
      <c r="CB115" s="245">
        <v>121</v>
      </c>
      <c r="CC115" s="245">
        <v>149</v>
      </c>
      <c r="CD115" s="245">
        <v>169</v>
      </c>
      <c r="CE115" s="245">
        <v>175</v>
      </c>
      <c r="CF115" s="245">
        <v>130</v>
      </c>
      <c r="CG115" s="245">
        <v>146</v>
      </c>
      <c r="CH115" s="245">
        <v>135</v>
      </c>
      <c r="CI115" s="245">
        <v>111</v>
      </c>
      <c r="CJ115" s="245">
        <v>111</v>
      </c>
      <c r="CK115" s="245">
        <v>92</v>
      </c>
      <c r="CL115" s="245">
        <v>84</v>
      </c>
      <c r="CM115" s="245">
        <v>79</v>
      </c>
      <c r="CN115" s="245">
        <v>63</v>
      </c>
      <c r="CO115" s="245">
        <v>49</v>
      </c>
      <c r="CP115" s="245">
        <v>41</v>
      </c>
      <c r="CQ115" s="245">
        <v>44</v>
      </c>
      <c r="CR115" s="245">
        <v>21</v>
      </c>
      <c r="CS115" s="245">
        <v>16</v>
      </c>
      <c r="CT115" s="245">
        <v>10</v>
      </c>
      <c r="CU115" s="245">
        <v>12</v>
      </c>
      <c r="CV115" s="245">
        <v>4</v>
      </c>
      <c r="CW115" s="245">
        <v>3</v>
      </c>
      <c r="CX115" s="245">
        <v>6</v>
      </c>
      <c r="CY115" s="245">
        <v>3</v>
      </c>
      <c r="CZ115" s="245">
        <v>3</v>
      </c>
      <c r="DA115" s="246">
        <v>128</v>
      </c>
      <c r="DB115" s="245">
        <v>867</v>
      </c>
      <c r="DC115" s="245">
        <v>900</v>
      </c>
      <c r="DD115" s="245">
        <v>960</v>
      </c>
      <c r="DE115" s="245">
        <v>1044</v>
      </c>
      <c r="DF115" s="245">
        <v>1013</v>
      </c>
      <c r="DG115" s="245">
        <v>1109</v>
      </c>
      <c r="DH115" s="245">
        <v>1193</v>
      </c>
      <c r="DI115" s="245">
        <v>1320</v>
      </c>
      <c r="DJ115" s="245">
        <v>1538</v>
      </c>
      <c r="DK115" s="245">
        <v>1280</v>
      </c>
      <c r="DL115" s="245">
        <v>1233</v>
      </c>
      <c r="DM115" s="245">
        <v>1235</v>
      </c>
      <c r="DN115" s="245">
        <v>1345</v>
      </c>
      <c r="DO115" s="245">
        <v>1459</v>
      </c>
      <c r="DP115" s="245">
        <v>1034</v>
      </c>
      <c r="DQ115" s="245">
        <v>798</v>
      </c>
      <c r="DR115" s="245">
        <v>633</v>
      </c>
      <c r="DS115" s="245">
        <v>367</v>
      </c>
      <c r="DT115" s="245">
        <v>132</v>
      </c>
      <c r="DU115" s="245">
        <v>28</v>
      </c>
      <c r="DV115" s="245">
        <v>3</v>
      </c>
    </row>
    <row r="116" spans="1:126" x14ac:dyDescent="0.15">
      <c r="A116" s="242" t="s">
        <v>1069</v>
      </c>
      <c r="B116" s="257" t="s">
        <v>1067</v>
      </c>
      <c r="C116" s="244">
        <v>20691</v>
      </c>
      <c r="D116" s="245">
        <v>171</v>
      </c>
      <c r="E116" s="245">
        <v>156</v>
      </c>
      <c r="F116" s="245">
        <v>180</v>
      </c>
      <c r="G116" s="245">
        <v>175</v>
      </c>
      <c r="H116" s="245">
        <v>173</v>
      </c>
      <c r="I116" s="245">
        <v>168</v>
      </c>
      <c r="J116" s="245">
        <v>191</v>
      </c>
      <c r="K116" s="245">
        <v>191</v>
      </c>
      <c r="L116" s="245">
        <v>177</v>
      </c>
      <c r="M116" s="245">
        <v>174</v>
      </c>
      <c r="N116" s="245">
        <v>165</v>
      </c>
      <c r="O116" s="245">
        <v>183</v>
      </c>
      <c r="P116" s="245">
        <v>204</v>
      </c>
      <c r="Q116" s="245">
        <v>197</v>
      </c>
      <c r="R116" s="245">
        <v>194</v>
      </c>
      <c r="S116" s="245">
        <v>196</v>
      </c>
      <c r="T116" s="245">
        <v>216</v>
      </c>
      <c r="U116" s="245">
        <v>202</v>
      </c>
      <c r="V116" s="245">
        <v>192</v>
      </c>
      <c r="W116" s="245">
        <v>233</v>
      </c>
      <c r="X116" s="245">
        <v>234</v>
      </c>
      <c r="Y116" s="245">
        <v>260</v>
      </c>
      <c r="Z116" s="245">
        <v>251</v>
      </c>
      <c r="AA116" s="245">
        <v>242</v>
      </c>
      <c r="AB116" s="245">
        <v>224</v>
      </c>
      <c r="AC116" s="245">
        <v>200</v>
      </c>
      <c r="AD116" s="245">
        <v>210</v>
      </c>
      <c r="AE116" s="245">
        <v>236</v>
      </c>
      <c r="AF116" s="245">
        <v>235</v>
      </c>
      <c r="AG116" s="245">
        <v>227</v>
      </c>
      <c r="AH116" s="245">
        <v>234</v>
      </c>
      <c r="AI116" s="245">
        <v>234</v>
      </c>
      <c r="AJ116" s="245">
        <v>221</v>
      </c>
      <c r="AK116" s="245">
        <v>216</v>
      </c>
      <c r="AL116" s="245">
        <v>225</v>
      </c>
      <c r="AM116" s="245">
        <v>250</v>
      </c>
      <c r="AN116" s="245">
        <v>224</v>
      </c>
      <c r="AO116" s="245">
        <v>235</v>
      </c>
      <c r="AP116" s="245">
        <v>270</v>
      </c>
      <c r="AQ116" s="245">
        <v>273</v>
      </c>
      <c r="AR116" s="245">
        <v>286</v>
      </c>
      <c r="AS116" s="245">
        <v>279</v>
      </c>
      <c r="AT116" s="245">
        <v>315</v>
      </c>
      <c r="AU116" s="245">
        <v>276</v>
      </c>
      <c r="AV116" s="245">
        <v>282</v>
      </c>
      <c r="AW116" s="245">
        <v>281</v>
      </c>
      <c r="AX116" s="245">
        <v>265</v>
      </c>
      <c r="AY116" s="245">
        <v>263</v>
      </c>
      <c r="AZ116" s="245">
        <v>268</v>
      </c>
      <c r="BA116" s="245">
        <v>233</v>
      </c>
      <c r="BB116" s="245">
        <v>249</v>
      </c>
      <c r="BC116" s="245">
        <v>239</v>
      </c>
      <c r="BD116" s="245">
        <v>227</v>
      </c>
      <c r="BE116" s="245">
        <v>222</v>
      </c>
      <c r="BF116" s="245">
        <v>238</v>
      </c>
      <c r="BG116" s="245">
        <v>232</v>
      </c>
      <c r="BH116" s="245">
        <v>247</v>
      </c>
      <c r="BI116" s="245">
        <v>248</v>
      </c>
      <c r="BJ116" s="245">
        <v>247</v>
      </c>
      <c r="BK116" s="245">
        <v>224</v>
      </c>
      <c r="BL116" s="245">
        <v>255</v>
      </c>
      <c r="BM116" s="245">
        <v>255</v>
      </c>
      <c r="BN116" s="245">
        <v>284</v>
      </c>
      <c r="BO116" s="245">
        <v>264</v>
      </c>
      <c r="BP116" s="245">
        <v>293</v>
      </c>
      <c r="BQ116" s="245">
        <v>249</v>
      </c>
      <c r="BR116" s="245">
        <v>375</v>
      </c>
      <c r="BS116" s="245">
        <v>330</v>
      </c>
      <c r="BT116" s="245">
        <v>291</v>
      </c>
      <c r="BU116" s="245">
        <v>185</v>
      </c>
      <c r="BV116" s="245">
        <v>200</v>
      </c>
      <c r="BW116" s="245">
        <v>249</v>
      </c>
      <c r="BX116" s="245">
        <v>221</v>
      </c>
      <c r="BY116" s="245">
        <v>235</v>
      </c>
      <c r="BZ116" s="245">
        <v>205</v>
      </c>
      <c r="CA116" s="245">
        <v>203</v>
      </c>
      <c r="CB116" s="245">
        <v>159</v>
      </c>
      <c r="CC116" s="245">
        <v>216</v>
      </c>
      <c r="CD116" s="245">
        <v>252</v>
      </c>
      <c r="CE116" s="245">
        <v>233</v>
      </c>
      <c r="CF116" s="245">
        <v>179</v>
      </c>
      <c r="CG116" s="245">
        <v>179</v>
      </c>
      <c r="CH116" s="245">
        <v>205</v>
      </c>
      <c r="CI116" s="245">
        <v>183</v>
      </c>
      <c r="CJ116" s="245">
        <v>185</v>
      </c>
      <c r="CK116" s="245">
        <v>135</v>
      </c>
      <c r="CL116" s="245">
        <v>164</v>
      </c>
      <c r="CM116" s="245">
        <v>153</v>
      </c>
      <c r="CN116" s="245">
        <v>142</v>
      </c>
      <c r="CO116" s="245">
        <v>135</v>
      </c>
      <c r="CP116" s="245">
        <v>108</v>
      </c>
      <c r="CQ116" s="245">
        <v>74</v>
      </c>
      <c r="CR116" s="245">
        <v>62</v>
      </c>
      <c r="CS116" s="245">
        <v>47</v>
      </c>
      <c r="CT116" s="245">
        <v>40</v>
      </c>
      <c r="CU116" s="245">
        <v>35</v>
      </c>
      <c r="CV116" s="245">
        <v>17</v>
      </c>
      <c r="CW116" s="245">
        <v>25</v>
      </c>
      <c r="CX116" s="245">
        <v>14</v>
      </c>
      <c r="CY116" s="245">
        <v>8</v>
      </c>
      <c r="CZ116" s="245">
        <v>14</v>
      </c>
      <c r="DA116" s="246">
        <v>73</v>
      </c>
      <c r="DB116" s="245">
        <v>855</v>
      </c>
      <c r="DC116" s="245">
        <v>901</v>
      </c>
      <c r="DD116" s="245">
        <v>943</v>
      </c>
      <c r="DE116" s="245">
        <v>1039</v>
      </c>
      <c r="DF116" s="245">
        <v>1211</v>
      </c>
      <c r="DG116" s="245">
        <v>1108</v>
      </c>
      <c r="DH116" s="245">
        <v>1130</v>
      </c>
      <c r="DI116" s="245">
        <v>1252</v>
      </c>
      <c r="DJ116" s="245">
        <v>1438</v>
      </c>
      <c r="DK116" s="245">
        <v>1310</v>
      </c>
      <c r="DL116" s="245">
        <v>1175</v>
      </c>
      <c r="DM116" s="245">
        <v>1198</v>
      </c>
      <c r="DN116" s="245">
        <v>1351</v>
      </c>
      <c r="DO116" s="245">
        <v>1430</v>
      </c>
      <c r="DP116" s="245">
        <v>1110</v>
      </c>
      <c r="DQ116" s="245">
        <v>1063</v>
      </c>
      <c r="DR116" s="245">
        <v>931</v>
      </c>
      <c r="DS116" s="245">
        <v>729</v>
      </c>
      <c r="DT116" s="245">
        <v>331</v>
      </c>
      <c r="DU116" s="245">
        <v>99</v>
      </c>
      <c r="DV116" s="245">
        <v>14</v>
      </c>
    </row>
    <row r="117" spans="1:126" x14ac:dyDescent="0.15">
      <c r="A117" s="236" t="s">
        <v>1097</v>
      </c>
      <c r="B117" s="258" t="s">
        <v>1064</v>
      </c>
      <c r="C117" s="238">
        <v>77419</v>
      </c>
      <c r="D117" s="239">
        <v>543</v>
      </c>
      <c r="E117" s="239">
        <v>602</v>
      </c>
      <c r="F117" s="239">
        <v>580</v>
      </c>
      <c r="G117" s="239">
        <v>671</v>
      </c>
      <c r="H117" s="239">
        <v>673</v>
      </c>
      <c r="I117" s="239">
        <v>626</v>
      </c>
      <c r="J117" s="239">
        <v>700</v>
      </c>
      <c r="K117" s="239">
        <v>703</v>
      </c>
      <c r="L117" s="239">
        <v>637</v>
      </c>
      <c r="M117" s="239">
        <v>714</v>
      </c>
      <c r="N117" s="239">
        <v>682</v>
      </c>
      <c r="O117" s="239">
        <v>781</v>
      </c>
      <c r="P117" s="239">
        <v>766</v>
      </c>
      <c r="Q117" s="239">
        <v>756</v>
      </c>
      <c r="R117" s="239">
        <v>754</v>
      </c>
      <c r="S117" s="239">
        <v>851</v>
      </c>
      <c r="T117" s="239">
        <v>815</v>
      </c>
      <c r="U117" s="239">
        <v>885</v>
      </c>
      <c r="V117" s="239">
        <v>754</v>
      </c>
      <c r="W117" s="239">
        <v>701</v>
      </c>
      <c r="X117" s="239">
        <v>700</v>
      </c>
      <c r="Y117" s="239">
        <v>664</v>
      </c>
      <c r="Z117" s="239">
        <v>640</v>
      </c>
      <c r="AA117" s="239">
        <v>645</v>
      </c>
      <c r="AB117" s="239">
        <v>663</v>
      </c>
      <c r="AC117" s="239">
        <v>664</v>
      </c>
      <c r="AD117" s="239">
        <v>674</v>
      </c>
      <c r="AE117" s="239">
        <v>701</v>
      </c>
      <c r="AF117" s="239">
        <v>744</v>
      </c>
      <c r="AG117" s="239">
        <v>747</v>
      </c>
      <c r="AH117" s="239">
        <v>790</v>
      </c>
      <c r="AI117" s="239">
        <v>787</v>
      </c>
      <c r="AJ117" s="239">
        <v>835</v>
      </c>
      <c r="AK117" s="239">
        <v>852</v>
      </c>
      <c r="AL117" s="239">
        <v>856</v>
      </c>
      <c r="AM117" s="239">
        <v>892</v>
      </c>
      <c r="AN117" s="239">
        <v>889</v>
      </c>
      <c r="AO117" s="239">
        <v>993</v>
      </c>
      <c r="AP117" s="239">
        <v>954</v>
      </c>
      <c r="AQ117" s="239">
        <v>1002</v>
      </c>
      <c r="AR117" s="239">
        <v>1103</v>
      </c>
      <c r="AS117" s="239">
        <v>1162</v>
      </c>
      <c r="AT117" s="239">
        <v>1170</v>
      </c>
      <c r="AU117" s="239">
        <v>1111</v>
      </c>
      <c r="AV117" s="239">
        <v>1130</v>
      </c>
      <c r="AW117" s="239">
        <v>1049</v>
      </c>
      <c r="AX117" s="239">
        <v>982</v>
      </c>
      <c r="AY117" s="239">
        <v>993</v>
      </c>
      <c r="AZ117" s="239">
        <v>1008</v>
      </c>
      <c r="BA117" s="239">
        <v>797</v>
      </c>
      <c r="BB117" s="239">
        <v>958</v>
      </c>
      <c r="BC117" s="239">
        <v>906</v>
      </c>
      <c r="BD117" s="239">
        <v>885</v>
      </c>
      <c r="BE117" s="239">
        <v>875</v>
      </c>
      <c r="BF117" s="239">
        <v>917</v>
      </c>
      <c r="BG117" s="239">
        <v>903</v>
      </c>
      <c r="BH117" s="239">
        <v>925</v>
      </c>
      <c r="BI117" s="239">
        <v>938</v>
      </c>
      <c r="BJ117" s="239">
        <v>916</v>
      </c>
      <c r="BK117" s="239">
        <v>1020</v>
      </c>
      <c r="BL117" s="239">
        <v>974</v>
      </c>
      <c r="BM117" s="239">
        <v>1052</v>
      </c>
      <c r="BN117" s="239">
        <v>1146</v>
      </c>
      <c r="BO117" s="239">
        <v>1202</v>
      </c>
      <c r="BP117" s="239">
        <v>1307</v>
      </c>
      <c r="BQ117" s="239">
        <v>1295</v>
      </c>
      <c r="BR117" s="239">
        <v>1489</v>
      </c>
      <c r="BS117" s="239">
        <v>1541</v>
      </c>
      <c r="BT117" s="239">
        <v>1398</v>
      </c>
      <c r="BU117" s="239">
        <v>847</v>
      </c>
      <c r="BV117" s="239">
        <v>1008</v>
      </c>
      <c r="BW117" s="239">
        <v>1077</v>
      </c>
      <c r="BX117" s="239">
        <v>1128</v>
      </c>
      <c r="BY117" s="239">
        <v>1048</v>
      </c>
      <c r="BZ117" s="239">
        <v>1006</v>
      </c>
      <c r="CA117" s="239">
        <v>820</v>
      </c>
      <c r="CB117" s="239">
        <v>731</v>
      </c>
      <c r="CC117" s="239">
        <v>750</v>
      </c>
      <c r="CD117" s="239">
        <v>752</v>
      </c>
      <c r="CE117" s="239">
        <v>754</v>
      </c>
      <c r="CF117" s="239">
        <v>645</v>
      </c>
      <c r="CG117" s="239">
        <v>640</v>
      </c>
      <c r="CH117" s="239">
        <v>624</v>
      </c>
      <c r="CI117" s="239">
        <v>617</v>
      </c>
      <c r="CJ117" s="239">
        <v>546</v>
      </c>
      <c r="CK117" s="239">
        <v>460</v>
      </c>
      <c r="CL117" s="239">
        <v>452</v>
      </c>
      <c r="CM117" s="239">
        <v>413</v>
      </c>
      <c r="CN117" s="239">
        <v>350</v>
      </c>
      <c r="CO117" s="239">
        <v>335</v>
      </c>
      <c r="CP117" s="239">
        <v>245</v>
      </c>
      <c r="CQ117" s="239">
        <v>236</v>
      </c>
      <c r="CR117" s="239">
        <v>174</v>
      </c>
      <c r="CS117" s="239">
        <v>130</v>
      </c>
      <c r="CT117" s="239">
        <v>90</v>
      </c>
      <c r="CU117" s="239">
        <v>84</v>
      </c>
      <c r="CV117" s="239">
        <v>45</v>
      </c>
      <c r="CW117" s="239">
        <v>41</v>
      </c>
      <c r="CX117" s="239">
        <v>33</v>
      </c>
      <c r="CY117" s="239">
        <v>20</v>
      </c>
      <c r="CZ117" s="239">
        <v>43</v>
      </c>
      <c r="DA117" s="240">
        <v>237</v>
      </c>
      <c r="DB117" s="239">
        <v>3069</v>
      </c>
      <c r="DC117" s="239">
        <v>3380</v>
      </c>
      <c r="DD117" s="239">
        <v>3739</v>
      </c>
      <c r="DE117" s="239">
        <v>4006</v>
      </c>
      <c r="DF117" s="239">
        <v>3312</v>
      </c>
      <c r="DG117" s="239">
        <v>3530</v>
      </c>
      <c r="DH117" s="239">
        <v>4120</v>
      </c>
      <c r="DI117" s="239">
        <v>4730</v>
      </c>
      <c r="DJ117" s="239">
        <v>5676</v>
      </c>
      <c r="DK117" s="239">
        <v>4829</v>
      </c>
      <c r="DL117" s="239">
        <v>4541</v>
      </c>
      <c r="DM117" s="239">
        <v>4702</v>
      </c>
      <c r="DN117" s="239">
        <v>5681</v>
      </c>
      <c r="DO117" s="239">
        <v>6570</v>
      </c>
      <c r="DP117" s="239">
        <v>5267</v>
      </c>
      <c r="DQ117" s="239">
        <v>3807</v>
      </c>
      <c r="DR117" s="239">
        <v>3072</v>
      </c>
      <c r="DS117" s="239">
        <v>2010</v>
      </c>
      <c r="DT117" s="239">
        <v>875</v>
      </c>
      <c r="DU117" s="239">
        <v>223</v>
      </c>
      <c r="DV117" s="239">
        <v>43</v>
      </c>
    </row>
    <row r="118" spans="1:126" x14ac:dyDescent="0.15">
      <c r="A118" s="242" t="s">
        <v>1069</v>
      </c>
      <c r="B118" s="257" t="s">
        <v>1066</v>
      </c>
      <c r="C118" s="244">
        <v>37260</v>
      </c>
      <c r="D118" s="245">
        <v>272</v>
      </c>
      <c r="E118" s="245">
        <v>317</v>
      </c>
      <c r="F118" s="245">
        <v>310</v>
      </c>
      <c r="G118" s="245">
        <v>346</v>
      </c>
      <c r="H118" s="245">
        <v>363</v>
      </c>
      <c r="I118" s="245">
        <v>317</v>
      </c>
      <c r="J118" s="245">
        <v>363</v>
      </c>
      <c r="K118" s="245">
        <v>363</v>
      </c>
      <c r="L118" s="245">
        <v>330</v>
      </c>
      <c r="M118" s="245">
        <v>377</v>
      </c>
      <c r="N118" s="245">
        <v>346</v>
      </c>
      <c r="O118" s="245">
        <v>390</v>
      </c>
      <c r="P118" s="245">
        <v>371</v>
      </c>
      <c r="Q118" s="245">
        <v>388</v>
      </c>
      <c r="R118" s="245">
        <v>379</v>
      </c>
      <c r="S118" s="245">
        <v>432</v>
      </c>
      <c r="T118" s="245">
        <v>402</v>
      </c>
      <c r="U118" s="245">
        <v>466</v>
      </c>
      <c r="V118" s="245">
        <v>370</v>
      </c>
      <c r="W118" s="245">
        <v>345</v>
      </c>
      <c r="X118" s="245">
        <v>370</v>
      </c>
      <c r="Y118" s="245">
        <v>341</v>
      </c>
      <c r="Z118" s="245">
        <v>341</v>
      </c>
      <c r="AA118" s="245">
        <v>350</v>
      </c>
      <c r="AB118" s="245">
        <v>326</v>
      </c>
      <c r="AC118" s="245">
        <v>326</v>
      </c>
      <c r="AD118" s="245">
        <v>327</v>
      </c>
      <c r="AE118" s="245">
        <v>367</v>
      </c>
      <c r="AF118" s="245">
        <v>379</v>
      </c>
      <c r="AG118" s="245">
        <v>381</v>
      </c>
      <c r="AH118" s="245">
        <v>387</v>
      </c>
      <c r="AI118" s="245">
        <v>403</v>
      </c>
      <c r="AJ118" s="245">
        <v>419</v>
      </c>
      <c r="AK118" s="245">
        <v>462</v>
      </c>
      <c r="AL118" s="245">
        <v>441</v>
      </c>
      <c r="AM118" s="245">
        <v>442</v>
      </c>
      <c r="AN118" s="245">
        <v>451</v>
      </c>
      <c r="AO118" s="245">
        <v>513</v>
      </c>
      <c r="AP118" s="245">
        <v>494</v>
      </c>
      <c r="AQ118" s="245">
        <v>515</v>
      </c>
      <c r="AR118" s="245">
        <v>537</v>
      </c>
      <c r="AS118" s="245">
        <v>572</v>
      </c>
      <c r="AT118" s="245">
        <v>603</v>
      </c>
      <c r="AU118" s="245">
        <v>570</v>
      </c>
      <c r="AV118" s="245">
        <v>553</v>
      </c>
      <c r="AW118" s="245">
        <v>508</v>
      </c>
      <c r="AX118" s="245">
        <v>486</v>
      </c>
      <c r="AY118" s="245">
        <v>463</v>
      </c>
      <c r="AZ118" s="245">
        <v>497</v>
      </c>
      <c r="BA118" s="245">
        <v>393</v>
      </c>
      <c r="BB118" s="245">
        <v>478</v>
      </c>
      <c r="BC118" s="245">
        <v>438</v>
      </c>
      <c r="BD118" s="245">
        <v>435</v>
      </c>
      <c r="BE118" s="245">
        <v>423</v>
      </c>
      <c r="BF118" s="245">
        <v>454</v>
      </c>
      <c r="BG118" s="245">
        <v>438</v>
      </c>
      <c r="BH118" s="245">
        <v>448</v>
      </c>
      <c r="BI118" s="245">
        <v>433</v>
      </c>
      <c r="BJ118" s="245">
        <v>453</v>
      </c>
      <c r="BK118" s="245">
        <v>505</v>
      </c>
      <c r="BL118" s="245">
        <v>465</v>
      </c>
      <c r="BM118" s="245">
        <v>515</v>
      </c>
      <c r="BN118" s="245">
        <v>571</v>
      </c>
      <c r="BO118" s="245">
        <v>586</v>
      </c>
      <c r="BP118" s="245">
        <v>635</v>
      </c>
      <c r="BQ118" s="245">
        <v>631</v>
      </c>
      <c r="BR118" s="245">
        <v>719</v>
      </c>
      <c r="BS118" s="245">
        <v>744</v>
      </c>
      <c r="BT118" s="245">
        <v>653</v>
      </c>
      <c r="BU118" s="245">
        <v>415</v>
      </c>
      <c r="BV118" s="245">
        <v>448</v>
      </c>
      <c r="BW118" s="245">
        <v>500</v>
      </c>
      <c r="BX118" s="245">
        <v>560</v>
      </c>
      <c r="BY118" s="245">
        <v>491</v>
      </c>
      <c r="BZ118" s="245">
        <v>487</v>
      </c>
      <c r="CA118" s="245">
        <v>376</v>
      </c>
      <c r="CB118" s="245">
        <v>328</v>
      </c>
      <c r="CC118" s="245">
        <v>298</v>
      </c>
      <c r="CD118" s="245">
        <v>323</v>
      </c>
      <c r="CE118" s="245">
        <v>340</v>
      </c>
      <c r="CF118" s="245">
        <v>255</v>
      </c>
      <c r="CG118" s="245">
        <v>250</v>
      </c>
      <c r="CH118" s="245">
        <v>244</v>
      </c>
      <c r="CI118" s="245">
        <v>239</v>
      </c>
      <c r="CJ118" s="245">
        <v>208</v>
      </c>
      <c r="CK118" s="245">
        <v>161</v>
      </c>
      <c r="CL118" s="245">
        <v>148</v>
      </c>
      <c r="CM118" s="245">
        <v>142</v>
      </c>
      <c r="CN118" s="245">
        <v>105</v>
      </c>
      <c r="CO118" s="245">
        <v>94</v>
      </c>
      <c r="CP118" s="245">
        <v>59</v>
      </c>
      <c r="CQ118" s="245">
        <v>49</v>
      </c>
      <c r="CR118" s="245">
        <v>33</v>
      </c>
      <c r="CS118" s="245">
        <v>19</v>
      </c>
      <c r="CT118" s="245">
        <v>10</v>
      </c>
      <c r="CU118" s="245">
        <v>13</v>
      </c>
      <c r="CV118" s="245">
        <v>8</v>
      </c>
      <c r="CW118" s="245">
        <v>8</v>
      </c>
      <c r="CX118" s="245">
        <v>5</v>
      </c>
      <c r="CY118" s="245">
        <v>5</v>
      </c>
      <c r="CZ118" s="245">
        <v>8</v>
      </c>
      <c r="DA118" s="246">
        <v>143</v>
      </c>
      <c r="DB118" s="245">
        <v>1608</v>
      </c>
      <c r="DC118" s="245">
        <v>1750</v>
      </c>
      <c r="DD118" s="245">
        <v>1874</v>
      </c>
      <c r="DE118" s="245">
        <v>2015</v>
      </c>
      <c r="DF118" s="245">
        <v>1728</v>
      </c>
      <c r="DG118" s="245">
        <v>1780</v>
      </c>
      <c r="DH118" s="245">
        <v>2112</v>
      </c>
      <c r="DI118" s="245">
        <v>2415</v>
      </c>
      <c r="DJ118" s="245">
        <v>2835</v>
      </c>
      <c r="DK118" s="245">
        <v>2347</v>
      </c>
      <c r="DL118" s="245">
        <v>2228</v>
      </c>
      <c r="DM118" s="245">
        <v>2277</v>
      </c>
      <c r="DN118" s="245">
        <v>2772</v>
      </c>
      <c r="DO118" s="245">
        <v>3162</v>
      </c>
      <c r="DP118" s="245">
        <v>2486</v>
      </c>
      <c r="DQ118" s="245">
        <v>1665</v>
      </c>
      <c r="DR118" s="245">
        <v>1196</v>
      </c>
      <c r="DS118" s="245">
        <v>650</v>
      </c>
      <c r="DT118" s="245">
        <v>170</v>
      </c>
      <c r="DU118" s="245">
        <v>39</v>
      </c>
      <c r="DV118" s="245">
        <v>8</v>
      </c>
    </row>
    <row r="119" spans="1:126" x14ac:dyDescent="0.15">
      <c r="A119" s="248" t="s">
        <v>1069</v>
      </c>
      <c r="B119" s="259" t="s">
        <v>1067</v>
      </c>
      <c r="C119" s="250">
        <v>40159</v>
      </c>
      <c r="D119" s="251">
        <v>271</v>
      </c>
      <c r="E119" s="251">
        <v>285</v>
      </c>
      <c r="F119" s="251">
        <v>270</v>
      </c>
      <c r="G119" s="251">
        <v>325</v>
      </c>
      <c r="H119" s="251">
        <v>310</v>
      </c>
      <c r="I119" s="251">
        <v>309</v>
      </c>
      <c r="J119" s="251">
        <v>337</v>
      </c>
      <c r="K119" s="251">
        <v>340</v>
      </c>
      <c r="L119" s="251">
        <v>307</v>
      </c>
      <c r="M119" s="251">
        <v>337</v>
      </c>
      <c r="N119" s="251">
        <v>336</v>
      </c>
      <c r="O119" s="251">
        <v>391</v>
      </c>
      <c r="P119" s="251">
        <v>395</v>
      </c>
      <c r="Q119" s="251">
        <v>368</v>
      </c>
      <c r="R119" s="251">
        <v>375</v>
      </c>
      <c r="S119" s="251">
        <v>419</v>
      </c>
      <c r="T119" s="251">
        <v>413</v>
      </c>
      <c r="U119" s="251">
        <v>419</v>
      </c>
      <c r="V119" s="251">
        <v>384</v>
      </c>
      <c r="W119" s="251">
        <v>356</v>
      </c>
      <c r="X119" s="251">
        <v>330</v>
      </c>
      <c r="Y119" s="251">
        <v>323</v>
      </c>
      <c r="Z119" s="251">
        <v>299</v>
      </c>
      <c r="AA119" s="251">
        <v>295</v>
      </c>
      <c r="AB119" s="251">
        <v>337</v>
      </c>
      <c r="AC119" s="251">
        <v>338</v>
      </c>
      <c r="AD119" s="251">
        <v>347</v>
      </c>
      <c r="AE119" s="251">
        <v>334</v>
      </c>
      <c r="AF119" s="251">
        <v>365</v>
      </c>
      <c r="AG119" s="251">
        <v>366</v>
      </c>
      <c r="AH119" s="251">
        <v>403</v>
      </c>
      <c r="AI119" s="251">
        <v>384</v>
      </c>
      <c r="AJ119" s="251">
        <v>416</v>
      </c>
      <c r="AK119" s="251">
        <v>390</v>
      </c>
      <c r="AL119" s="251">
        <v>415</v>
      </c>
      <c r="AM119" s="251">
        <v>450</v>
      </c>
      <c r="AN119" s="251">
        <v>438</v>
      </c>
      <c r="AO119" s="251">
        <v>480</v>
      </c>
      <c r="AP119" s="251">
        <v>460</v>
      </c>
      <c r="AQ119" s="251">
        <v>487</v>
      </c>
      <c r="AR119" s="251">
        <v>566</v>
      </c>
      <c r="AS119" s="251">
        <v>590</v>
      </c>
      <c r="AT119" s="251">
        <v>567</v>
      </c>
      <c r="AU119" s="251">
        <v>541</v>
      </c>
      <c r="AV119" s="251">
        <v>577</v>
      </c>
      <c r="AW119" s="251">
        <v>541</v>
      </c>
      <c r="AX119" s="251">
        <v>496</v>
      </c>
      <c r="AY119" s="251">
        <v>530</v>
      </c>
      <c r="AZ119" s="251">
        <v>511</v>
      </c>
      <c r="BA119" s="251">
        <v>404</v>
      </c>
      <c r="BB119" s="251">
        <v>480</v>
      </c>
      <c r="BC119" s="251">
        <v>468</v>
      </c>
      <c r="BD119" s="251">
        <v>450</v>
      </c>
      <c r="BE119" s="251">
        <v>452</v>
      </c>
      <c r="BF119" s="251">
        <v>463</v>
      </c>
      <c r="BG119" s="251">
        <v>465</v>
      </c>
      <c r="BH119" s="251">
        <v>477</v>
      </c>
      <c r="BI119" s="251">
        <v>505</v>
      </c>
      <c r="BJ119" s="251">
        <v>463</v>
      </c>
      <c r="BK119" s="251">
        <v>515</v>
      </c>
      <c r="BL119" s="251">
        <v>509</v>
      </c>
      <c r="BM119" s="251">
        <v>537</v>
      </c>
      <c r="BN119" s="251">
        <v>575</v>
      </c>
      <c r="BO119" s="251">
        <v>616</v>
      </c>
      <c r="BP119" s="251">
        <v>672</v>
      </c>
      <c r="BQ119" s="251">
        <v>664</v>
      </c>
      <c r="BR119" s="251">
        <v>770</v>
      </c>
      <c r="BS119" s="251">
        <v>797</v>
      </c>
      <c r="BT119" s="251">
        <v>745</v>
      </c>
      <c r="BU119" s="251">
        <v>432</v>
      </c>
      <c r="BV119" s="251">
        <v>560</v>
      </c>
      <c r="BW119" s="251">
        <v>577</v>
      </c>
      <c r="BX119" s="251">
        <v>568</v>
      </c>
      <c r="BY119" s="251">
        <v>557</v>
      </c>
      <c r="BZ119" s="251">
        <v>519</v>
      </c>
      <c r="CA119" s="251">
        <v>444</v>
      </c>
      <c r="CB119" s="251">
        <v>403</v>
      </c>
      <c r="CC119" s="251">
        <v>452</v>
      </c>
      <c r="CD119" s="251">
        <v>429</v>
      </c>
      <c r="CE119" s="251">
        <v>414</v>
      </c>
      <c r="CF119" s="251">
        <v>390</v>
      </c>
      <c r="CG119" s="251">
        <v>390</v>
      </c>
      <c r="CH119" s="251">
        <v>380</v>
      </c>
      <c r="CI119" s="251">
        <v>378</v>
      </c>
      <c r="CJ119" s="251">
        <v>338</v>
      </c>
      <c r="CK119" s="251">
        <v>299</v>
      </c>
      <c r="CL119" s="251">
        <v>304</v>
      </c>
      <c r="CM119" s="251">
        <v>271</v>
      </c>
      <c r="CN119" s="251">
        <v>245</v>
      </c>
      <c r="CO119" s="251">
        <v>241</v>
      </c>
      <c r="CP119" s="251">
        <v>186</v>
      </c>
      <c r="CQ119" s="251">
        <v>187</v>
      </c>
      <c r="CR119" s="251">
        <v>141</v>
      </c>
      <c r="CS119" s="251">
        <v>111</v>
      </c>
      <c r="CT119" s="251">
        <v>80</v>
      </c>
      <c r="CU119" s="251">
        <v>71</v>
      </c>
      <c r="CV119" s="251">
        <v>37</v>
      </c>
      <c r="CW119" s="251">
        <v>33</v>
      </c>
      <c r="CX119" s="251">
        <v>28</v>
      </c>
      <c r="CY119" s="251">
        <v>15</v>
      </c>
      <c r="CZ119" s="251">
        <v>35</v>
      </c>
      <c r="DA119" s="252">
        <v>94</v>
      </c>
      <c r="DB119" s="251">
        <v>1461</v>
      </c>
      <c r="DC119" s="251">
        <v>1630</v>
      </c>
      <c r="DD119" s="251">
        <v>1865</v>
      </c>
      <c r="DE119" s="251">
        <v>1991</v>
      </c>
      <c r="DF119" s="251">
        <v>1584</v>
      </c>
      <c r="DG119" s="251">
        <v>1750</v>
      </c>
      <c r="DH119" s="251">
        <v>2008</v>
      </c>
      <c r="DI119" s="251">
        <v>2315</v>
      </c>
      <c r="DJ119" s="251">
        <v>2841</v>
      </c>
      <c r="DK119" s="251">
        <v>2482</v>
      </c>
      <c r="DL119" s="251">
        <v>2313</v>
      </c>
      <c r="DM119" s="251">
        <v>2425</v>
      </c>
      <c r="DN119" s="251">
        <v>2909</v>
      </c>
      <c r="DO119" s="251">
        <v>3408</v>
      </c>
      <c r="DP119" s="251">
        <v>2781</v>
      </c>
      <c r="DQ119" s="251">
        <v>2142</v>
      </c>
      <c r="DR119" s="251">
        <v>1876</v>
      </c>
      <c r="DS119" s="251">
        <v>1360</v>
      </c>
      <c r="DT119" s="251">
        <v>705</v>
      </c>
      <c r="DU119" s="251">
        <v>184</v>
      </c>
      <c r="DV119" s="251">
        <v>35</v>
      </c>
    </row>
    <row r="120" spans="1:126" x14ac:dyDescent="0.15">
      <c r="A120" s="242" t="s">
        <v>1098</v>
      </c>
      <c r="B120" s="243" t="s">
        <v>1064</v>
      </c>
      <c r="C120" s="244">
        <v>30838</v>
      </c>
      <c r="D120" s="245">
        <v>157</v>
      </c>
      <c r="E120" s="245">
        <v>200</v>
      </c>
      <c r="F120" s="245">
        <v>203</v>
      </c>
      <c r="G120" s="245">
        <v>235</v>
      </c>
      <c r="H120" s="245">
        <v>266</v>
      </c>
      <c r="I120" s="245">
        <v>315</v>
      </c>
      <c r="J120" s="245">
        <v>285</v>
      </c>
      <c r="K120" s="245">
        <v>360</v>
      </c>
      <c r="L120" s="245">
        <v>350</v>
      </c>
      <c r="M120" s="245">
        <v>356</v>
      </c>
      <c r="N120" s="245">
        <v>376</v>
      </c>
      <c r="O120" s="245">
        <v>387</v>
      </c>
      <c r="P120" s="245">
        <v>409</v>
      </c>
      <c r="Q120" s="245">
        <v>369</v>
      </c>
      <c r="R120" s="245">
        <v>383</v>
      </c>
      <c r="S120" s="245">
        <v>350</v>
      </c>
      <c r="T120" s="245">
        <v>346</v>
      </c>
      <c r="U120" s="245">
        <v>312</v>
      </c>
      <c r="V120" s="245">
        <v>321</v>
      </c>
      <c r="W120" s="245">
        <v>295</v>
      </c>
      <c r="X120" s="245">
        <v>279</v>
      </c>
      <c r="Y120" s="245">
        <v>250</v>
      </c>
      <c r="Z120" s="245">
        <v>227</v>
      </c>
      <c r="AA120" s="245">
        <v>220</v>
      </c>
      <c r="AB120" s="245">
        <v>201</v>
      </c>
      <c r="AC120" s="245">
        <v>192</v>
      </c>
      <c r="AD120" s="245">
        <v>205</v>
      </c>
      <c r="AE120" s="245">
        <v>214</v>
      </c>
      <c r="AF120" s="245">
        <v>221</v>
      </c>
      <c r="AG120" s="245">
        <v>238</v>
      </c>
      <c r="AH120" s="245">
        <v>243</v>
      </c>
      <c r="AI120" s="245">
        <v>245</v>
      </c>
      <c r="AJ120" s="245">
        <v>265</v>
      </c>
      <c r="AK120" s="245">
        <v>280</v>
      </c>
      <c r="AL120" s="245">
        <v>236</v>
      </c>
      <c r="AM120" s="245">
        <v>293</v>
      </c>
      <c r="AN120" s="245">
        <v>338</v>
      </c>
      <c r="AO120" s="245">
        <v>376</v>
      </c>
      <c r="AP120" s="245">
        <v>446</v>
      </c>
      <c r="AQ120" s="245">
        <v>438</v>
      </c>
      <c r="AR120" s="245">
        <v>454</v>
      </c>
      <c r="AS120" s="245">
        <v>468</v>
      </c>
      <c r="AT120" s="245">
        <v>508</v>
      </c>
      <c r="AU120" s="245">
        <v>464</v>
      </c>
      <c r="AV120" s="245">
        <v>471</v>
      </c>
      <c r="AW120" s="245">
        <v>488</v>
      </c>
      <c r="AX120" s="245">
        <v>515</v>
      </c>
      <c r="AY120" s="245">
        <v>430</v>
      </c>
      <c r="AZ120" s="245">
        <v>423</v>
      </c>
      <c r="BA120" s="245">
        <v>326</v>
      </c>
      <c r="BB120" s="245">
        <v>440</v>
      </c>
      <c r="BC120" s="245">
        <v>395</v>
      </c>
      <c r="BD120" s="245">
        <v>386</v>
      </c>
      <c r="BE120" s="245">
        <v>390</v>
      </c>
      <c r="BF120" s="245">
        <v>375</v>
      </c>
      <c r="BG120" s="245">
        <v>401</v>
      </c>
      <c r="BH120" s="245">
        <v>403</v>
      </c>
      <c r="BI120" s="245">
        <v>434</v>
      </c>
      <c r="BJ120" s="245">
        <v>390</v>
      </c>
      <c r="BK120" s="245">
        <v>440</v>
      </c>
      <c r="BL120" s="245">
        <v>468</v>
      </c>
      <c r="BM120" s="245">
        <v>465</v>
      </c>
      <c r="BN120" s="245">
        <v>526</v>
      </c>
      <c r="BO120" s="245">
        <v>513</v>
      </c>
      <c r="BP120" s="245">
        <v>483</v>
      </c>
      <c r="BQ120" s="245">
        <v>508</v>
      </c>
      <c r="BR120" s="245">
        <v>610</v>
      </c>
      <c r="BS120" s="245">
        <v>558</v>
      </c>
      <c r="BT120" s="245">
        <v>567</v>
      </c>
      <c r="BU120" s="245">
        <v>324</v>
      </c>
      <c r="BV120" s="245">
        <v>372</v>
      </c>
      <c r="BW120" s="245">
        <v>446</v>
      </c>
      <c r="BX120" s="245">
        <v>385</v>
      </c>
      <c r="BY120" s="245">
        <v>408</v>
      </c>
      <c r="BZ120" s="245">
        <v>369</v>
      </c>
      <c r="CA120" s="245">
        <v>334</v>
      </c>
      <c r="CB120" s="245">
        <v>259</v>
      </c>
      <c r="CC120" s="245">
        <v>226</v>
      </c>
      <c r="CD120" s="245">
        <v>239</v>
      </c>
      <c r="CE120" s="245">
        <v>265</v>
      </c>
      <c r="CF120" s="245">
        <v>232</v>
      </c>
      <c r="CG120" s="245">
        <v>205</v>
      </c>
      <c r="CH120" s="245">
        <v>179</v>
      </c>
      <c r="CI120" s="245">
        <v>200</v>
      </c>
      <c r="CJ120" s="245">
        <v>195</v>
      </c>
      <c r="CK120" s="245">
        <v>162</v>
      </c>
      <c r="CL120" s="245">
        <v>170</v>
      </c>
      <c r="CM120" s="245">
        <v>148</v>
      </c>
      <c r="CN120" s="245">
        <v>131</v>
      </c>
      <c r="CO120" s="245">
        <v>125</v>
      </c>
      <c r="CP120" s="245">
        <v>85</v>
      </c>
      <c r="CQ120" s="245">
        <v>82</v>
      </c>
      <c r="CR120" s="245">
        <v>78</v>
      </c>
      <c r="CS120" s="245">
        <v>60</v>
      </c>
      <c r="CT120" s="245">
        <v>43</v>
      </c>
      <c r="CU120" s="245">
        <v>41</v>
      </c>
      <c r="CV120" s="245">
        <v>28</v>
      </c>
      <c r="CW120" s="245">
        <v>16</v>
      </c>
      <c r="CX120" s="245">
        <v>16</v>
      </c>
      <c r="CY120" s="245">
        <v>4</v>
      </c>
      <c r="CZ120" s="245">
        <v>25</v>
      </c>
      <c r="DA120" s="246">
        <v>5</v>
      </c>
      <c r="DB120" s="245">
        <v>1061</v>
      </c>
      <c r="DC120" s="245">
        <v>1666</v>
      </c>
      <c r="DD120" s="245">
        <v>1924</v>
      </c>
      <c r="DE120" s="245">
        <v>1624</v>
      </c>
      <c r="DF120" s="245">
        <v>1177</v>
      </c>
      <c r="DG120" s="245">
        <v>1070</v>
      </c>
      <c r="DH120" s="245">
        <v>1269</v>
      </c>
      <c r="DI120" s="245">
        <v>1891</v>
      </c>
      <c r="DJ120" s="245">
        <v>2365</v>
      </c>
      <c r="DK120" s="245">
        <v>2182</v>
      </c>
      <c r="DL120" s="245">
        <v>1986</v>
      </c>
      <c r="DM120" s="245">
        <v>2068</v>
      </c>
      <c r="DN120" s="245">
        <v>2455</v>
      </c>
      <c r="DO120" s="245">
        <v>2567</v>
      </c>
      <c r="DP120" s="245">
        <v>1980</v>
      </c>
      <c r="DQ120" s="245">
        <v>1323</v>
      </c>
      <c r="DR120" s="245">
        <v>1011</v>
      </c>
      <c r="DS120" s="245">
        <v>736</v>
      </c>
      <c r="DT120" s="245">
        <v>348</v>
      </c>
      <c r="DU120" s="245">
        <v>105</v>
      </c>
      <c r="DV120" s="245">
        <v>25</v>
      </c>
    </row>
    <row r="121" spans="1:126" x14ac:dyDescent="0.15">
      <c r="A121" s="242" t="s">
        <v>1069</v>
      </c>
      <c r="B121" s="243" t="s">
        <v>1066</v>
      </c>
      <c r="C121" s="244">
        <v>14550</v>
      </c>
      <c r="D121" s="245">
        <v>83</v>
      </c>
      <c r="E121" s="245">
        <v>89</v>
      </c>
      <c r="F121" s="245">
        <v>106</v>
      </c>
      <c r="G121" s="245">
        <v>127</v>
      </c>
      <c r="H121" s="245">
        <v>123</v>
      </c>
      <c r="I121" s="245">
        <v>159</v>
      </c>
      <c r="J121" s="245">
        <v>149</v>
      </c>
      <c r="K121" s="245">
        <v>181</v>
      </c>
      <c r="L121" s="245">
        <v>170</v>
      </c>
      <c r="M121" s="245">
        <v>192</v>
      </c>
      <c r="N121" s="245">
        <v>210</v>
      </c>
      <c r="O121" s="245">
        <v>205</v>
      </c>
      <c r="P121" s="245">
        <v>214</v>
      </c>
      <c r="Q121" s="245">
        <v>176</v>
      </c>
      <c r="R121" s="245">
        <v>201</v>
      </c>
      <c r="S121" s="245">
        <v>200</v>
      </c>
      <c r="T121" s="245">
        <v>162</v>
      </c>
      <c r="U121" s="245">
        <v>164</v>
      </c>
      <c r="V121" s="245">
        <v>157</v>
      </c>
      <c r="W121" s="245">
        <v>141</v>
      </c>
      <c r="X121" s="245">
        <v>140</v>
      </c>
      <c r="Y121" s="245">
        <v>109</v>
      </c>
      <c r="Z121" s="245">
        <v>105</v>
      </c>
      <c r="AA121" s="245">
        <v>106</v>
      </c>
      <c r="AB121" s="245">
        <v>78</v>
      </c>
      <c r="AC121" s="245">
        <v>84</v>
      </c>
      <c r="AD121" s="245">
        <v>92</v>
      </c>
      <c r="AE121" s="245">
        <v>102</v>
      </c>
      <c r="AF121" s="245">
        <v>109</v>
      </c>
      <c r="AG121" s="245">
        <v>117</v>
      </c>
      <c r="AH121" s="245">
        <v>103</v>
      </c>
      <c r="AI121" s="245">
        <v>122</v>
      </c>
      <c r="AJ121" s="245">
        <v>125</v>
      </c>
      <c r="AK121" s="245">
        <v>120</v>
      </c>
      <c r="AL121" s="245">
        <v>108</v>
      </c>
      <c r="AM121" s="245">
        <v>141</v>
      </c>
      <c r="AN121" s="245">
        <v>139</v>
      </c>
      <c r="AO121" s="245">
        <v>169</v>
      </c>
      <c r="AP121" s="245">
        <v>199</v>
      </c>
      <c r="AQ121" s="245">
        <v>223</v>
      </c>
      <c r="AR121" s="245">
        <v>208</v>
      </c>
      <c r="AS121" s="245">
        <v>222</v>
      </c>
      <c r="AT121" s="245">
        <v>253</v>
      </c>
      <c r="AU121" s="245">
        <v>230</v>
      </c>
      <c r="AV121" s="245">
        <v>205</v>
      </c>
      <c r="AW121" s="245">
        <v>237</v>
      </c>
      <c r="AX121" s="245">
        <v>237</v>
      </c>
      <c r="AY121" s="245">
        <v>209</v>
      </c>
      <c r="AZ121" s="245">
        <v>195</v>
      </c>
      <c r="BA121" s="245">
        <v>159</v>
      </c>
      <c r="BB121" s="245">
        <v>208</v>
      </c>
      <c r="BC121" s="245">
        <v>186</v>
      </c>
      <c r="BD121" s="245">
        <v>171</v>
      </c>
      <c r="BE121" s="245">
        <v>190</v>
      </c>
      <c r="BF121" s="245">
        <v>165</v>
      </c>
      <c r="BG121" s="245">
        <v>181</v>
      </c>
      <c r="BH121" s="245">
        <v>198</v>
      </c>
      <c r="BI121" s="245">
        <v>199</v>
      </c>
      <c r="BJ121" s="245">
        <v>172</v>
      </c>
      <c r="BK121" s="245">
        <v>202</v>
      </c>
      <c r="BL121" s="245">
        <v>227</v>
      </c>
      <c r="BM121" s="245">
        <v>233</v>
      </c>
      <c r="BN121" s="245">
        <v>274</v>
      </c>
      <c r="BO121" s="245">
        <v>248</v>
      </c>
      <c r="BP121" s="245">
        <v>237</v>
      </c>
      <c r="BQ121" s="245">
        <v>236</v>
      </c>
      <c r="BR121" s="245">
        <v>300</v>
      </c>
      <c r="BS121" s="245">
        <v>267</v>
      </c>
      <c r="BT121" s="245">
        <v>271</v>
      </c>
      <c r="BU121" s="245">
        <v>169</v>
      </c>
      <c r="BV121" s="245">
        <v>193</v>
      </c>
      <c r="BW121" s="245">
        <v>217</v>
      </c>
      <c r="BX121" s="245">
        <v>190</v>
      </c>
      <c r="BY121" s="245">
        <v>202</v>
      </c>
      <c r="BZ121" s="245">
        <v>194</v>
      </c>
      <c r="CA121" s="245">
        <v>151</v>
      </c>
      <c r="CB121" s="245">
        <v>115</v>
      </c>
      <c r="CC121" s="245">
        <v>112</v>
      </c>
      <c r="CD121" s="245">
        <v>119</v>
      </c>
      <c r="CE121" s="245">
        <v>138</v>
      </c>
      <c r="CF121" s="245">
        <v>108</v>
      </c>
      <c r="CG121" s="245">
        <v>96</v>
      </c>
      <c r="CH121" s="245">
        <v>78</v>
      </c>
      <c r="CI121" s="245">
        <v>65</v>
      </c>
      <c r="CJ121" s="245">
        <v>67</v>
      </c>
      <c r="CK121" s="245">
        <v>56</v>
      </c>
      <c r="CL121" s="245">
        <v>47</v>
      </c>
      <c r="CM121" s="245">
        <v>48</v>
      </c>
      <c r="CN121" s="245">
        <v>30</v>
      </c>
      <c r="CO121" s="245">
        <v>38</v>
      </c>
      <c r="CP121" s="245">
        <v>22</v>
      </c>
      <c r="CQ121" s="245">
        <v>23</v>
      </c>
      <c r="CR121" s="245">
        <v>11</v>
      </c>
      <c r="CS121" s="245">
        <v>10</v>
      </c>
      <c r="CT121" s="245">
        <v>5</v>
      </c>
      <c r="CU121" s="245">
        <v>11</v>
      </c>
      <c r="CV121" s="245">
        <v>4</v>
      </c>
      <c r="CW121" s="245">
        <v>2</v>
      </c>
      <c r="CX121" s="245">
        <v>3</v>
      </c>
      <c r="CY121" s="245">
        <v>1</v>
      </c>
      <c r="CZ121" s="245">
        <v>2</v>
      </c>
      <c r="DA121" s="246">
        <v>3</v>
      </c>
      <c r="DB121" s="245">
        <v>528</v>
      </c>
      <c r="DC121" s="245">
        <v>851</v>
      </c>
      <c r="DD121" s="245">
        <v>1006</v>
      </c>
      <c r="DE121" s="245">
        <v>824</v>
      </c>
      <c r="DF121" s="245">
        <v>538</v>
      </c>
      <c r="DG121" s="245">
        <v>504</v>
      </c>
      <c r="DH121" s="245">
        <v>578</v>
      </c>
      <c r="DI121" s="245">
        <v>871</v>
      </c>
      <c r="DJ121" s="245">
        <v>1118</v>
      </c>
      <c r="DK121" s="245">
        <v>1037</v>
      </c>
      <c r="DL121" s="245">
        <v>920</v>
      </c>
      <c r="DM121" s="245">
        <v>952</v>
      </c>
      <c r="DN121" s="245">
        <v>1219</v>
      </c>
      <c r="DO121" s="245">
        <v>1243</v>
      </c>
      <c r="DP121" s="245">
        <v>996</v>
      </c>
      <c r="DQ121" s="245">
        <v>635</v>
      </c>
      <c r="DR121" s="245">
        <v>414</v>
      </c>
      <c r="DS121" s="245">
        <v>219</v>
      </c>
      <c r="DT121" s="245">
        <v>71</v>
      </c>
      <c r="DU121" s="245">
        <v>21</v>
      </c>
      <c r="DV121" s="245">
        <v>2</v>
      </c>
    </row>
    <row r="122" spans="1:126" x14ac:dyDescent="0.15">
      <c r="A122" s="242" t="s">
        <v>1069</v>
      </c>
      <c r="B122" s="243" t="s">
        <v>1067</v>
      </c>
      <c r="C122" s="244">
        <v>16288</v>
      </c>
      <c r="D122" s="245">
        <v>74</v>
      </c>
      <c r="E122" s="245">
        <v>111</v>
      </c>
      <c r="F122" s="245">
        <v>97</v>
      </c>
      <c r="G122" s="245">
        <v>108</v>
      </c>
      <c r="H122" s="245">
        <v>143</v>
      </c>
      <c r="I122" s="245">
        <v>156</v>
      </c>
      <c r="J122" s="245">
        <v>136</v>
      </c>
      <c r="K122" s="245">
        <v>179</v>
      </c>
      <c r="L122" s="245">
        <v>180</v>
      </c>
      <c r="M122" s="245">
        <v>164</v>
      </c>
      <c r="N122" s="245">
        <v>166</v>
      </c>
      <c r="O122" s="245">
        <v>182</v>
      </c>
      <c r="P122" s="245">
        <v>195</v>
      </c>
      <c r="Q122" s="245">
        <v>193</v>
      </c>
      <c r="R122" s="245">
        <v>182</v>
      </c>
      <c r="S122" s="245">
        <v>150</v>
      </c>
      <c r="T122" s="245">
        <v>184</v>
      </c>
      <c r="U122" s="245">
        <v>148</v>
      </c>
      <c r="V122" s="245">
        <v>164</v>
      </c>
      <c r="W122" s="245">
        <v>154</v>
      </c>
      <c r="X122" s="245">
        <v>139</v>
      </c>
      <c r="Y122" s="245">
        <v>141</v>
      </c>
      <c r="Z122" s="245">
        <v>122</v>
      </c>
      <c r="AA122" s="245">
        <v>114</v>
      </c>
      <c r="AB122" s="245">
        <v>123</v>
      </c>
      <c r="AC122" s="245">
        <v>108</v>
      </c>
      <c r="AD122" s="245">
        <v>113</v>
      </c>
      <c r="AE122" s="245">
        <v>112</v>
      </c>
      <c r="AF122" s="245">
        <v>112</v>
      </c>
      <c r="AG122" s="245">
        <v>121</v>
      </c>
      <c r="AH122" s="245">
        <v>140</v>
      </c>
      <c r="AI122" s="245">
        <v>123</v>
      </c>
      <c r="AJ122" s="245">
        <v>140</v>
      </c>
      <c r="AK122" s="245">
        <v>160</v>
      </c>
      <c r="AL122" s="245">
        <v>128</v>
      </c>
      <c r="AM122" s="245">
        <v>152</v>
      </c>
      <c r="AN122" s="245">
        <v>199</v>
      </c>
      <c r="AO122" s="245">
        <v>207</v>
      </c>
      <c r="AP122" s="245">
        <v>247</v>
      </c>
      <c r="AQ122" s="245">
        <v>215</v>
      </c>
      <c r="AR122" s="245">
        <v>246</v>
      </c>
      <c r="AS122" s="245">
        <v>246</v>
      </c>
      <c r="AT122" s="245">
        <v>255</v>
      </c>
      <c r="AU122" s="245">
        <v>234</v>
      </c>
      <c r="AV122" s="245">
        <v>266</v>
      </c>
      <c r="AW122" s="245">
        <v>251</v>
      </c>
      <c r="AX122" s="245">
        <v>278</v>
      </c>
      <c r="AY122" s="245">
        <v>221</v>
      </c>
      <c r="AZ122" s="245">
        <v>228</v>
      </c>
      <c r="BA122" s="245">
        <v>167</v>
      </c>
      <c r="BB122" s="245">
        <v>232</v>
      </c>
      <c r="BC122" s="245">
        <v>209</v>
      </c>
      <c r="BD122" s="245">
        <v>215</v>
      </c>
      <c r="BE122" s="245">
        <v>200</v>
      </c>
      <c r="BF122" s="245">
        <v>210</v>
      </c>
      <c r="BG122" s="245">
        <v>220</v>
      </c>
      <c r="BH122" s="245">
        <v>205</v>
      </c>
      <c r="BI122" s="245">
        <v>235</v>
      </c>
      <c r="BJ122" s="245">
        <v>218</v>
      </c>
      <c r="BK122" s="245">
        <v>238</v>
      </c>
      <c r="BL122" s="245">
        <v>241</v>
      </c>
      <c r="BM122" s="245">
        <v>232</v>
      </c>
      <c r="BN122" s="245">
        <v>252</v>
      </c>
      <c r="BO122" s="245">
        <v>265</v>
      </c>
      <c r="BP122" s="245">
        <v>246</v>
      </c>
      <c r="BQ122" s="245">
        <v>272</v>
      </c>
      <c r="BR122" s="245">
        <v>310</v>
      </c>
      <c r="BS122" s="245">
        <v>291</v>
      </c>
      <c r="BT122" s="245">
        <v>296</v>
      </c>
      <c r="BU122" s="245">
        <v>155</v>
      </c>
      <c r="BV122" s="245">
        <v>179</v>
      </c>
      <c r="BW122" s="245">
        <v>229</v>
      </c>
      <c r="BX122" s="245">
        <v>195</v>
      </c>
      <c r="BY122" s="245">
        <v>206</v>
      </c>
      <c r="BZ122" s="245">
        <v>175</v>
      </c>
      <c r="CA122" s="245">
        <v>183</v>
      </c>
      <c r="CB122" s="245">
        <v>144</v>
      </c>
      <c r="CC122" s="245">
        <v>114</v>
      </c>
      <c r="CD122" s="245">
        <v>120</v>
      </c>
      <c r="CE122" s="245">
        <v>127</v>
      </c>
      <c r="CF122" s="245">
        <v>124</v>
      </c>
      <c r="CG122" s="245">
        <v>109</v>
      </c>
      <c r="CH122" s="245">
        <v>101</v>
      </c>
      <c r="CI122" s="245">
        <v>135</v>
      </c>
      <c r="CJ122" s="245">
        <v>128</v>
      </c>
      <c r="CK122" s="245">
        <v>106</v>
      </c>
      <c r="CL122" s="245">
        <v>123</v>
      </c>
      <c r="CM122" s="245">
        <v>100</v>
      </c>
      <c r="CN122" s="245">
        <v>101</v>
      </c>
      <c r="CO122" s="245">
        <v>87</v>
      </c>
      <c r="CP122" s="245">
        <v>63</v>
      </c>
      <c r="CQ122" s="245">
        <v>59</v>
      </c>
      <c r="CR122" s="245">
        <v>67</v>
      </c>
      <c r="CS122" s="245">
        <v>50</v>
      </c>
      <c r="CT122" s="245">
        <v>38</v>
      </c>
      <c r="CU122" s="245">
        <v>30</v>
      </c>
      <c r="CV122" s="245">
        <v>24</v>
      </c>
      <c r="CW122" s="245">
        <v>14</v>
      </c>
      <c r="CX122" s="245">
        <v>13</v>
      </c>
      <c r="CY122" s="245">
        <v>3</v>
      </c>
      <c r="CZ122" s="245">
        <v>23</v>
      </c>
      <c r="DA122" s="246">
        <v>2</v>
      </c>
      <c r="DB122" s="245">
        <v>533</v>
      </c>
      <c r="DC122" s="245">
        <v>815</v>
      </c>
      <c r="DD122" s="245">
        <v>918</v>
      </c>
      <c r="DE122" s="245">
        <v>800</v>
      </c>
      <c r="DF122" s="245">
        <v>639</v>
      </c>
      <c r="DG122" s="245">
        <v>566</v>
      </c>
      <c r="DH122" s="245">
        <v>691</v>
      </c>
      <c r="DI122" s="245">
        <v>1020</v>
      </c>
      <c r="DJ122" s="245">
        <v>1247</v>
      </c>
      <c r="DK122" s="245">
        <v>1145</v>
      </c>
      <c r="DL122" s="245">
        <v>1066</v>
      </c>
      <c r="DM122" s="245">
        <v>1116</v>
      </c>
      <c r="DN122" s="245">
        <v>1236</v>
      </c>
      <c r="DO122" s="245">
        <v>1324</v>
      </c>
      <c r="DP122" s="245">
        <v>984</v>
      </c>
      <c r="DQ122" s="245">
        <v>688</v>
      </c>
      <c r="DR122" s="245">
        <v>597</v>
      </c>
      <c r="DS122" s="245">
        <v>517</v>
      </c>
      <c r="DT122" s="245">
        <v>277</v>
      </c>
      <c r="DU122" s="245">
        <v>84</v>
      </c>
      <c r="DV122" s="245">
        <v>23</v>
      </c>
    </row>
    <row r="123" spans="1:126" x14ac:dyDescent="0.15">
      <c r="A123" s="236" t="s">
        <v>1099</v>
      </c>
      <c r="B123" s="258" t="s">
        <v>1064</v>
      </c>
      <c r="C123" s="238">
        <v>21200</v>
      </c>
      <c r="D123" s="239">
        <v>112</v>
      </c>
      <c r="E123" s="239">
        <v>111</v>
      </c>
      <c r="F123" s="239">
        <v>128</v>
      </c>
      <c r="G123" s="239">
        <v>138</v>
      </c>
      <c r="H123" s="239">
        <v>160</v>
      </c>
      <c r="I123" s="239">
        <v>155</v>
      </c>
      <c r="J123" s="239">
        <v>154</v>
      </c>
      <c r="K123" s="239">
        <v>166</v>
      </c>
      <c r="L123" s="239">
        <v>169</v>
      </c>
      <c r="M123" s="239">
        <v>186</v>
      </c>
      <c r="N123" s="239">
        <v>203</v>
      </c>
      <c r="O123" s="239">
        <v>214</v>
      </c>
      <c r="P123" s="239">
        <v>216</v>
      </c>
      <c r="Q123" s="239">
        <v>238</v>
      </c>
      <c r="R123" s="239">
        <v>230</v>
      </c>
      <c r="S123" s="239">
        <v>268</v>
      </c>
      <c r="T123" s="239">
        <v>237</v>
      </c>
      <c r="U123" s="239">
        <v>221</v>
      </c>
      <c r="V123" s="239">
        <v>206</v>
      </c>
      <c r="W123" s="239">
        <v>137</v>
      </c>
      <c r="X123" s="239">
        <v>143</v>
      </c>
      <c r="Y123" s="239">
        <v>132</v>
      </c>
      <c r="Z123" s="239">
        <v>143</v>
      </c>
      <c r="AA123" s="239">
        <v>140</v>
      </c>
      <c r="AB123" s="239">
        <v>158</v>
      </c>
      <c r="AC123" s="239">
        <v>142</v>
      </c>
      <c r="AD123" s="239">
        <v>123</v>
      </c>
      <c r="AE123" s="239">
        <v>159</v>
      </c>
      <c r="AF123" s="239">
        <v>161</v>
      </c>
      <c r="AG123" s="239">
        <v>169</v>
      </c>
      <c r="AH123" s="239">
        <v>174</v>
      </c>
      <c r="AI123" s="239">
        <v>174</v>
      </c>
      <c r="AJ123" s="239">
        <v>172</v>
      </c>
      <c r="AK123" s="239">
        <v>171</v>
      </c>
      <c r="AL123" s="239">
        <v>170</v>
      </c>
      <c r="AM123" s="239">
        <v>184</v>
      </c>
      <c r="AN123" s="239">
        <v>182</v>
      </c>
      <c r="AO123" s="239">
        <v>197</v>
      </c>
      <c r="AP123" s="239">
        <v>197</v>
      </c>
      <c r="AQ123" s="239">
        <v>255</v>
      </c>
      <c r="AR123" s="239">
        <v>236</v>
      </c>
      <c r="AS123" s="239">
        <v>294</v>
      </c>
      <c r="AT123" s="239">
        <v>301</v>
      </c>
      <c r="AU123" s="239">
        <v>264</v>
      </c>
      <c r="AV123" s="239">
        <v>287</v>
      </c>
      <c r="AW123" s="239">
        <v>269</v>
      </c>
      <c r="AX123" s="239">
        <v>252</v>
      </c>
      <c r="AY123" s="239">
        <v>248</v>
      </c>
      <c r="AZ123" s="239">
        <v>274</v>
      </c>
      <c r="BA123" s="239">
        <v>205</v>
      </c>
      <c r="BB123" s="239">
        <v>265</v>
      </c>
      <c r="BC123" s="239">
        <v>273</v>
      </c>
      <c r="BD123" s="239">
        <v>275</v>
      </c>
      <c r="BE123" s="239">
        <v>264</v>
      </c>
      <c r="BF123" s="239">
        <v>281</v>
      </c>
      <c r="BG123" s="239">
        <v>259</v>
      </c>
      <c r="BH123" s="239">
        <v>330</v>
      </c>
      <c r="BI123" s="239">
        <v>252</v>
      </c>
      <c r="BJ123" s="239">
        <v>277</v>
      </c>
      <c r="BK123" s="239">
        <v>276</v>
      </c>
      <c r="BL123" s="239">
        <v>330</v>
      </c>
      <c r="BM123" s="239">
        <v>289</v>
      </c>
      <c r="BN123" s="239">
        <v>319</v>
      </c>
      <c r="BO123" s="239">
        <v>324</v>
      </c>
      <c r="BP123" s="239">
        <v>346</v>
      </c>
      <c r="BQ123" s="239">
        <v>364</v>
      </c>
      <c r="BR123" s="239">
        <v>427</v>
      </c>
      <c r="BS123" s="239">
        <v>412</v>
      </c>
      <c r="BT123" s="239">
        <v>389</v>
      </c>
      <c r="BU123" s="239">
        <v>237</v>
      </c>
      <c r="BV123" s="239">
        <v>278</v>
      </c>
      <c r="BW123" s="239">
        <v>290</v>
      </c>
      <c r="BX123" s="239">
        <v>300</v>
      </c>
      <c r="BY123" s="239">
        <v>350</v>
      </c>
      <c r="BZ123" s="239">
        <v>308</v>
      </c>
      <c r="CA123" s="239">
        <v>296</v>
      </c>
      <c r="CB123" s="239">
        <v>234</v>
      </c>
      <c r="CC123" s="239">
        <v>277</v>
      </c>
      <c r="CD123" s="239">
        <v>258</v>
      </c>
      <c r="CE123" s="239">
        <v>286</v>
      </c>
      <c r="CF123" s="239">
        <v>224</v>
      </c>
      <c r="CG123" s="239">
        <v>208</v>
      </c>
      <c r="CH123" s="239">
        <v>259</v>
      </c>
      <c r="CI123" s="239">
        <v>218</v>
      </c>
      <c r="CJ123" s="239">
        <v>224</v>
      </c>
      <c r="CK123" s="239">
        <v>191</v>
      </c>
      <c r="CL123" s="239">
        <v>185</v>
      </c>
      <c r="CM123" s="239">
        <v>153</v>
      </c>
      <c r="CN123" s="239">
        <v>154</v>
      </c>
      <c r="CO123" s="239">
        <v>134</v>
      </c>
      <c r="CP123" s="239">
        <v>123</v>
      </c>
      <c r="CQ123" s="239">
        <v>98</v>
      </c>
      <c r="CR123" s="239">
        <v>73</v>
      </c>
      <c r="CS123" s="239">
        <v>56</v>
      </c>
      <c r="CT123" s="239">
        <v>52</v>
      </c>
      <c r="CU123" s="239">
        <v>52</v>
      </c>
      <c r="CV123" s="239">
        <v>28</v>
      </c>
      <c r="CW123" s="239">
        <v>23</v>
      </c>
      <c r="CX123" s="239">
        <v>12</v>
      </c>
      <c r="CY123" s="239">
        <v>8</v>
      </c>
      <c r="CZ123" s="239">
        <v>20</v>
      </c>
      <c r="DA123" s="240">
        <v>14</v>
      </c>
      <c r="DB123" s="239">
        <v>649</v>
      </c>
      <c r="DC123" s="239">
        <v>830</v>
      </c>
      <c r="DD123" s="239">
        <v>1101</v>
      </c>
      <c r="DE123" s="239">
        <v>1069</v>
      </c>
      <c r="DF123" s="239">
        <v>716</v>
      </c>
      <c r="DG123" s="239">
        <v>754</v>
      </c>
      <c r="DH123" s="239">
        <v>861</v>
      </c>
      <c r="DI123" s="239">
        <v>1015</v>
      </c>
      <c r="DJ123" s="239">
        <v>1382</v>
      </c>
      <c r="DK123" s="239">
        <v>1248</v>
      </c>
      <c r="DL123" s="239">
        <v>1358</v>
      </c>
      <c r="DM123" s="239">
        <v>1394</v>
      </c>
      <c r="DN123" s="239">
        <v>1608</v>
      </c>
      <c r="DO123" s="239">
        <v>1829</v>
      </c>
      <c r="DP123" s="239">
        <v>1526</v>
      </c>
      <c r="DQ123" s="239">
        <v>1351</v>
      </c>
      <c r="DR123" s="239">
        <v>1133</v>
      </c>
      <c r="DS123" s="239">
        <v>817</v>
      </c>
      <c r="DT123" s="239">
        <v>402</v>
      </c>
      <c r="DU123" s="239">
        <v>123</v>
      </c>
      <c r="DV123" s="239">
        <v>20</v>
      </c>
    </row>
    <row r="124" spans="1:126" x14ac:dyDescent="0.15">
      <c r="A124" s="242" t="s">
        <v>1069</v>
      </c>
      <c r="B124" s="257" t="s">
        <v>1066</v>
      </c>
      <c r="C124" s="244">
        <v>10208</v>
      </c>
      <c r="D124" s="245">
        <v>57</v>
      </c>
      <c r="E124" s="245">
        <v>57</v>
      </c>
      <c r="F124" s="245">
        <v>67</v>
      </c>
      <c r="G124" s="245">
        <v>69</v>
      </c>
      <c r="H124" s="245">
        <v>88</v>
      </c>
      <c r="I124" s="245">
        <v>82</v>
      </c>
      <c r="J124" s="245">
        <v>74</v>
      </c>
      <c r="K124" s="245">
        <v>74</v>
      </c>
      <c r="L124" s="245">
        <v>85</v>
      </c>
      <c r="M124" s="245">
        <v>95</v>
      </c>
      <c r="N124" s="245">
        <v>111</v>
      </c>
      <c r="O124" s="245">
        <v>123</v>
      </c>
      <c r="P124" s="245">
        <v>120</v>
      </c>
      <c r="Q124" s="245">
        <v>121</v>
      </c>
      <c r="R124" s="245">
        <v>123</v>
      </c>
      <c r="S124" s="245">
        <v>144</v>
      </c>
      <c r="T124" s="245">
        <v>120</v>
      </c>
      <c r="U124" s="245">
        <v>123</v>
      </c>
      <c r="V124" s="245">
        <v>98</v>
      </c>
      <c r="W124" s="245">
        <v>68</v>
      </c>
      <c r="X124" s="245">
        <v>63</v>
      </c>
      <c r="Y124" s="245">
        <v>71</v>
      </c>
      <c r="Z124" s="245">
        <v>74</v>
      </c>
      <c r="AA124" s="245">
        <v>67</v>
      </c>
      <c r="AB124" s="245">
        <v>79</v>
      </c>
      <c r="AC124" s="245">
        <v>76</v>
      </c>
      <c r="AD124" s="245">
        <v>74</v>
      </c>
      <c r="AE124" s="245">
        <v>85</v>
      </c>
      <c r="AF124" s="245">
        <v>92</v>
      </c>
      <c r="AG124" s="245">
        <v>86</v>
      </c>
      <c r="AH124" s="245">
        <v>77</v>
      </c>
      <c r="AI124" s="245">
        <v>103</v>
      </c>
      <c r="AJ124" s="245">
        <v>84</v>
      </c>
      <c r="AK124" s="245">
        <v>81</v>
      </c>
      <c r="AL124" s="245">
        <v>93</v>
      </c>
      <c r="AM124" s="245">
        <v>88</v>
      </c>
      <c r="AN124" s="245">
        <v>97</v>
      </c>
      <c r="AO124" s="245">
        <v>105</v>
      </c>
      <c r="AP124" s="245">
        <v>97</v>
      </c>
      <c r="AQ124" s="245">
        <v>130</v>
      </c>
      <c r="AR124" s="245">
        <v>106</v>
      </c>
      <c r="AS124" s="245">
        <v>146</v>
      </c>
      <c r="AT124" s="245">
        <v>152</v>
      </c>
      <c r="AU124" s="245">
        <v>133</v>
      </c>
      <c r="AV124" s="245">
        <v>143</v>
      </c>
      <c r="AW124" s="245">
        <v>130</v>
      </c>
      <c r="AX124" s="245">
        <v>130</v>
      </c>
      <c r="AY124" s="245">
        <v>123</v>
      </c>
      <c r="AZ124" s="245">
        <v>143</v>
      </c>
      <c r="BA124" s="245">
        <v>103</v>
      </c>
      <c r="BB124" s="245">
        <v>137</v>
      </c>
      <c r="BC124" s="245">
        <v>121</v>
      </c>
      <c r="BD124" s="245">
        <v>134</v>
      </c>
      <c r="BE124" s="245">
        <v>136</v>
      </c>
      <c r="BF124" s="245">
        <v>125</v>
      </c>
      <c r="BG124" s="245">
        <v>134</v>
      </c>
      <c r="BH124" s="245">
        <v>164</v>
      </c>
      <c r="BI124" s="245">
        <v>114</v>
      </c>
      <c r="BJ124" s="245">
        <v>145</v>
      </c>
      <c r="BK124" s="245">
        <v>136</v>
      </c>
      <c r="BL124" s="245">
        <v>158</v>
      </c>
      <c r="BM124" s="245">
        <v>157</v>
      </c>
      <c r="BN124" s="245">
        <v>155</v>
      </c>
      <c r="BO124" s="245">
        <v>156</v>
      </c>
      <c r="BP124" s="245">
        <v>173</v>
      </c>
      <c r="BQ124" s="245">
        <v>176</v>
      </c>
      <c r="BR124" s="245">
        <v>206</v>
      </c>
      <c r="BS124" s="245">
        <v>215</v>
      </c>
      <c r="BT124" s="245">
        <v>206</v>
      </c>
      <c r="BU124" s="245">
        <v>110</v>
      </c>
      <c r="BV124" s="245">
        <v>135</v>
      </c>
      <c r="BW124" s="245">
        <v>137</v>
      </c>
      <c r="BX124" s="245">
        <v>152</v>
      </c>
      <c r="BY124" s="245">
        <v>161</v>
      </c>
      <c r="BZ124" s="245">
        <v>145</v>
      </c>
      <c r="CA124" s="245">
        <v>122</v>
      </c>
      <c r="CB124" s="245">
        <v>117</v>
      </c>
      <c r="CC124" s="245">
        <v>119</v>
      </c>
      <c r="CD124" s="245">
        <v>113</v>
      </c>
      <c r="CE124" s="245">
        <v>125</v>
      </c>
      <c r="CF124" s="245">
        <v>98</v>
      </c>
      <c r="CG124" s="245">
        <v>95</v>
      </c>
      <c r="CH124" s="245">
        <v>107</v>
      </c>
      <c r="CI124" s="245">
        <v>91</v>
      </c>
      <c r="CJ124" s="245">
        <v>79</v>
      </c>
      <c r="CK124" s="245">
        <v>70</v>
      </c>
      <c r="CL124" s="245">
        <v>71</v>
      </c>
      <c r="CM124" s="245">
        <v>54</v>
      </c>
      <c r="CN124" s="245">
        <v>61</v>
      </c>
      <c r="CO124" s="245">
        <v>40</v>
      </c>
      <c r="CP124" s="245">
        <v>40</v>
      </c>
      <c r="CQ124" s="245">
        <v>20</v>
      </c>
      <c r="CR124" s="245">
        <v>21</v>
      </c>
      <c r="CS124" s="245">
        <v>9</v>
      </c>
      <c r="CT124" s="245">
        <v>7</v>
      </c>
      <c r="CU124" s="245">
        <v>7</v>
      </c>
      <c r="CV124" s="245">
        <v>5</v>
      </c>
      <c r="CW124" s="245">
        <v>5</v>
      </c>
      <c r="CX124" s="245">
        <v>1</v>
      </c>
      <c r="CY124" s="245">
        <v>3</v>
      </c>
      <c r="CZ124" s="245">
        <v>2</v>
      </c>
      <c r="DA124" s="246">
        <v>8</v>
      </c>
      <c r="DB124" s="245">
        <v>338</v>
      </c>
      <c r="DC124" s="245">
        <v>410</v>
      </c>
      <c r="DD124" s="245">
        <v>598</v>
      </c>
      <c r="DE124" s="245">
        <v>553</v>
      </c>
      <c r="DF124" s="245">
        <v>354</v>
      </c>
      <c r="DG124" s="245">
        <v>413</v>
      </c>
      <c r="DH124" s="245">
        <v>438</v>
      </c>
      <c r="DI124" s="245">
        <v>517</v>
      </c>
      <c r="DJ124" s="245">
        <v>680</v>
      </c>
      <c r="DK124" s="245">
        <v>629</v>
      </c>
      <c r="DL124" s="245">
        <v>653</v>
      </c>
      <c r="DM124" s="245">
        <v>693</v>
      </c>
      <c r="DN124" s="245">
        <v>799</v>
      </c>
      <c r="DO124" s="245">
        <v>913</v>
      </c>
      <c r="DP124" s="245">
        <v>730</v>
      </c>
      <c r="DQ124" s="245">
        <v>596</v>
      </c>
      <c r="DR124" s="245">
        <v>470</v>
      </c>
      <c r="DS124" s="245">
        <v>296</v>
      </c>
      <c r="DT124" s="245">
        <v>97</v>
      </c>
      <c r="DU124" s="245">
        <v>21</v>
      </c>
      <c r="DV124" s="245">
        <v>2</v>
      </c>
    </row>
    <row r="125" spans="1:126" x14ac:dyDescent="0.15">
      <c r="A125" s="248" t="s">
        <v>1069</v>
      </c>
      <c r="B125" s="259" t="s">
        <v>1067</v>
      </c>
      <c r="C125" s="250">
        <v>10992</v>
      </c>
      <c r="D125" s="251">
        <v>55</v>
      </c>
      <c r="E125" s="251">
        <v>54</v>
      </c>
      <c r="F125" s="251">
        <v>61</v>
      </c>
      <c r="G125" s="251">
        <v>69</v>
      </c>
      <c r="H125" s="251">
        <v>72</v>
      </c>
      <c r="I125" s="251">
        <v>73</v>
      </c>
      <c r="J125" s="251">
        <v>80</v>
      </c>
      <c r="K125" s="251">
        <v>92</v>
      </c>
      <c r="L125" s="251">
        <v>84</v>
      </c>
      <c r="M125" s="251">
        <v>91</v>
      </c>
      <c r="N125" s="251">
        <v>92</v>
      </c>
      <c r="O125" s="251">
        <v>91</v>
      </c>
      <c r="P125" s="251">
        <v>96</v>
      </c>
      <c r="Q125" s="251">
        <v>117</v>
      </c>
      <c r="R125" s="251">
        <v>107</v>
      </c>
      <c r="S125" s="251">
        <v>124</v>
      </c>
      <c r="T125" s="251">
        <v>117</v>
      </c>
      <c r="U125" s="251">
        <v>98</v>
      </c>
      <c r="V125" s="251">
        <v>108</v>
      </c>
      <c r="W125" s="251">
        <v>69</v>
      </c>
      <c r="X125" s="251">
        <v>80</v>
      </c>
      <c r="Y125" s="251">
        <v>61</v>
      </c>
      <c r="Z125" s="251">
        <v>69</v>
      </c>
      <c r="AA125" s="251">
        <v>73</v>
      </c>
      <c r="AB125" s="251">
        <v>79</v>
      </c>
      <c r="AC125" s="251">
        <v>66</v>
      </c>
      <c r="AD125" s="251">
        <v>49</v>
      </c>
      <c r="AE125" s="251">
        <v>74</v>
      </c>
      <c r="AF125" s="251">
        <v>69</v>
      </c>
      <c r="AG125" s="251">
        <v>83</v>
      </c>
      <c r="AH125" s="251">
        <v>97</v>
      </c>
      <c r="AI125" s="251">
        <v>71</v>
      </c>
      <c r="AJ125" s="251">
        <v>88</v>
      </c>
      <c r="AK125" s="251">
        <v>90</v>
      </c>
      <c r="AL125" s="251">
        <v>77</v>
      </c>
      <c r="AM125" s="251">
        <v>96</v>
      </c>
      <c r="AN125" s="251">
        <v>85</v>
      </c>
      <c r="AO125" s="251">
        <v>92</v>
      </c>
      <c r="AP125" s="251">
        <v>100</v>
      </c>
      <c r="AQ125" s="251">
        <v>125</v>
      </c>
      <c r="AR125" s="251">
        <v>130</v>
      </c>
      <c r="AS125" s="251">
        <v>148</v>
      </c>
      <c r="AT125" s="251">
        <v>149</v>
      </c>
      <c r="AU125" s="251">
        <v>131</v>
      </c>
      <c r="AV125" s="251">
        <v>144</v>
      </c>
      <c r="AW125" s="251">
        <v>139</v>
      </c>
      <c r="AX125" s="251">
        <v>122</v>
      </c>
      <c r="AY125" s="251">
        <v>125</v>
      </c>
      <c r="AZ125" s="251">
        <v>131</v>
      </c>
      <c r="BA125" s="251">
        <v>102</v>
      </c>
      <c r="BB125" s="251">
        <v>128</v>
      </c>
      <c r="BC125" s="251">
        <v>152</v>
      </c>
      <c r="BD125" s="251">
        <v>141</v>
      </c>
      <c r="BE125" s="251">
        <v>128</v>
      </c>
      <c r="BF125" s="251">
        <v>156</v>
      </c>
      <c r="BG125" s="251">
        <v>125</v>
      </c>
      <c r="BH125" s="251">
        <v>166</v>
      </c>
      <c r="BI125" s="251">
        <v>138</v>
      </c>
      <c r="BJ125" s="251">
        <v>132</v>
      </c>
      <c r="BK125" s="251">
        <v>140</v>
      </c>
      <c r="BL125" s="251">
        <v>172</v>
      </c>
      <c r="BM125" s="251">
        <v>132</v>
      </c>
      <c r="BN125" s="251">
        <v>164</v>
      </c>
      <c r="BO125" s="251">
        <v>168</v>
      </c>
      <c r="BP125" s="251">
        <v>173</v>
      </c>
      <c r="BQ125" s="251">
        <v>188</v>
      </c>
      <c r="BR125" s="251">
        <v>221</v>
      </c>
      <c r="BS125" s="251">
        <v>197</v>
      </c>
      <c r="BT125" s="251">
        <v>183</v>
      </c>
      <c r="BU125" s="251">
        <v>127</v>
      </c>
      <c r="BV125" s="251">
        <v>143</v>
      </c>
      <c r="BW125" s="251">
        <v>153</v>
      </c>
      <c r="BX125" s="251">
        <v>148</v>
      </c>
      <c r="BY125" s="251">
        <v>189</v>
      </c>
      <c r="BZ125" s="251">
        <v>163</v>
      </c>
      <c r="CA125" s="251">
        <v>174</v>
      </c>
      <c r="CB125" s="251">
        <v>117</v>
      </c>
      <c r="CC125" s="251">
        <v>158</v>
      </c>
      <c r="CD125" s="251">
        <v>145</v>
      </c>
      <c r="CE125" s="251">
        <v>161</v>
      </c>
      <c r="CF125" s="251">
        <v>126</v>
      </c>
      <c r="CG125" s="251">
        <v>113</v>
      </c>
      <c r="CH125" s="251">
        <v>152</v>
      </c>
      <c r="CI125" s="251">
        <v>127</v>
      </c>
      <c r="CJ125" s="251">
        <v>145</v>
      </c>
      <c r="CK125" s="251">
        <v>121</v>
      </c>
      <c r="CL125" s="251">
        <v>114</v>
      </c>
      <c r="CM125" s="251">
        <v>99</v>
      </c>
      <c r="CN125" s="251">
        <v>93</v>
      </c>
      <c r="CO125" s="251">
        <v>94</v>
      </c>
      <c r="CP125" s="251">
        <v>83</v>
      </c>
      <c r="CQ125" s="251">
        <v>78</v>
      </c>
      <c r="CR125" s="251">
        <v>52</v>
      </c>
      <c r="CS125" s="251">
        <v>47</v>
      </c>
      <c r="CT125" s="251">
        <v>45</v>
      </c>
      <c r="CU125" s="251">
        <v>45</v>
      </c>
      <c r="CV125" s="251">
        <v>23</v>
      </c>
      <c r="CW125" s="251">
        <v>18</v>
      </c>
      <c r="CX125" s="251">
        <v>11</v>
      </c>
      <c r="CY125" s="251">
        <v>5</v>
      </c>
      <c r="CZ125" s="251">
        <v>18</v>
      </c>
      <c r="DA125" s="252">
        <v>6</v>
      </c>
      <c r="DB125" s="251">
        <v>311</v>
      </c>
      <c r="DC125" s="251">
        <v>420</v>
      </c>
      <c r="DD125" s="251">
        <v>503</v>
      </c>
      <c r="DE125" s="251">
        <v>516</v>
      </c>
      <c r="DF125" s="251">
        <v>362</v>
      </c>
      <c r="DG125" s="251">
        <v>341</v>
      </c>
      <c r="DH125" s="251">
        <v>423</v>
      </c>
      <c r="DI125" s="251">
        <v>498</v>
      </c>
      <c r="DJ125" s="251">
        <v>702</v>
      </c>
      <c r="DK125" s="251">
        <v>619</v>
      </c>
      <c r="DL125" s="251">
        <v>705</v>
      </c>
      <c r="DM125" s="251">
        <v>701</v>
      </c>
      <c r="DN125" s="251">
        <v>809</v>
      </c>
      <c r="DO125" s="251">
        <v>916</v>
      </c>
      <c r="DP125" s="251">
        <v>796</v>
      </c>
      <c r="DQ125" s="251">
        <v>755</v>
      </c>
      <c r="DR125" s="251">
        <v>663</v>
      </c>
      <c r="DS125" s="251">
        <v>521</v>
      </c>
      <c r="DT125" s="251">
        <v>305</v>
      </c>
      <c r="DU125" s="251">
        <v>102</v>
      </c>
      <c r="DV125" s="251">
        <v>18</v>
      </c>
    </row>
    <row r="126" spans="1:126" x14ac:dyDescent="0.15">
      <c r="A126" s="242" t="s">
        <v>509</v>
      </c>
      <c r="B126" s="243" t="s">
        <v>1064</v>
      </c>
      <c r="C126" s="244">
        <v>31020</v>
      </c>
      <c r="D126" s="245">
        <v>224</v>
      </c>
      <c r="E126" s="245">
        <v>228</v>
      </c>
      <c r="F126" s="245">
        <v>247</v>
      </c>
      <c r="G126" s="245">
        <v>269</v>
      </c>
      <c r="H126" s="245">
        <v>275</v>
      </c>
      <c r="I126" s="245">
        <v>249</v>
      </c>
      <c r="J126" s="245">
        <v>305</v>
      </c>
      <c r="K126" s="245">
        <v>261</v>
      </c>
      <c r="L126" s="245">
        <v>277</v>
      </c>
      <c r="M126" s="245">
        <v>270</v>
      </c>
      <c r="N126" s="245">
        <v>288</v>
      </c>
      <c r="O126" s="245">
        <v>275</v>
      </c>
      <c r="P126" s="245">
        <v>306</v>
      </c>
      <c r="Q126" s="245">
        <v>313</v>
      </c>
      <c r="R126" s="245">
        <v>323</v>
      </c>
      <c r="S126" s="245">
        <v>314</v>
      </c>
      <c r="T126" s="245">
        <v>328</v>
      </c>
      <c r="U126" s="245">
        <v>300</v>
      </c>
      <c r="V126" s="245">
        <v>296</v>
      </c>
      <c r="W126" s="245">
        <v>267</v>
      </c>
      <c r="X126" s="245">
        <v>263</v>
      </c>
      <c r="Y126" s="245">
        <v>263</v>
      </c>
      <c r="Z126" s="245">
        <v>256</v>
      </c>
      <c r="AA126" s="245">
        <v>235</v>
      </c>
      <c r="AB126" s="245">
        <v>263</v>
      </c>
      <c r="AC126" s="245">
        <v>247</v>
      </c>
      <c r="AD126" s="245">
        <v>219</v>
      </c>
      <c r="AE126" s="245">
        <v>283</v>
      </c>
      <c r="AF126" s="245">
        <v>296</v>
      </c>
      <c r="AG126" s="245">
        <v>291</v>
      </c>
      <c r="AH126" s="245">
        <v>317</v>
      </c>
      <c r="AI126" s="245">
        <v>313</v>
      </c>
      <c r="AJ126" s="245">
        <v>316</v>
      </c>
      <c r="AK126" s="245">
        <v>345</v>
      </c>
      <c r="AL126" s="245">
        <v>331</v>
      </c>
      <c r="AM126" s="245">
        <v>350</v>
      </c>
      <c r="AN126" s="245">
        <v>348</v>
      </c>
      <c r="AO126" s="245">
        <v>371</v>
      </c>
      <c r="AP126" s="245">
        <v>433</v>
      </c>
      <c r="AQ126" s="245">
        <v>394</v>
      </c>
      <c r="AR126" s="245">
        <v>450</v>
      </c>
      <c r="AS126" s="245">
        <v>506</v>
      </c>
      <c r="AT126" s="245">
        <v>494</v>
      </c>
      <c r="AU126" s="245">
        <v>458</v>
      </c>
      <c r="AV126" s="245">
        <v>471</v>
      </c>
      <c r="AW126" s="245">
        <v>452</v>
      </c>
      <c r="AX126" s="245">
        <v>416</v>
      </c>
      <c r="AY126" s="245">
        <v>425</v>
      </c>
      <c r="AZ126" s="245">
        <v>382</v>
      </c>
      <c r="BA126" s="245">
        <v>255</v>
      </c>
      <c r="BB126" s="245">
        <v>371</v>
      </c>
      <c r="BC126" s="245">
        <v>351</v>
      </c>
      <c r="BD126" s="245">
        <v>382</v>
      </c>
      <c r="BE126" s="245">
        <v>360</v>
      </c>
      <c r="BF126" s="245">
        <v>314</v>
      </c>
      <c r="BG126" s="245">
        <v>357</v>
      </c>
      <c r="BH126" s="245">
        <v>364</v>
      </c>
      <c r="BI126" s="245">
        <v>385</v>
      </c>
      <c r="BJ126" s="245">
        <v>354</v>
      </c>
      <c r="BK126" s="245">
        <v>388</v>
      </c>
      <c r="BL126" s="245">
        <v>431</v>
      </c>
      <c r="BM126" s="245">
        <v>389</v>
      </c>
      <c r="BN126" s="245">
        <v>458</v>
      </c>
      <c r="BO126" s="245">
        <v>514</v>
      </c>
      <c r="BP126" s="245">
        <v>545</v>
      </c>
      <c r="BQ126" s="245">
        <v>582</v>
      </c>
      <c r="BR126" s="245">
        <v>666</v>
      </c>
      <c r="BS126" s="245">
        <v>679</v>
      </c>
      <c r="BT126" s="245">
        <v>684</v>
      </c>
      <c r="BU126" s="245">
        <v>401</v>
      </c>
      <c r="BV126" s="245">
        <v>407</v>
      </c>
      <c r="BW126" s="245">
        <v>481</v>
      </c>
      <c r="BX126" s="245">
        <v>483</v>
      </c>
      <c r="BY126" s="245">
        <v>508</v>
      </c>
      <c r="BZ126" s="245">
        <v>458</v>
      </c>
      <c r="CA126" s="245">
        <v>349</v>
      </c>
      <c r="CB126" s="245">
        <v>301</v>
      </c>
      <c r="CC126" s="245">
        <v>289</v>
      </c>
      <c r="CD126" s="245">
        <v>317</v>
      </c>
      <c r="CE126" s="245">
        <v>286</v>
      </c>
      <c r="CF126" s="245">
        <v>256</v>
      </c>
      <c r="CG126" s="245">
        <v>230</v>
      </c>
      <c r="CH126" s="245">
        <v>215</v>
      </c>
      <c r="CI126" s="245">
        <v>195</v>
      </c>
      <c r="CJ126" s="245">
        <v>176</v>
      </c>
      <c r="CK126" s="245">
        <v>157</v>
      </c>
      <c r="CL126" s="245">
        <v>144</v>
      </c>
      <c r="CM126" s="245">
        <v>128</v>
      </c>
      <c r="CN126" s="245">
        <v>121</v>
      </c>
      <c r="CO126" s="245">
        <v>97</v>
      </c>
      <c r="CP126" s="245">
        <v>91</v>
      </c>
      <c r="CQ126" s="245">
        <v>78</v>
      </c>
      <c r="CR126" s="245">
        <v>43</v>
      </c>
      <c r="CS126" s="245">
        <v>29</v>
      </c>
      <c r="CT126" s="245">
        <v>43</v>
      </c>
      <c r="CU126" s="245">
        <v>24</v>
      </c>
      <c r="CV126" s="245">
        <v>10</v>
      </c>
      <c r="CW126" s="245">
        <v>15</v>
      </c>
      <c r="CX126" s="245">
        <v>8</v>
      </c>
      <c r="CY126" s="245">
        <v>10</v>
      </c>
      <c r="CZ126" s="245">
        <v>13</v>
      </c>
      <c r="DA126" s="246">
        <v>25</v>
      </c>
      <c r="DB126" s="245">
        <v>1243</v>
      </c>
      <c r="DC126" s="245">
        <v>1362</v>
      </c>
      <c r="DD126" s="245">
        <v>1505</v>
      </c>
      <c r="DE126" s="245">
        <v>1505</v>
      </c>
      <c r="DF126" s="245">
        <v>1280</v>
      </c>
      <c r="DG126" s="245">
        <v>1336</v>
      </c>
      <c r="DH126" s="245">
        <v>1622</v>
      </c>
      <c r="DI126" s="245">
        <v>1896</v>
      </c>
      <c r="DJ126" s="245">
        <v>2379</v>
      </c>
      <c r="DK126" s="245">
        <v>1930</v>
      </c>
      <c r="DL126" s="245">
        <v>1778</v>
      </c>
      <c r="DM126" s="245">
        <v>1848</v>
      </c>
      <c r="DN126" s="245">
        <v>2337</v>
      </c>
      <c r="DO126" s="245">
        <v>3012</v>
      </c>
      <c r="DP126" s="245">
        <v>2337</v>
      </c>
      <c r="DQ126" s="245">
        <v>1542</v>
      </c>
      <c r="DR126" s="245">
        <v>1072</v>
      </c>
      <c r="DS126" s="245">
        <v>647</v>
      </c>
      <c r="DT126" s="245">
        <v>284</v>
      </c>
      <c r="DU126" s="245">
        <v>67</v>
      </c>
      <c r="DV126" s="245">
        <v>13</v>
      </c>
    </row>
    <row r="127" spans="1:126" x14ac:dyDescent="0.15">
      <c r="A127" s="242" t="s">
        <v>1069</v>
      </c>
      <c r="B127" s="243" t="s">
        <v>1066</v>
      </c>
      <c r="C127" s="244">
        <v>15218</v>
      </c>
      <c r="D127" s="245">
        <v>127</v>
      </c>
      <c r="E127" s="245">
        <v>118</v>
      </c>
      <c r="F127" s="245">
        <v>135</v>
      </c>
      <c r="G127" s="245">
        <v>131</v>
      </c>
      <c r="H127" s="245">
        <v>138</v>
      </c>
      <c r="I127" s="245">
        <v>130</v>
      </c>
      <c r="J127" s="245">
        <v>165</v>
      </c>
      <c r="K127" s="245">
        <v>122</v>
      </c>
      <c r="L127" s="245">
        <v>157</v>
      </c>
      <c r="M127" s="245">
        <v>148</v>
      </c>
      <c r="N127" s="245">
        <v>149</v>
      </c>
      <c r="O127" s="245">
        <v>145</v>
      </c>
      <c r="P127" s="245">
        <v>154</v>
      </c>
      <c r="Q127" s="245">
        <v>160</v>
      </c>
      <c r="R127" s="245">
        <v>166</v>
      </c>
      <c r="S127" s="245">
        <v>163</v>
      </c>
      <c r="T127" s="245">
        <v>163</v>
      </c>
      <c r="U127" s="245">
        <v>151</v>
      </c>
      <c r="V127" s="245">
        <v>156</v>
      </c>
      <c r="W127" s="245">
        <v>132</v>
      </c>
      <c r="X127" s="245">
        <v>137</v>
      </c>
      <c r="Y127" s="245">
        <v>118</v>
      </c>
      <c r="Z127" s="245">
        <v>134</v>
      </c>
      <c r="AA127" s="245">
        <v>123</v>
      </c>
      <c r="AB127" s="245">
        <v>144</v>
      </c>
      <c r="AC127" s="245">
        <v>132</v>
      </c>
      <c r="AD127" s="245">
        <v>101</v>
      </c>
      <c r="AE127" s="245">
        <v>143</v>
      </c>
      <c r="AF127" s="245">
        <v>147</v>
      </c>
      <c r="AG127" s="245">
        <v>147</v>
      </c>
      <c r="AH127" s="245">
        <v>160</v>
      </c>
      <c r="AI127" s="245">
        <v>165</v>
      </c>
      <c r="AJ127" s="245">
        <v>158</v>
      </c>
      <c r="AK127" s="245">
        <v>177</v>
      </c>
      <c r="AL127" s="245">
        <v>174</v>
      </c>
      <c r="AM127" s="245">
        <v>158</v>
      </c>
      <c r="AN127" s="245">
        <v>171</v>
      </c>
      <c r="AO127" s="245">
        <v>195</v>
      </c>
      <c r="AP127" s="245">
        <v>204</v>
      </c>
      <c r="AQ127" s="245">
        <v>212</v>
      </c>
      <c r="AR127" s="245">
        <v>229</v>
      </c>
      <c r="AS127" s="245">
        <v>253</v>
      </c>
      <c r="AT127" s="245">
        <v>262</v>
      </c>
      <c r="AU127" s="245">
        <v>241</v>
      </c>
      <c r="AV127" s="245">
        <v>227</v>
      </c>
      <c r="AW127" s="245">
        <v>225</v>
      </c>
      <c r="AX127" s="245">
        <v>209</v>
      </c>
      <c r="AY127" s="245">
        <v>204</v>
      </c>
      <c r="AZ127" s="245">
        <v>189</v>
      </c>
      <c r="BA127" s="245">
        <v>126</v>
      </c>
      <c r="BB127" s="245">
        <v>198</v>
      </c>
      <c r="BC127" s="245">
        <v>176</v>
      </c>
      <c r="BD127" s="245">
        <v>186</v>
      </c>
      <c r="BE127" s="245">
        <v>172</v>
      </c>
      <c r="BF127" s="245">
        <v>152</v>
      </c>
      <c r="BG127" s="245">
        <v>189</v>
      </c>
      <c r="BH127" s="245">
        <v>161</v>
      </c>
      <c r="BI127" s="245">
        <v>175</v>
      </c>
      <c r="BJ127" s="245">
        <v>167</v>
      </c>
      <c r="BK127" s="245">
        <v>207</v>
      </c>
      <c r="BL127" s="245">
        <v>187</v>
      </c>
      <c r="BM127" s="245">
        <v>185</v>
      </c>
      <c r="BN127" s="245">
        <v>228</v>
      </c>
      <c r="BO127" s="245">
        <v>243</v>
      </c>
      <c r="BP127" s="245">
        <v>241</v>
      </c>
      <c r="BQ127" s="245">
        <v>287</v>
      </c>
      <c r="BR127" s="245">
        <v>322</v>
      </c>
      <c r="BS127" s="245">
        <v>310</v>
      </c>
      <c r="BT127" s="245">
        <v>330</v>
      </c>
      <c r="BU127" s="245">
        <v>198</v>
      </c>
      <c r="BV127" s="245">
        <v>211</v>
      </c>
      <c r="BW127" s="245">
        <v>233</v>
      </c>
      <c r="BX127" s="245">
        <v>238</v>
      </c>
      <c r="BY127" s="245">
        <v>263</v>
      </c>
      <c r="BZ127" s="245">
        <v>222</v>
      </c>
      <c r="CA127" s="245">
        <v>170</v>
      </c>
      <c r="CB127" s="245">
        <v>150</v>
      </c>
      <c r="CC127" s="245">
        <v>147</v>
      </c>
      <c r="CD127" s="245">
        <v>153</v>
      </c>
      <c r="CE127" s="245">
        <v>133</v>
      </c>
      <c r="CF127" s="245">
        <v>117</v>
      </c>
      <c r="CG127" s="245">
        <v>108</v>
      </c>
      <c r="CH127" s="245">
        <v>92</v>
      </c>
      <c r="CI127" s="245">
        <v>78</v>
      </c>
      <c r="CJ127" s="245">
        <v>77</v>
      </c>
      <c r="CK127" s="245">
        <v>63</v>
      </c>
      <c r="CL127" s="245">
        <v>53</v>
      </c>
      <c r="CM127" s="245">
        <v>48</v>
      </c>
      <c r="CN127" s="245">
        <v>36</v>
      </c>
      <c r="CO127" s="245">
        <v>34</v>
      </c>
      <c r="CP127" s="245">
        <v>25</v>
      </c>
      <c r="CQ127" s="245">
        <v>21</v>
      </c>
      <c r="CR127" s="245">
        <v>9</v>
      </c>
      <c r="CS127" s="245">
        <v>8</v>
      </c>
      <c r="CT127" s="245">
        <v>8</v>
      </c>
      <c r="CU127" s="245">
        <v>6</v>
      </c>
      <c r="CV127" s="245">
        <v>1</v>
      </c>
      <c r="CW127" s="245">
        <v>2</v>
      </c>
      <c r="CX127" s="245">
        <v>0</v>
      </c>
      <c r="CY127" s="245">
        <v>1</v>
      </c>
      <c r="CZ127" s="245">
        <v>1</v>
      </c>
      <c r="DA127" s="246">
        <v>21</v>
      </c>
      <c r="DB127" s="245">
        <v>649</v>
      </c>
      <c r="DC127" s="245">
        <v>722</v>
      </c>
      <c r="DD127" s="245">
        <v>774</v>
      </c>
      <c r="DE127" s="245">
        <v>765</v>
      </c>
      <c r="DF127" s="245">
        <v>656</v>
      </c>
      <c r="DG127" s="245">
        <v>670</v>
      </c>
      <c r="DH127" s="245">
        <v>834</v>
      </c>
      <c r="DI127" s="245">
        <v>940</v>
      </c>
      <c r="DJ127" s="245">
        <v>1212</v>
      </c>
      <c r="DK127" s="245">
        <v>953</v>
      </c>
      <c r="DL127" s="245">
        <v>884</v>
      </c>
      <c r="DM127" s="245">
        <v>899</v>
      </c>
      <c r="DN127" s="245">
        <v>1084</v>
      </c>
      <c r="DO127" s="245">
        <v>1447</v>
      </c>
      <c r="DP127" s="245">
        <v>1167</v>
      </c>
      <c r="DQ127" s="245">
        <v>753</v>
      </c>
      <c r="DR127" s="245">
        <v>472</v>
      </c>
      <c r="DS127" s="245">
        <v>234</v>
      </c>
      <c r="DT127" s="245">
        <v>71</v>
      </c>
      <c r="DU127" s="245">
        <v>10</v>
      </c>
      <c r="DV127" s="245">
        <v>1</v>
      </c>
    </row>
    <row r="128" spans="1:126" x14ac:dyDescent="0.15">
      <c r="A128" s="242" t="s">
        <v>1069</v>
      </c>
      <c r="B128" s="243" t="s">
        <v>1067</v>
      </c>
      <c r="C128" s="244">
        <v>15802</v>
      </c>
      <c r="D128" s="245">
        <v>97</v>
      </c>
      <c r="E128" s="245">
        <v>110</v>
      </c>
      <c r="F128" s="245">
        <v>112</v>
      </c>
      <c r="G128" s="245">
        <v>138</v>
      </c>
      <c r="H128" s="245">
        <v>137</v>
      </c>
      <c r="I128" s="245">
        <v>119</v>
      </c>
      <c r="J128" s="245">
        <v>140</v>
      </c>
      <c r="K128" s="245">
        <v>139</v>
      </c>
      <c r="L128" s="245">
        <v>120</v>
      </c>
      <c r="M128" s="245">
        <v>122</v>
      </c>
      <c r="N128" s="245">
        <v>139</v>
      </c>
      <c r="O128" s="245">
        <v>130</v>
      </c>
      <c r="P128" s="245">
        <v>152</v>
      </c>
      <c r="Q128" s="245">
        <v>153</v>
      </c>
      <c r="R128" s="245">
        <v>157</v>
      </c>
      <c r="S128" s="245">
        <v>151</v>
      </c>
      <c r="T128" s="245">
        <v>165</v>
      </c>
      <c r="U128" s="245">
        <v>149</v>
      </c>
      <c r="V128" s="245">
        <v>140</v>
      </c>
      <c r="W128" s="245">
        <v>135</v>
      </c>
      <c r="X128" s="245">
        <v>126</v>
      </c>
      <c r="Y128" s="245">
        <v>145</v>
      </c>
      <c r="Z128" s="245">
        <v>122</v>
      </c>
      <c r="AA128" s="245">
        <v>112</v>
      </c>
      <c r="AB128" s="245">
        <v>119</v>
      </c>
      <c r="AC128" s="245">
        <v>115</v>
      </c>
      <c r="AD128" s="245">
        <v>118</v>
      </c>
      <c r="AE128" s="245">
        <v>140</v>
      </c>
      <c r="AF128" s="245">
        <v>149</v>
      </c>
      <c r="AG128" s="245">
        <v>144</v>
      </c>
      <c r="AH128" s="245">
        <v>157</v>
      </c>
      <c r="AI128" s="245">
        <v>148</v>
      </c>
      <c r="AJ128" s="245">
        <v>158</v>
      </c>
      <c r="AK128" s="245">
        <v>168</v>
      </c>
      <c r="AL128" s="245">
        <v>157</v>
      </c>
      <c r="AM128" s="245">
        <v>192</v>
      </c>
      <c r="AN128" s="245">
        <v>177</v>
      </c>
      <c r="AO128" s="245">
        <v>176</v>
      </c>
      <c r="AP128" s="245">
        <v>229</v>
      </c>
      <c r="AQ128" s="245">
        <v>182</v>
      </c>
      <c r="AR128" s="245">
        <v>221</v>
      </c>
      <c r="AS128" s="245">
        <v>253</v>
      </c>
      <c r="AT128" s="245">
        <v>232</v>
      </c>
      <c r="AU128" s="245">
        <v>217</v>
      </c>
      <c r="AV128" s="245">
        <v>244</v>
      </c>
      <c r="AW128" s="245">
        <v>227</v>
      </c>
      <c r="AX128" s="245">
        <v>207</v>
      </c>
      <c r="AY128" s="245">
        <v>221</v>
      </c>
      <c r="AZ128" s="245">
        <v>193</v>
      </c>
      <c r="BA128" s="245">
        <v>129</v>
      </c>
      <c r="BB128" s="245">
        <v>173</v>
      </c>
      <c r="BC128" s="245">
        <v>175</v>
      </c>
      <c r="BD128" s="245">
        <v>196</v>
      </c>
      <c r="BE128" s="245">
        <v>188</v>
      </c>
      <c r="BF128" s="245">
        <v>162</v>
      </c>
      <c r="BG128" s="245">
        <v>168</v>
      </c>
      <c r="BH128" s="245">
        <v>203</v>
      </c>
      <c r="BI128" s="245">
        <v>210</v>
      </c>
      <c r="BJ128" s="245">
        <v>187</v>
      </c>
      <c r="BK128" s="245">
        <v>181</v>
      </c>
      <c r="BL128" s="245">
        <v>244</v>
      </c>
      <c r="BM128" s="245">
        <v>204</v>
      </c>
      <c r="BN128" s="245">
        <v>230</v>
      </c>
      <c r="BO128" s="245">
        <v>271</v>
      </c>
      <c r="BP128" s="245">
        <v>304</v>
      </c>
      <c r="BQ128" s="245">
        <v>295</v>
      </c>
      <c r="BR128" s="245">
        <v>344</v>
      </c>
      <c r="BS128" s="245">
        <v>369</v>
      </c>
      <c r="BT128" s="245">
        <v>354</v>
      </c>
      <c r="BU128" s="245">
        <v>203</v>
      </c>
      <c r="BV128" s="245">
        <v>196</v>
      </c>
      <c r="BW128" s="245">
        <v>248</v>
      </c>
      <c r="BX128" s="245">
        <v>245</v>
      </c>
      <c r="BY128" s="245">
        <v>245</v>
      </c>
      <c r="BZ128" s="245">
        <v>236</v>
      </c>
      <c r="CA128" s="245">
        <v>179</v>
      </c>
      <c r="CB128" s="245">
        <v>151</v>
      </c>
      <c r="CC128" s="245">
        <v>142</v>
      </c>
      <c r="CD128" s="245">
        <v>164</v>
      </c>
      <c r="CE128" s="245">
        <v>153</v>
      </c>
      <c r="CF128" s="245">
        <v>139</v>
      </c>
      <c r="CG128" s="245">
        <v>122</v>
      </c>
      <c r="CH128" s="245">
        <v>123</v>
      </c>
      <c r="CI128" s="245">
        <v>117</v>
      </c>
      <c r="CJ128" s="245">
        <v>99</v>
      </c>
      <c r="CK128" s="245">
        <v>94</v>
      </c>
      <c r="CL128" s="245">
        <v>91</v>
      </c>
      <c r="CM128" s="245">
        <v>80</v>
      </c>
      <c r="CN128" s="245">
        <v>85</v>
      </c>
      <c r="CO128" s="245">
        <v>63</v>
      </c>
      <c r="CP128" s="245">
        <v>66</v>
      </c>
      <c r="CQ128" s="245">
        <v>57</v>
      </c>
      <c r="CR128" s="245">
        <v>34</v>
      </c>
      <c r="CS128" s="245">
        <v>21</v>
      </c>
      <c r="CT128" s="245">
        <v>35</v>
      </c>
      <c r="CU128" s="245">
        <v>18</v>
      </c>
      <c r="CV128" s="245">
        <v>9</v>
      </c>
      <c r="CW128" s="245">
        <v>13</v>
      </c>
      <c r="CX128" s="245">
        <v>8</v>
      </c>
      <c r="CY128" s="245">
        <v>9</v>
      </c>
      <c r="CZ128" s="245">
        <v>12</v>
      </c>
      <c r="DA128" s="246">
        <v>4</v>
      </c>
      <c r="DB128" s="245">
        <v>594</v>
      </c>
      <c r="DC128" s="245">
        <v>640</v>
      </c>
      <c r="DD128" s="245">
        <v>731</v>
      </c>
      <c r="DE128" s="245">
        <v>740</v>
      </c>
      <c r="DF128" s="245">
        <v>624</v>
      </c>
      <c r="DG128" s="245">
        <v>666</v>
      </c>
      <c r="DH128" s="245">
        <v>788</v>
      </c>
      <c r="DI128" s="245">
        <v>956</v>
      </c>
      <c r="DJ128" s="245">
        <v>1167</v>
      </c>
      <c r="DK128" s="245">
        <v>977</v>
      </c>
      <c r="DL128" s="245">
        <v>894</v>
      </c>
      <c r="DM128" s="245">
        <v>949</v>
      </c>
      <c r="DN128" s="245">
        <v>1253</v>
      </c>
      <c r="DO128" s="245">
        <v>1565</v>
      </c>
      <c r="DP128" s="245">
        <v>1170</v>
      </c>
      <c r="DQ128" s="245">
        <v>789</v>
      </c>
      <c r="DR128" s="245">
        <v>600</v>
      </c>
      <c r="DS128" s="245">
        <v>413</v>
      </c>
      <c r="DT128" s="245">
        <v>213</v>
      </c>
      <c r="DU128" s="245">
        <v>57</v>
      </c>
      <c r="DV128" s="245">
        <v>12</v>
      </c>
    </row>
    <row r="129" spans="1:126" x14ac:dyDescent="0.15">
      <c r="A129" s="236" t="s">
        <v>510</v>
      </c>
      <c r="B129" s="237" t="s">
        <v>1064</v>
      </c>
      <c r="C129" s="238">
        <v>33739</v>
      </c>
      <c r="D129" s="239">
        <v>292</v>
      </c>
      <c r="E129" s="239">
        <v>319</v>
      </c>
      <c r="F129" s="239">
        <v>322</v>
      </c>
      <c r="G129" s="239">
        <v>335</v>
      </c>
      <c r="H129" s="239">
        <v>347</v>
      </c>
      <c r="I129" s="239">
        <v>337</v>
      </c>
      <c r="J129" s="239">
        <v>326</v>
      </c>
      <c r="K129" s="239">
        <v>348</v>
      </c>
      <c r="L129" s="239">
        <v>329</v>
      </c>
      <c r="M129" s="239">
        <v>304</v>
      </c>
      <c r="N129" s="239">
        <v>299</v>
      </c>
      <c r="O129" s="239">
        <v>338</v>
      </c>
      <c r="P129" s="239">
        <v>316</v>
      </c>
      <c r="Q129" s="239">
        <v>367</v>
      </c>
      <c r="R129" s="239">
        <v>354</v>
      </c>
      <c r="S129" s="239">
        <v>359</v>
      </c>
      <c r="T129" s="239">
        <v>349</v>
      </c>
      <c r="U129" s="239">
        <v>349</v>
      </c>
      <c r="V129" s="239">
        <v>332</v>
      </c>
      <c r="W129" s="239">
        <v>343</v>
      </c>
      <c r="X129" s="239">
        <v>327</v>
      </c>
      <c r="Y129" s="239">
        <v>356</v>
      </c>
      <c r="Z129" s="239">
        <v>319</v>
      </c>
      <c r="AA129" s="239">
        <v>333</v>
      </c>
      <c r="AB129" s="239">
        <v>314</v>
      </c>
      <c r="AC129" s="239">
        <v>318</v>
      </c>
      <c r="AD129" s="239">
        <v>342</v>
      </c>
      <c r="AE129" s="239">
        <v>323</v>
      </c>
      <c r="AF129" s="239">
        <v>362</v>
      </c>
      <c r="AG129" s="239">
        <v>356</v>
      </c>
      <c r="AH129" s="239">
        <v>387</v>
      </c>
      <c r="AI129" s="239">
        <v>341</v>
      </c>
      <c r="AJ129" s="239">
        <v>386</v>
      </c>
      <c r="AK129" s="239">
        <v>419</v>
      </c>
      <c r="AL129" s="239">
        <v>433</v>
      </c>
      <c r="AM129" s="239">
        <v>445</v>
      </c>
      <c r="AN129" s="239">
        <v>448</v>
      </c>
      <c r="AO129" s="239">
        <v>462</v>
      </c>
      <c r="AP129" s="239">
        <v>482</v>
      </c>
      <c r="AQ129" s="239">
        <v>515</v>
      </c>
      <c r="AR129" s="239">
        <v>556</v>
      </c>
      <c r="AS129" s="239">
        <v>591</v>
      </c>
      <c r="AT129" s="239">
        <v>569</v>
      </c>
      <c r="AU129" s="239">
        <v>535</v>
      </c>
      <c r="AV129" s="239">
        <v>477</v>
      </c>
      <c r="AW129" s="239">
        <v>510</v>
      </c>
      <c r="AX129" s="239">
        <v>517</v>
      </c>
      <c r="AY129" s="239">
        <v>468</v>
      </c>
      <c r="AZ129" s="239">
        <v>422</v>
      </c>
      <c r="BA129" s="239">
        <v>339</v>
      </c>
      <c r="BB129" s="239">
        <v>446</v>
      </c>
      <c r="BC129" s="239">
        <v>389</v>
      </c>
      <c r="BD129" s="239">
        <v>362</v>
      </c>
      <c r="BE129" s="239">
        <v>339</v>
      </c>
      <c r="BF129" s="239">
        <v>369</v>
      </c>
      <c r="BG129" s="239">
        <v>372</v>
      </c>
      <c r="BH129" s="239">
        <v>359</v>
      </c>
      <c r="BI129" s="239">
        <v>341</v>
      </c>
      <c r="BJ129" s="239">
        <v>371</v>
      </c>
      <c r="BK129" s="239">
        <v>418</v>
      </c>
      <c r="BL129" s="239">
        <v>377</v>
      </c>
      <c r="BM129" s="239">
        <v>407</v>
      </c>
      <c r="BN129" s="239">
        <v>451</v>
      </c>
      <c r="BO129" s="239">
        <v>451</v>
      </c>
      <c r="BP129" s="239">
        <v>483</v>
      </c>
      <c r="BQ129" s="239">
        <v>527</v>
      </c>
      <c r="BR129" s="239">
        <v>643</v>
      </c>
      <c r="BS129" s="239">
        <v>633</v>
      </c>
      <c r="BT129" s="239">
        <v>592</v>
      </c>
      <c r="BU129" s="239">
        <v>344</v>
      </c>
      <c r="BV129" s="239">
        <v>409</v>
      </c>
      <c r="BW129" s="239">
        <v>506</v>
      </c>
      <c r="BX129" s="239">
        <v>484</v>
      </c>
      <c r="BY129" s="239">
        <v>463</v>
      </c>
      <c r="BZ129" s="239">
        <v>441</v>
      </c>
      <c r="CA129" s="239">
        <v>347</v>
      </c>
      <c r="CB129" s="239">
        <v>297</v>
      </c>
      <c r="CC129" s="239">
        <v>326</v>
      </c>
      <c r="CD129" s="239">
        <v>306</v>
      </c>
      <c r="CE129" s="239">
        <v>291</v>
      </c>
      <c r="CF129" s="239">
        <v>227</v>
      </c>
      <c r="CG129" s="239">
        <v>223</v>
      </c>
      <c r="CH129" s="239">
        <v>217</v>
      </c>
      <c r="CI129" s="239">
        <v>193</v>
      </c>
      <c r="CJ129" s="239">
        <v>180</v>
      </c>
      <c r="CK129" s="239">
        <v>171</v>
      </c>
      <c r="CL129" s="239">
        <v>118</v>
      </c>
      <c r="CM129" s="239">
        <v>111</v>
      </c>
      <c r="CN129" s="239">
        <v>88</v>
      </c>
      <c r="CO129" s="239">
        <v>66</v>
      </c>
      <c r="CP129" s="239">
        <v>62</v>
      </c>
      <c r="CQ129" s="239">
        <v>41</v>
      </c>
      <c r="CR129" s="239">
        <v>42</v>
      </c>
      <c r="CS129" s="239">
        <v>29</v>
      </c>
      <c r="CT129" s="239">
        <v>16</v>
      </c>
      <c r="CU129" s="239">
        <v>17</v>
      </c>
      <c r="CV129" s="239">
        <v>3</v>
      </c>
      <c r="CW129" s="239">
        <v>9</v>
      </c>
      <c r="CX129" s="239">
        <v>10</v>
      </c>
      <c r="CY129" s="239">
        <v>4</v>
      </c>
      <c r="CZ129" s="239">
        <v>5</v>
      </c>
      <c r="DA129" s="240">
        <v>46</v>
      </c>
      <c r="DB129" s="239">
        <v>1615</v>
      </c>
      <c r="DC129" s="239">
        <v>1644</v>
      </c>
      <c r="DD129" s="239">
        <v>1674</v>
      </c>
      <c r="DE129" s="239">
        <v>1732</v>
      </c>
      <c r="DF129" s="239">
        <v>1649</v>
      </c>
      <c r="DG129" s="239">
        <v>1701</v>
      </c>
      <c r="DH129" s="239">
        <v>1966</v>
      </c>
      <c r="DI129" s="239">
        <v>2352</v>
      </c>
      <c r="DJ129" s="239">
        <v>2728</v>
      </c>
      <c r="DK129" s="239">
        <v>2256</v>
      </c>
      <c r="DL129" s="239">
        <v>1905</v>
      </c>
      <c r="DM129" s="239">
        <v>1861</v>
      </c>
      <c r="DN129" s="239">
        <v>2169</v>
      </c>
      <c r="DO129" s="239">
        <v>2739</v>
      </c>
      <c r="DP129" s="239">
        <v>2303</v>
      </c>
      <c r="DQ129" s="239">
        <v>1567</v>
      </c>
      <c r="DR129" s="239">
        <v>1040</v>
      </c>
      <c r="DS129" s="239">
        <v>554</v>
      </c>
      <c r="DT129" s="239">
        <v>190</v>
      </c>
      <c r="DU129" s="239">
        <v>43</v>
      </c>
      <c r="DV129" s="239">
        <v>5</v>
      </c>
    </row>
    <row r="130" spans="1:126" x14ac:dyDescent="0.15">
      <c r="A130" s="242" t="s">
        <v>1069</v>
      </c>
      <c r="B130" s="243" t="s">
        <v>1066</v>
      </c>
      <c r="C130" s="244">
        <v>16409</v>
      </c>
      <c r="D130" s="245">
        <v>153</v>
      </c>
      <c r="E130" s="245">
        <v>168</v>
      </c>
      <c r="F130" s="245">
        <v>164</v>
      </c>
      <c r="G130" s="245">
        <v>180</v>
      </c>
      <c r="H130" s="245">
        <v>168</v>
      </c>
      <c r="I130" s="245">
        <v>183</v>
      </c>
      <c r="J130" s="245">
        <v>179</v>
      </c>
      <c r="K130" s="245">
        <v>168</v>
      </c>
      <c r="L130" s="245">
        <v>163</v>
      </c>
      <c r="M130" s="245">
        <v>161</v>
      </c>
      <c r="N130" s="245">
        <v>161</v>
      </c>
      <c r="O130" s="245">
        <v>181</v>
      </c>
      <c r="P130" s="245">
        <v>154</v>
      </c>
      <c r="Q130" s="245">
        <v>184</v>
      </c>
      <c r="R130" s="245">
        <v>168</v>
      </c>
      <c r="S130" s="245">
        <v>179</v>
      </c>
      <c r="T130" s="245">
        <v>172</v>
      </c>
      <c r="U130" s="245">
        <v>170</v>
      </c>
      <c r="V130" s="245">
        <v>185</v>
      </c>
      <c r="W130" s="245">
        <v>171</v>
      </c>
      <c r="X130" s="245">
        <v>153</v>
      </c>
      <c r="Y130" s="245">
        <v>180</v>
      </c>
      <c r="Z130" s="245">
        <v>155</v>
      </c>
      <c r="AA130" s="245">
        <v>164</v>
      </c>
      <c r="AB130" s="245">
        <v>151</v>
      </c>
      <c r="AC130" s="245">
        <v>145</v>
      </c>
      <c r="AD130" s="245">
        <v>190</v>
      </c>
      <c r="AE130" s="245">
        <v>175</v>
      </c>
      <c r="AF130" s="245">
        <v>177</v>
      </c>
      <c r="AG130" s="245">
        <v>195</v>
      </c>
      <c r="AH130" s="245">
        <v>201</v>
      </c>
      <c r="AI130" s="245">
        <v>174</v>
      </c>
      <c r="AJ130" s="245">
        <v>186</v>
      </c>
      <c r="AK130" s="245">
        <v>209</v>
      </c>
      <c r="AL130" s="245">
        <v>212</v>
      </c>
      <c r="AM130" s="245">
        <v>231</v>
      </c>
      <c r="AN130" s="245">
        <v>228</v>
      </c>
      <c r="AO130" s="245">
        <v>242</v>
      </c>
      <c r="AP130" s="245">
        <v>214</v>
      </c>
      <c r="AQ130" s="245">
        <v>259</v>
      </c>
      <c r="AR130" s="245">
        <v>274</v>
      </c>
      <c r="AS130" s="245">
        <v>313</v>
      </c>
      <c r="AT130" s="245">
        <v>280</v>
      </c>
      <c r="AU130" s="245">
        <v>274</v>
      </c>
      <c r="AV130" s="245">
        <v>243</v>
      </c>
      <c r="AW130" s="245">
        <v>255</v>
      </c>
      <c r="AX130" s="245">
        <v>239</v>
      </c>
      <c r="AY130" s="245">
        <v>245</v>
      </c>
      <c r="AZ130" s="245">
        <v>212</v>
      </c>
      <c r="BA130" s="245">
        <v>171</v>
      </c>
      <c r="BB130" s="245">
        <v>214</v>
      </c>
      <c r="BC130" s="245">
        <v>174</v>
      </c>
      <c r="BD130" s="245">
        <v>196</v>
      </c>
      <c r="BE130" s="245">
        <v>163</v>
      </c>
      <c r="BF130" s="245">
        <v>169</v>
      </c>
      <c r="BG130" s="245">
        <v>176</v>
      </c>
      <c r="BH130" s="245">
        <v>166</v>
      </c>
      <c r="BI130" s="245">
        <v>152</v>
      </c>
      <c r="BJ130" s="245">
        <v>177</v>
      </c>
      <c r="BK130" s="245">
        <v>208</v>
      </c>
      <c r="BL130" s="245">
        <v>187</v>
      </c>
      <c r="BM130" s="245">
        <v>177</v>
      </c>
      <c r="BN130" s="245">
        <v>229</v>
      </c>
      <c r="BO130" s="245">
        <v>207</v>
      </c>
      <c r="BP130" s="245">
        <v>222</v>
      </c>
      <c r="BQ130" s="245">
        <v>223</v>
      </c>
      <c r="BR130" s="245">
        <v>301</v>
      </c>
      <c r="BS130" s="245">
        <v>292</v>
      </c>
      <c r="BT130" s="245">
        <v>277</v>
      </c>
      <c r="BU130" s="245">
        <v>172</v>
      </c>
      <c r="BV130" s="245">
        <v>193</v>
      </c>
      <c r="BW130" s="245">
        <v>233</v>
      </c>
      <c r="BX130" s="245">
        <v>251</v>
      </c>
      <c r="BY130" s="245">
        <v>216</v>
      </c>
      <c r="BZ130" s="245">
        <v>211</v>
      </c>
      <c r="CA130" s="245">
        <v>169</v>
      </c>
      <c r="CB130" s="245">
        <v>150</v>
      </c>
      <c r="CC130" s="245">
        <v>165</v>
      </c>
      <c r="CD130" s="245">
        <v>125</v>
      </c>
      <c r="CE130" s="245">
        <v>144</v>
      </c>
      <c r="CF130" s="245">
        <v>88</v>
      </c>
      <c r="CG130" s="245">
        <v>89</v>
      </c>
      <c r="CH130" s="245">
        <v>83</v>
      </c>
      <c r="CI130" s="245">
        <v>82</v>
      </c>
      <c r="CJ130" s="245">
        <v>75</v>
      </c>
      <c r="CK130" s="245">
        <v>66</v>
      </c>
      <c r="CL130" s="245">
        <v>41</v>
      </c>
      <c r="CM130" s="245">
        <v>47</v>
      </c>
      <c r="CN130" s="245">
        <v>29</v>
      </c>
      <c r="CO130" s="245">
        <v>17</v>
      </c>
      <c r="CP130" s="245">
        <v>26</v>
      </c>
      <c r="CQ130" s="245">
        <v>7</v>
      </c>
      <c r="CR130" s="245">
        <v>8</v>
      </c>
      <c r="CS130" s="245">
        <v>8</v>
      </c>
      <c r="CT130" s="245">
        <v>8</v>
      </c>
      <c r="CU130" s="245">
        <v>4</v>
      </c>
      <c r="CV130" s="245">
        <v>0</v>
      </c>
      <c r="CW130" s="245">
        <v>1</v>
      </c>
      <c r="CX130" s="245">
        <v>1</v>
      </c>
      <c r="CY130" s="245">
        <v>1</v>
      </c>
      <c r="CZ130" s="245">
        <v>3</v>
      </c>
      <c r="DA130" s="246">
        <v>27</v>
      </c>
      <c r="DB130" s="245">
        <v>833</v>
      </c>
      <c r="DC130" s="245">
        <v>854</v>
      </c>
      <c r="DD130" s="245">
        <v>848</v>
      </c>
      <c r="DE130" s="245">
        <v>877</v>
      </c>
      <c r="DF130" s="245">
        <v>803</v>
      </c>
      <c r="DG130" s="245">
        <v>882</v>
      </c>
      <c r="DH130" s="245">
        <v>982</v>
      </c>
      <c r="DI130" s="245">
        <v>1174</v>
      </c>
      <c r="DJ130" s="245">
        <v>1384</v>
      </c>
      <c r="DK130" s="245">
        <v>1122</v>
      </c>
      <c r="DL130" s="245">
        <v>916</v>
      </c>
      <c r="DM130" s="245">
        <v>879</v>
      </c>
      <c r="DN130" s="245">
        <v>1022</v>
      </c>
      <c r="DO130" s="245">
        <v>1265</v>
      </c>
      <c r="DP130" s="245">
        <v>1104</v>
      </c>
      <c r="DQ130" s="245">
        <v>753</v>
      </c>
      <c r="DR130" s="245">
        <v>417</v>
      </c>
      <c r="DS130" s="245">
        <v>200</v>
      </c>
      <c r="DT130" s="245">
        <v>57</v>
      </c>
      <c r="DU130" s="245">
        <v>7</v>
      </c>
      <c r="DV130" s="245">
        <v>3</v>
      </c>
    </row>
    <row r="131" spans="1:126" x14ac:dyDescent="0.15">
      <c r="A131" s="248" t="s">
        <v>1069</v>
      </c>
      <c r="B131" s="249" t="s">
        <v>1067</v>
      </c>
      <c r="C131" s="250">
        <v>17330</v>
      </c>
      <c r="D131" s="251">
        <v>139</v>
      </c>
      <c r="E131" s="251">
        <v>151</v>
      </c>
      <c r="F131" s="251">
        <v>158</v>
      </c>
      <c r="G131" s="251">
        <v>155</v>
      </c>
      <c r="H131" s="251">
        <v>179</v>
      </c>
      <c r="I131" s="251">
        <v>154</v>
      </c>
      <c r="J131" s="251">
        <v>147</v>
      </c>
      <c r="K131" s="251">
        <v>180</v>
      </c>
      <c r="L131" s="251">
        <v>166</v>
      </c>
      <c r="M131" s="251">
        <v>143</v>
      </c>
      <c r="N131" s="251">
        <v>138</v>
      </c>
      <c r="O131" s="251">
        <v>157</v>
      </c>
      <c r="P131" s="251">
        <v>162</v>
      </c>
      <c r="Q131" s="251">
        <v>183</v>
      </c>
      <c r="R131" s="251">
        <v>186</v>
      </c>
      <c r="S131" s="251">
        <v>180</v>
      </c>
      <c r="T131" s="251">
        <v>177</v>
      </c>
      <c r="U131" s="251">
        <v>179</v>
      </c>
      <c r="V131" s="251">
        <v>147</v>
      </c>
      <c r="W131" s="251">
        <v>172</v>
      </c>
      <c r="X131" s="251">
        <v>174</v>
      </c>
      <c r="Y131" s="251">
        <v>176</v>
      </c>
      <c r="Z131" s="251">
        <v>164</v>
      </c>
      <c r="AA131" s="251">
        <v>169</v>
      </c>
      <c r="AB131" s="251">
        <v>163</v>
      </c>
      <c r="AC131" s="251">
        <v>173</v>
      </c>
      <c r="AD131" s="251">
        <v>152</v>
      </c>
      <c r="AE131" s="251">
        <v>148</v>
      </c>
      <c r="AF131" s="251">
        <v>185</v>
      </c>
      <c r="AG131" s="251">
        <v>161</v>
      </c>
      <c r="AH131" s="251">
        <v>186</v>
      </c>
      <c r="AI131" s="251">
        <v>167</v>
      </c>
      <c r="AJ131" s="251">
        <v>200</v>
      </c>
      <c r="AK131" s="251">
        <v>210</v>
      </c>
      <c r="AL131" s="251">
        <v>221</v>
      </c>
      <c r="AM131" s="251">
        <v>214</v>
      </c>
      <c r="AN131" s="251">
        <v>220</v>
      </c>
      <c r="AO131" s="251">
        <v>220</v>
      </c>
      <c r="AP131" s="251">
        <v>268</v>
      </c>
      <c r="AQ131" s="251">
        <v>256</v>
      </c>
      <c r="AR131" s="251">
        <v>282</v>
      </c>
      <c r="AS131" s="251">
        <v>278</v>
      </c>
      <c r="AT131" s="251">
        <v>289</v>
      </c>
      <c r="AU131" s="251">
        <v>261</v>
      </c>
      <c r="AV131" s="251">
        <v>234</v>
      </c>
      <c r="AW131" s="251">
        <v>255</v>
      </c>
      <c r="AX131" s="251">
        <v>278</v>
      </c>
      <c r="AY131" s="251">
        <v>223</v>
      </c>
      <c r="AZ131" s="251">
        <v>210</v>
      </c>
      <c r="BA131" s="251">
        <v>168</v>
      </c>
      <c r="BB131" s="251">
        <v>232</v>
      </c>
      <c r="BC131" s="251">
        <v>215</v>
      </c>
      <c r="BD131" s="251">
        <v>166</v>
      </c>
      <c r="BE131" s="251">
        <v>176</v>
      </c>
      <c r="BF131" s="251">
        <v>200</v>
      </c>
      <c r="BG131" s="251">
        <v>196</v>
      </c>
      <c r="BH131" s="251">
        <v>193</v>
      </c>
      <c r="BI131" s="251">
        <v>189</v>
      </c>
      <c r="BJ131" s="251">
        <v>194</v>
      </c>
      <c r="BK131" s="251">
        <v>210</v>
      </c>
      <c r="BL131" s="251">
        <v>190</v>
      </c>
      <c r="BM131" s="251">
        <v>230</v>
      </c>
      <c r="BN131" s="251">
        <v>222</v>
      </c>
      <c r="BO131" s="251">
        <v>244</v>
      </c>
      <c r="BP131" s="251">
        <v>261</v>
      </c>
      <c r="BQ131" s="251">
        <v>304</v>
      </c>
      <c r="BR131" s="251">
        <v>342</v>
      </c>
      <c r="BS131" s="251">
        <v>341</v>
      </c>
      <c r="BT131" s="251">
        <v>315</v>
      </c>
      <c r="BU131" s="251">
        <v>172</v>
      </c>
      <c r="BV131" s="251">
        <v>216</v>
      </c>
      <c r="BW131" s="251">
        <v>273</v>
      </c>
      <c r="BX131" s="251">
        <v>233</v>
      </c>
      <c r="BY131" s="251">
        <v>247</v>
      </c>
      <c r="BZ131" s="251">
        <v>230</v>
      </c>
      <c r="CA131" s="251">
        <v>178</v>
      </c>
      <c r="CB131" s="251">
        <v>147</v>
      </c>
      <c r="CC131" s="251">
        <v>161</v>
      </c>
      <c r="CD131" s="251">
        <v>181</v>
      </c>
      <c r="CE131" s="251">
        <v>147</v>
      </c>
      <c r="CF131" s="251">
        <v>139</v>
      </c>
      <c r="CG131" s="251">
        <v>134</v>
      </c>
      <c r="CH131" s="251">
        <v>134</v>
      </c>
      <c r="CI131" s="251">
        <v>111</v>
      </c>
      <c r="CJ131" s="251">
        <v>105</v>
      </c>
      <c r="CK131" s="251">
        <v>105</v>
      </c>
      <c r="CL131" s="251">
        <v>77</v>
      </c>
      <c r="CM131" s="251">
        <v>64</v>
      </c>
      <c r="CN131" s="251">
        <v>59</v>
      </c>
      <c r="CO131" s="251">
        <v>49</v>
      </c>
      <c r="CP131" s="251">
        <v>36</v>
      </c>
      <c r="CQ131" s="251">
        <v>34</v>
      </c>
      <c r="CR131" s="251">
        <v>34</v>
      </c>
      <c r="CS131" s="251">
        <v>21</v>
      </c>
      <c r="CT131" s="251">
        <v>8</v>
      </c>
      <c r="CU131" s="251">
        <v>13</v>
      </c>
      <c r="CV131" s="251">
        <v>3</v>
      </c>
      <c r="CW131" s="251">
        <v>8</v>
      </c>
      <c r="CX131" s="251">
        <v>9</v>
      </c>
      <c r="CY131" s="251">
        <v>3</v>
      </c>
      <c r="CZ131" s="251">
        <v>2</v>
      </c>
      <c r="DA131" s="252">
        <v>19</v>
      </c>
      <c r="DB131" s="251">
        <v>782</v>
      </c>
      <c r="DC131" s="251">
        <v>790</v>
      </c>
      <c r="DD131" s="251">
        <v>826</v>
      </c>
      <c r="DE131" s="251">
        <v>855</v>
      </c>
      <c r="DF131" s="251">
        <v>846</v>
      </c>
      <c r="DG131" s="251">
        <v>819</v>
      </c>
      <c r="DH131" s="251">
        <v>984</v>
      </c>
      <c r="DI131" s="251">
        <v>1178</v>
      </c>
      <c r="DJ131" s="251">
        <v>1344</v>
      </c>
      <c r="DK131" s="251">
        <v>1134</v>
      </c>
      <c r="DL131" s="251">
        <v>989</v>
      </c>
      <c r="DM131" s="251">
        <v>982</v>
      </c>
      <c r="DN131" s="251">
        <v>1147</v>
      </c>
      <c r="DO131" s="251">
        <v>1474</v>
      </c>
      <c r="DP131" s="251">
        <v>1199</v>
      </c>
      <c r="DQ131" s="251">
        <v>814</v>
      </c>
      <c r="DR131" s="251">
        <v>623</v>
      </c>
      <c r="DS131" s="251">
        <v>354</v>
      </c>
      <c r="DT131" s="251">
        <v>133</v>
      </c>
      <c r="DU131" s="251">
        <v>36</v>
      </c>
      <c r="DV131" s="251">
        <v>2</v>
      </c>
    </row>
    <row r="132" spans="1:126" x14ac:dyDescent="0.15">
      <c r="A132" s="242" t="s">
        <v>1100</v>
      </c>
      <c r="B132" s="243" t="s">
        <v>1064</v>
      </c>
      <c r="C132" s="244">
        <v>12300</v>
      </c>
      <c r="D132" s="245">
        <v>63</v>
      </c>
      <c r="E132" s="245">
        <v>58</v>
      </c>
      <c r="F132" s="245">
        <v>64</v>
      </c>
      <c r="G132" s="245">
        <v>80</v>
      </c>
      <c r="H132" s="245">
        <v>88</v>
      </c>
      <c r="I132" s="245">
        <v>73</v>
      </c>
      <c r="J132" s="245">
        <v>96</v>
      </c>
      <c r="K132" s="245">
        <v>108</v>
      </c>
      <c r="L132" s="245">
        <v>79</v>
      </c>
      <c r="M132" s="245">
        <v>89</v>
      </c>
      <c r="N132" s="245">
        <v>111</v>
      </c>
      <c r="O132" s="245">
        <v>90</v>
      </c>
      <c r="P132" s="245">
        <v>99</v>
      </c>
      <c r="Q132" s="245">
        <v>98</v>
      </c>
      <c r="R132" s="245">
        <v>114</v>
      </c>
      <c r="S132" s="245">
        <v>124</v>
      </c>
      <c r="T132" s="245">
        <v>138</v>
      </c>
      <c r="U132" s="245">
        <v>136</v>
      </c>
      <c r="V132" s="245">
        <v>116</v>
      </c>
      <c r="W132" s="245">
        <v>100</v>
      </c>
      <c r="X132" s="245">
        <v>91</v>
      </c>
      <c r="Y132" s="245">
        <v>105</v>
      </c>
      <c r="Z132" s="245">
        <v>86</v>
      </c>
      <c r="AA132" s="245">
        <v>103</v>
      </c>
      <c r="AB132" s="245">
        <v>114</v>
      </c>
      <c r="AC132" s="245">
        <v>84</v>
      </c>
      <c r="AD132" s="245">
        <v>93</v>
      </c>
      <c r="AE132" s="245">
        <v>104</v>
      </c>
      <c r="AF132" s="245">
        <v>120</v>
      </c>
      <c r="AG132" s="245">
        <v>94</v>
      </c>
      <c r="AH132" s="245">
        <v>106</v>
      </c>
      <c r="AI132" s="245">
        <v>127</v>
      </c>
      <c r="AJ132" s="245">
        <v>122</v>
      </c>
      <c r="AK132" s="245">
        <v>103</v>
      </c>
      <c r="AL132" s="245">
        <v>84</v>
      </c>
      <c r="AM132" s="245">
        <v>123</v>
      </c>
      <c r="AN132" s="245">
        <v>120</v>
      </c>
      <c r="AO132" s="245">
        <v>139</v>
      </c>
      <c r="AP132" s="245">
        <v>133</v>
      </c>
      <c r="AQ132" s="245">
        <v>123</v>
      </c>
      <c r="AR132" s="245">
        <v>152</v>
      </c>
      <c r="AS132" s="245">
        <v>148</v>
      </c>
      <c r="AT132" s="245">
        <v>152</v>
      </c>
      <c r="AU132" s="245">
        <v>174</v>
      </c>
      <c r="AV132" s="245">
        <v>127</v>
      </c>
      <c r="AW132" s="245">
        <v>130</v>
      </c>
      <c r="AX132" s="245">
        <v>133</v>
      </c>
      <c r="AY132" s="245">
        <v>154</v>
      </c>
      <c r="AZ132" s="245">
        <v>142</v>
      </c>
      <c r="BA132" s="245">
        <v>108</v>
      </c>
      <c r="BB132" s="245">
        <v>155</v>
      </c>
      <c r="BC132" s="245">
        <v>157</v>
      </c>
      <c r="BD132" s="245">
        <v>158</v>
      </c>
      <c r="BE132" s="245">
        <v>155</v>
      </c>
      <c r="BF132" s="245">
        <v>133</v>
      </c>
      <c r="BG132" s="245">
        <v>161</v>
      </c>
      <c r="BH132" s="245">
        <v>201</v>
      </c>
      <c r="BI132" s="245">
        <v>170</v>
      </c>
      <c r="BJ132" s="245">
        <v>178</v>
      </c>
      <c r="BK132" s="245">
        <v>194</v>
      </c>
      <c r="BL132" s="245">
        <v>195</v>
      </c>
      <c r="BM132" s="245">
        <v>181</v>
      </c>
      <c r="BN132" s="245">
        <v>210</v>
      </c>
      <c r="BO132" s="245">
        <v>217</v>
      </c>
      <c r="BP132" s="245">
        <v>242</v>
      </c>
      <c r="BQ132" s="245">
        <v>228</v>
      </c>
      <c r="BR132" s="245">
        <v>275</v>
      </c>
      <c r="BS132" s="245">
        <v>259</v>
      </c>
      <c r="BT132" s="245">
        <v>222</v>
      </c>
      <c r="BU132" s="245">
        <v>150</v>
      </c>
      <c r="BV132" s="245">
        <v>148</v>
      </c>
      <c r="BW132" s="245">
        <v>179</v>
      </c>
      <c r="BX132" s="245">
        <v>178</v>
      </c>
      <c r="BY132" s="245">
        <v>196</v>
      </c>
      <c r="BZ132" s="245">
        <v>174</v>
      </c>
      <c r="CA132" s="245">
        <v>155</v>
      </c>
      <c r="CB132" s="245">
        <v>136</v>
      </c>
      <c r="CC132" s="245">
        <v>146</v>
      </c>
      <c r="CD132" s="245">
        <v>152</v>
      </c>
      <c r="CE132" s="245">
        <v>132</v>
      </c>
      <c r="CF132" s="245">
        <v>139</v>
      </c>
      <c r="CG132" s="245">
        <v>131</v>
      </c>
      <c r="CH132" s="245">
        <v>130</v>
      </c>
      <c r="CI132" s="245">
        <v>110</v>
      </c>
      <c r="CJ132" s="245">
        <v>111</v>
      </c>
      <c r="CK132" s="245">
        <v>125</v>
      </c>
      <c r="CL132" s="245">
        <v>96</v>
      </c>
      <c r="CM132" s="245">
        <v>72</v>
      </c>
      <c r="CN132" s="245">
        <v>90</v>
      </c>
      <c r="CO132" s="245">
        <v>69</v>
      </c>
      <c r="CP132" s="245">
        <v>59</v>
      </c>
      <c r="CQ132" s="245">
        <v>48</v>
      </c>
      <c r="CR132" s="245">
        <v>41</v>
      </c>
      <c r="CS132" s="245">
        <v>39</v>
      </c>
      <c r="CT132" s="245">
        <v>25</v>
      </c>
      <c r="CU132" s="245">
        <v>16</v>
      </c>
      <c r="CV132" s="245">
        <v>10</v>
      </c>
      <c r="CW132" s="245">
        <v>6</v>
      </c>
      <c r="CX132" s="245">
        <v>6</v>
      </c>
      <c r="CY132" s="245">
        <v>2</v>
      </c>
      <c r="CZ132" s="245">
        <v>5</v>
      </c>
      <c r="DA132" s="246">
        <v>15</v>
      </c>
      <c r="DB132" s="245">
        <v>353</v>
      </c>
      <c r="DC132" s="245">
        <v>445</v>
      </c>
      <c r="DD132" s="245">
        <v>512</v>
      </c>
      <c r="DE132" s="245">
        <v>614</v>
      </c>
      <c r="DF132" s="245">
        <v>499</v>
      </c>
      <c r="DG132" s="245">
        <v>495</v>
      </c>
      <c r="DH132" s="245">
        <v>542</v>
      </c>
      <c r="DI132" s="245">
        <v>638</v>
      </c>
      <c r="DJ132" s="245">
        <v>753</v>
      </c>
      <c r="DK132" s="245">
        <v>667</v>
      </c>
      <c r="DL132" s="245">
        <v>758</v>
      </c>
      <c r="DM132" s="245">
        <v>904</v>
      </c>
      <c r="DN132" s="245">
        <v>1045</v>
      </c>
      <c r="DO132" s="245">
        <v>1134</v>
      </c>
      <c r="DP132" s="245">
        <v>875</v>
      </c>
      <c r="DQ132" s="245">
        <v>721</v>
      </c>
      <c r="DR132" s="245">
        <v>621</v>
      </c>
      <c r="DS132" s="245">
        <v>452</v>
      </c>
      <c r="DT132" s="245">
        <v>212</v>
      </c>
      <c r="DU132" s="245">
        <v>40</v>
      </c>
      <c r="DV132" s="245">
        <v>5</v>
      </c>
    </row>
    <row r="133" spans="1:126" x14ac:dyDescent="0.15">
      <c r="A133" s="242" t="s">
        <v>1069</v>
      </c>
      <c r="B133" s="243" t="s">
        <v>1066</v>
      </c>
      <c r="C133" s="244">
        <v>5977</v>
      </c>
      <c r="D133" s="245">
        <v>32</v>
      </c>
      <c r="E133" s="245">
        <v>32</v>
      </c>
      <c r="F133" s="245">
        <v>30</v>
      </c>
      <c r="G133" s="245">
        <v>37</v>
      </c>
      <c r="H133" s="245">
        <v>48</v>
      </c>
      <c r="I133" s="245">
        <v>38</v>
      </c>
      <c r="J133" s="245">
        <v>46</v>
      </c>
      <c r="K133" s="245">
        <v>52</v>
      </c>
      <c r="L133" s="245">
        <v>48</v>
      </c>
      <c r="M133" s="245">
        <v>39</v>
      </c>
      <c r="N133" s="245">
        <v>56</v>
      </c>
      <c r="O133" s="245">
        <v>54</v>
      </c>
      <c r="P133" s="245">
        <v>50</v>
      </c>
      <c r="Q133" s="245">
        <v>43</v>
      </c>
      <c r="R133" s="245">
        <v>51</v>
      </c>
      <c r="S133" s="245">
        <v>64</v>
      </c>
      <c r="T133" s="245">
        <v>81</v>
      </c>
      <c r="U133" s="245">
        <v>72</v>
      </c>
      <c r="V133" s="245">
        <v>57</v>
      </c>
      <c r="W133" s="245">
        <v>54</v>
      </c>
      <c r="X133" s="245">
        <v>45</v>
      </c>
      <c r="Y133" s="245">
        <v>51</v>
      </c>
      <c r="Z133" s="245">
        <v>45</v>
      </c>
      <c r="AA133" s="245">
        <v>52</v>
      </c>
      <c r="AB133" s="245">
        <v>64</v>
      </c>
      <c r="AC133" s="245">
        <v>45</v>
      </c>
      <c r="AD133" s="245">
        <v>41</v>
      </c>
      <c r="AE133" s="245">
        <v>53</v>
      </c>
      <c r="AF133" s="245">
        <v>69</v>
      </c>
      <c r="AG133" s="245">
        <v>59</v>
      </c>
      <c r="AH133" s="245">
        <v>62</v>
      </c>
      <c r="AI133" s="245">
        <v>57</v>
      </c>
      <c r="AJ133" s="245">
        <v>59</v>
      </c>
      <c r="AK133" s="245">
        <v>58</v>
      </c>
      <c r="AL133" s="245">
        <v>48</v>
      </c>
      <c r="AM133" s="245">
        <v>60</v>
      </c>
      <c r="AN133" s="245">
        <v>59</v>
      </c>
      <c r="AO133" s="245">
        <v>76</v>
      </c>
      <c r="AP133" s="245">
        <v>66</v>
      </c>
      <c r="AQ133" s="245">
        <v>59</v>
      </c>
      <c r="AR133" s="245">
        <v>82</v>
      </c>
      <c r="AS133" s="245">
        <v>73</v>
      </c>
      <c r="AT133" s="245">
        <v>74</v>
      </c>
      <c r="AU133" s="245">
        <v>87</v>
      </c>
      <c r="AV133" s="245">
        <v>67</v>
      </c>
      <c r="AW133" s="245">
        <v>53</v>
      </c>
      <c r="AX133" s="245">
        <v>74</v>
      </c>
      <c r="AY133" s="245">
        <v>69</v>
      </c>
      <c r="AZ133" s="245">
        <v>72</v>
      </c>
      <c r="BA133" s="245">
        <v>48</v>
      </c>
      <c r="BB133" s="245">
        <v>79</v>
      </c>
      <c r="BC133" s="245">
        <v>70</v>
      </c>
      <c r="BD133" s="245">
        <v>85</v>
      </c>
      <c r="BE133" s="245">
        <v>77</v>
      </c>
      <c r="BF133" s="245">
        <v>62</v>
      </c>
      <c r="BG133" s="245">
        <v>77</v>
      </c>
      <c r="BH133" s="245">
        <v>93</v>
      </c>
      <c r="BI133" s="245">
        <v>85</v>
      </c>
      <c r="BJ133" s="245">
        <v>92</v>
      </c>
      <c r="BK133" s="245">
        <v>90</v>
      </c>
      <c r="BL133" s="245">
        <v>106</v>
      </c>
      <c r="BM133" s="245">
        <v>93</v>
      </c>
      <c r="BN133" s="245">
        <v>101</v>
      </c>
      <c r="BO133" s="245">
        <v>111</v>
      </c>
      <c r="BP133" s="245">
        <v>122</v>
      </c>
      <c r="BQ133" s="245">
        <v>111</v>
      </c>
      <c r="BR133" s="245">
        <v>148</v>
      </c>
      <c r="BS133" s="245">
        <v>123</v>
      </c>
      <c r="BT133" s="245">
        <v>119</v>
      </c>
      <c r="BU133" s="245">
        <v>67</v>
      </c>
      <c r="BV133" s="245">
        <v>81</v>
      </c>
      <c r="BW133" s="245">
        <v>83</v>
      </c>
      <c r="BX133" s="245">
        <v>83</v>
      </c>
      <c r="BY133" s="245">
        <v>102</v>
      </c>
      <c r="BZ133" s="245">
        <v>83</v>
      </c>
      <c r="CA133" s="245">
        <v>68</v>
      </c>
      <c r="CB133" s="245">
        <v>73</v>
      </c>
      <c r="CC133" s="245">
        <v>63</v>
      </c>
      <c r="CD133" s="245">
        <v>72</v>
      </c>
      <c r="CE133" s="245">
        <v>53</v>
      </c>
      <c r="CF133" s="245">
        <v>54</v>
      </c>
      <c r="CG133" s="245">
        <v>51</v>
      </c>
      <c r="CH133" s="245">
        <v>61</v>
      </c>
      <c r="CI133" s="245">
        <v>52</v>
      </c>
      <c r="CJ133" s="245">
        <v>47</v>
      </c>
      <c r="CK133" s="245">
        <v>43</v>
      </c>
      <c r="CL133" s="245">
        <v>35</v>
      </c>
      <c r="CM133" s="245">
        <v>24</v>
      </c>
      <c r="CN133" s="245">
        <v>30</v>
      </c>
      <c r="CO133" s="245">
        <v>28</v>
      </c>
      <c r="CP133" s="245">
        <v>17</v>
      </c>
      <c r="CQ133" s="245">
        <v>13</v>
      </c>
      <c r="CR133" s="245">
        <v>11</v>
      </c>
      <c r="CS133" s="245">
        <v>7</v>
      </c>
      <c r="CT133" s="245">
        <v>6</v>
      </c>
      <c r="CU133" s="245">
        <v>1</v>
      </c>
      <c r="CV133" s="245">
        <v>2</v>
      </c>
      <c r="CW133" s="245">
        <v>2</v>
      </c>
      <c r="CX133" s="245">
        <v>0</v>
      </c>
      <c r="CY133" s="245">
        <v>0</v>
      </c>
      <c r="CZ133" s="245">
        <v>0</v>
      </c>
      <c r="DA133" s="246">
        <v>10</v>
      </c>
      <c r="DB133" s="245">
        <v>179</v>
      </c>
      <c r="DC133" s="245">
        <v>223</v>
      </c>
      <c r="DD133" s="245">
        <v>254</v>
      </c>
      <c r="DE133" s="245">
        <v>328</v>
      </c>
      <c r="DF133" s="245">
        <v>257</v>
      </c>
      <c r="DG133" s="245">
        <v>267</v>
      </c>
      <c r="DH133" s="245">
        <v>284</v>
      </c>
      <c r="DI133" s="245">
        <v>320</v>
      </c>
      <c r="DJ133" s="245">
        <v>383</v>
      </c>
      <c r="DK133" s="245">
        <v>316</v>
      </c>
      <c r="DL133" s="245">
        <v>373</v>
      </c>
      <c r="DM133" s="245">
        <v>437</v>
      </c>
      <c r="DN133" s="245">
        <v>533</v>
      </c>
      <c r="DO133" s="245">
        <v>568</v>
      </c>
      <c r="DP133" s="245">
        <v>432</v>
      </c>
      <c r="DQ133" s="245">
        <v>329</v>
      </c>
      <c r="DR133" s="245">
        <v>265</v>
      </c>
      <c r="DS133" s="245">
        <v>160</v>
      </c>
      <c r="DT133" s="245">
        <v>54</v>
      </c>
      <c r="DU133" s="245">
        <v>5</v>
      </c>
      <c r="DV133" s="245">
        <v>0</v>
      </c>
    </row>
    <row r="134" spans="1:126" x14ac:dyDescent="0.15">
      <c r="A134" s="242" t="s">
        <v>1069</v>
      </c>
      <c r="B134" s="243" t="s">
        <v>1067</v>
      </c>
      <c r="C134" s="244">
        <v>6323</v>
      </c>
      <c r="D134" s="245">
        <v>31</v>
      </c>
      <c r="E134" s="245">
        <v>26</v>
      </c>
      <c r="F134" s="245">
        <v>34</v>
      </c>
      <c r="G134" s="245">
        <v>43</v>
      </c>
      <c r="H134" s="245">
        <v>40</v>
      </c>
      <c r="I134" s="245">
        <v>35</v>
      </c>
      <c r="J134" s="245">
        <v>50</v>
      </c>
      <c r="K134" s="245">
        <v>56</v>
      </c>
      <c r="L134" s="245">
        <v>31</v>
      </c>
      <c r="M134" s="245">
        <v>50</v>
      </c>
      <c r="N134" s="245">
        <v>55</v>
      </c>
      <c r="O134" s="245">
        <v>36</v>
      </c>
      <c r="P134" s="245">
        <v>49</v>
      </c>
      <c r="Q134" s="245">
        <v>55</v>
      </c>
      <c r="R134" s="245">
        <v>63</v>
      </c>
      <c r="S134" s="245">
        <v>60</v>
      </c>
      <c r="T134" s="245">
        <v>57</v>
      </c>
      <c r="U134" s="245">
        <v>64</v>
      </c>
      <c r="V134" s="245">
        <v>59</v>
      </c>
      <c r="W134" s="245">
        <v>46</v>
      </c>
      <c r="X134" s="245">
        <v>46</v>
      </c>
      <c r="Y134" s="245">
        <v>54</v>
      </c>
      <c r="Z134" s="245">
        <v>41</v>
      </c>
      <c r="AA134" s="245">
        <v>51</v>
      </c>
      <c r="AB134" s="245">
        <v>50</v>
      </c>
      <c r="AC134" s="245">
        <v>39</v>
      </c>
      <c r="AD134" s="245">
        <v>52</v>
      </c>
      <c r="AE134" s="245">
        <v>51</v>
      </c>
      <c r="AF134" s="245">
        <v>51</v>
      </c>
      <c r="AG134" s="245">
        <v>35</v>
      </c>
      <c r="AH134" s="245">
        <v>44</v>
      </c>
      <c r="AI134" s="245">
        <v>70</v>
      </c>
      <c r="AJ134" s="245">
        <v>63</v>
      </c>
      <c r="AK134" s="245">
        <v>45</v>
      </c>
      <c r="AL134" s="245">
        <v>36</v>
      </c>
      <c r="AM134" s="245">
        <v>63</v>
      </c>
      <c r="AN134" s="245">
        <v>61</v>
      </c>
      <c r="AO134" s="245">
        <v>63</v>
      </c>
      <c r="AP134" s="245">
        <v>67</v>
      </c>
      <c r="AQ134" s="245">
        <v>64</v>
      </c>
      <c r="AR134" s="245">
        <v>70</v>
      </c>
      <c r="AS134" s="245">
        <v>75</v>
      </c>
      <c r="AT134" s="245">
        <v>78</v>
      </c>
      <c r="AU134" s="245">
        <v>87</v>
      </c>
      <c r="AV134" s="245">
        <v>60</v>
      </c>
      <c r="AW134" s="245">
        <v>77</v>
      </c>
      <c r="AX134" s="245">
        <v>59</v>
      </c>
      <c r="AY134" s="245">
        <v>85</v>
      </c>
      <c r="AZ134" s="245">
        <v>70</v>
      </c>
      <c r="BA134" s="245">
        <v>60</v>
      </c>
      <c r="BB134" s="245">
        <v>76</v>
      </c>
      <c r="BC134" s="245">
        <v>87</v>
      </c>
      <c r="BD134" s="245">
        <v>73</v>
      </c>
      <c r="BE134" s="245">
        <v>78</v>
      </c>
      <c r="BF134" s="245">
        <v>71</v>
      </c>
      <c r="BG134" s="245">
        <v>84</v>
      </c>
      <c r="BH134" s="245">
        <v>108</v>
      </c>
      <c r="BI134" s="245">
        <v>85</v>
      </c>
      <c r="BJ134" s="245">
        <v>86</v>
      </c>
      <c r="BK134" s="245">
        <v>104</v>
      </c>
      <c r="BL134" s="245">
        <v>89</v>
      </c>
      <c r="BM134" s="245">
        <v>88</v>
      </c>
      <c r="BN134" s="245">
        <v>109</v>
      </c>
      <c r="BO134" s="245">
        <v>106</v>
      </c>
      <c r="BP134" s="245">
        <v>120</v>
      </c>
      <c r="BQ134" s="245">
        <v>117</v>
      </c>
      <c r="BR134" s="245">
        <v>127</v>
      </c>
      <c r="BS134" s="245">
        <v>136</v>
      </c>
      <c r="BT134" s="245">
        <v>103</v>
      </c>
      <c r="BU134" s="245">
        <v>83</v>
      </c>
      <c r="BV134" s="245">
        <v>67</v>
      </c>
      <c r="BW134" s="245">
        <v>96</v>
      </c>
      <c r="BX134" s="245">
        <v>95</v>
      </c>
      <c r="BY134" s="245">
        <v>94</v>
      </c>
      <c r="BZ134" s="245">
        <v>91</v>
      </c>
      <c r="CA134" s="245">
        <v>87</v>
      </c>
      <c r="CB134" s="245">
        <v>63</v>
      </c>
      <c r="CC134" s="245">
        <v>83</v>
      </c>
      <c r="CD134" s="245">
        <v>80</v>
      </c>
      <c r="CE134" s="245">
        <v>79</v>
      </c>
      <c r="CF134" s="245">
        <v>85</v>
      </c>
      <c r="CG134" s="245">
        <v>80</v>
      </c>
      <c r="CH134" s="245">
        <v>69</v>
      </c>
      <c r="CI134" s="245">
        <v>58</v>
      </c>
      <c r="CJ134" s="245">
        <v>64</v>
      </c>
      <c r="CK134" s="245">
        <v>82</v>
      </c>
      <c r="CL134" s="245">
        <v>61</v>
      </c>
      <c r="CM134" s="245">
        <v>48</v>
      </c>
      <c r="CN134" s="245">
        <v>60</v>
      </c>
      <c r="CO134" s="245">
        <v>41</v>
      </c>
      <c r="CP134" s="245">
        <v>42</v>
      </c>
      <c r="CQ134" s="245">
        <v>35</v>
      </c>
      <c r="CR134" s="245">
        <v>30</v>
      </c>
      <c r="CS134" s="245">
        <v>32</v>
      </c>
      <c r="CT134" s="245">
        <v>19</v>
      </c>
      <c r="CU134" s="245">
        <v>15</v>
      </c>
      <c r="CV134" s="245">
        <v>8</v>
      </c>
      <c r="CW134" s="245">
        <v>4</v>
      </c>
      <c r="CX134" s="245">
        <v>6</v>
      </c>
      <c r="CY134" s="245">
        <v>2</v>
      </c>
      <c r="CZ134" s="245">
        <v>5</v>
      </c>
      <c r="DA134" s="246">
        <v>5</v>
      </c>
      <c r="DB134" s="245">
        <v>174</v>
      </c>
      <c r="DC134" s="245">
        <v>222</v>
      </c>
      <c r="DD134" s="245">
        <v>258</v>
      </c>
      <c r="DE134" s="245">
        <v>286</v>
      </c>
      <c r="DF134" s="245">
        <v>242</v>
      </c>
      <c r="DG134" s="245">
        <v>228</v>
      </c>
      <c r="DH134" s="245">
        <v>258</v>
      </c>
      <c r="DI134" s="245">
        <v>318</v>
      </c>
      <c r="DJ134" s="245">
        <v>370</v>
      </c>
      <c r="DK134" s="245">
        <v>351</v>
      </c>
      <c r="DL134" s="245">
        <v>385</v>
      </c>
      <c r="DM134" s="245">
        <v>467</v>
      </c>
      <c r="DN134" s="245">
        <v>512</v>
      </c>
      <c r="DO134" s="245">
        <v>566</v>
      </c>
      <c r="DP134" s="245">
        <v>443</v>
      </c>
      <c r="DQ134" s="245">
        <v>392</v>
      </c>
      <c r="DR134" s="245">
        <v>356</v>
      </c>
      <c r="DS134" s="245">
        <v>292</v>
      </c>
      <c r="DT134" s="245">
        <v>158</v>
      </c>
      <c r="DU134" s="245">
        <v>35</v>
      </c>
      <c r="DV134" s="245">
        <v>5</v>
      </c>
    </row>
    <row r="135" spans="1:126" x14ac:dyDescent="0.15">
      <c r="A135" s="236" t="s">
        <v>1101</v>
      </c>
      <c r="B135" s="237" t="s">
        <v>1064</v>
      </c>
      <c r="C135" s="238">
        <v>19738</v>
      </c>
      <c r="D135" s="239">
        <v>150</v>
      </c>
      <c r="E135" s="239">
        <v>138</v>
      </c>
      <c r="F135" s="239">
        <v>183</v>
      </c>
      <c r="G135" s="239">
        <v>165</v>
      </c>
      <c r="H135" s="239">
        <v>177</v>
      </c>
      <c r="I135" s="239">
        <v>189</v>
      </c>
      <c r="J135" s="239">
        <v>164</v>
      </c>
      <c r="K135" s="239">
        <v>189</v>
      </c>
      <c r="L135" s="239">
        <v>175</v>
      </c>
      <c r="M135" s="239">
        <v>181</v>
      </c>
      <c r="N135" s="239">
        <v>190</v>
      </c>
      <c r="O135" s="239">
        <v>192</v>
      </c>
      <c r="P135" s="239">
        <v>198</v>
      </c>
      <c r="Q135" s="239">
        <v>196</v>
      </c>
      <c r="R135" s="239">
        <v>211</v>
      </c>
      <c r="S135" s="239">
        <v>192</v>
      </c>
      <c r="T135" s="239">
        <v>213</v>
      </c>
      <c r="U135" s="239">
        <v>193</v>
      </c>
      <c r="V135" s="239">
        <v>242</v>
      </c>
      <c r="W135" s="239">
        <v>332</v>
      </c>
      <c r="X135" s="239">
        <v>302</v>
      </c>
      <c r="Y135" s="239">
        <v>270</v>
      </c>
      <c r="Z135" s="239">
        <v>210</v>
      </c>
      <c r="AA135" s="239">
        <v>180</v>
      </c>
      <c r="AB135" s="239">
        <v>178</v>
      </c>
      <c r="AC135" s="239">
        <v>199</v>
      </c>
      <c r="AD135" s="239">
        <v>198</v>
      </c>
      <c r="AE135" s="239">
        <v>178</v>
      </c>
      <c r="AF135" s="239">
        <v>189</v>
      </c>
      <c r="AG135" s="239">
        <v>182</v>
      </c>
      <c r="AH135" s="239">
        <v>187</v>
      </c>
      <c r="AI135" s="239">
        <v>198</v>
      </c>
      <c r="AJ135" s="239">
        <v>222</v>
      </c>
      <c r="AK135" s="239">
        <v>209</v>
      </c>
      <c r="AL135" s="239">
        <v>200</v>
      </c>
      <c r="AM135" s="239">
        <v>263</v>
      </c>
      <c r="AN135" s="239">
        <v>218</v>
      </c>
      <c r="AO135" s="239">
        <v>232</v>
      </c>
      <c r="AP135" s="239">
        <v>271</v>
      </c>
      <c r="AQ135" s="239">
        <v>233</v>
      </c>
      <c r="AR135" s="239">
        <v>271</v>
      </c>
      <c r="AS135" s="239">
        <v>303</v>
      </c>
      <c r="AT135" s="239">
        <v>295</v>
      </c>
      <c r="AU135" s="239">
        <v>257</v>
      </c>
      <c r="AV135" s="239">
        <v>281</v>
      </c>
      <c r="AW135" s="239">
        <v>258</v>
      </c>
      <c r="AX135" s="239">
        <v>217</v>
      </c>
      <c r="AY135" s="239">
        <v>202</v>
      </c>
      <c r="AZ135" s="239">
        <v>243</v>
      </c>
      <c r="BA135" s="239">
        <v>190</v>
      </c>
      <c r="BB135" s="239">
        <v>249</v>
      </c>
      <c r="BC135" s="239">
        <v>228</v>
      </c>
      <c r="BD135" s="239">
        <v>215</v>
      </c>
      <c r="BE135" s="239">
        <v>203</v>
      </c>
      <c r="BF135" s="239">
        <v>217</v>
      </c>
      <c r="BG135" s="239">
        <v>232</v>
      </c>
      <c r="BH135" s="239">
        <v>268</v>
      </c>
      <c r="BI135" s="239">
        <v>224</v>
      </c>
      <c r="BJ135" s="239">
        <v>214</v>
      </c>
      <c r="BK135" s="239">
        <v>224</v>
      </c>
      <c r="BL135" s="239">
        <v>228</v>
      </c>
      <c r="BM135" s="239">
        <v>254</v>
      </c>
      <c r="BN135" s="239">
        <v>291</v>
      </c>
      <c r="BO135" s="239">
        <v>256</v>
      </c>
      <c r="BP135" s="239">
        <v>292</v>
      </c>
      <c r="BQ135" s="239">
        <v>302</v>
      </c>
      <c r="BR135" s="239">
        <v>343</v>
      </c>
      <c r="BS135" s="239">
        <v>367</v>
      </c>
      <c r="BT135" s="239">
        <v>337</v>
      </c>
      <c r="BU135" s="239">
        <v>214</v>
      </c>
      <c r="BV135" s="239">
        <v>239</v>
      </c>
      <c r="BW135" s="239">
        <v>244</v>
      </c>
      <c r="BX135" s="239">
        <v>270</v>
      </c>
      <c r="BY135" s="239">
        <v>255</v>
      </c>
      <c r="BZ135" s="239">
        <v>237</v>
      </c>
      <c r="CA135" s="239">
        <v>194</v>
      </c>
      <c r="CB135" s="239">
        <v>156</v>
      </c>
      <c r="CC135" s="239">
        <v>182</v>
      </c>
      <c r="CD135" s="239">
        <v>191</v>
      </c>
      <c r="CE135" s="239">
        <v>171</v>
      </c>
      <c r="CF135" s="239">
        <v>174</v>
      </c>
      <c r="CG135" s="239">
        <v>151</v>
      </c>
      <c r="CH135" s="239">
        <v>172</v>
      </c>
      <c r="CI135" s="239">
        <v>143</v>
      </c>
      <c r="CJ135" s="239">
        <v>147</v>
      </c>
      <c r="CK135" s="239">
        <v>132</v>
      </c>
      <c r="CL135" s="239">
        <v>108</v>
      </c>
      <c r="CM135" s="239">
        <v>115</v>
      </c>
      <c r="CN135" s="239">
        <v>93</v>
      </c>
      <c r="CO135" s="239">
        <v>88</v>
      </c>
      <c r="CP135" s="239">
        <v>83</v>
      </c>
      <c r="CQ135" s="239">
        <v>58</v>
      </c>
      <c r="CR135" s="239">
        <v>46</v>
      </c>
      <c r="CS135" s="239">
        <v>35</v>
      </c>
      <c r="CT135" s="239">
        <v>36</v>
      </c>
      <c r="CU135" s="239">
        <v>22</v>
      </c>
      <c r="CV135" s="239">
        <v>20</v>
      </c>
      <c r="CW135" s="239">
        <v>12</v>
      </c>
      <c r="CX135" s="239">
        <v>6</v>
      </c>
      <c r="CY135" s="239">
        <v>8</v>
      </c>
      <c r="CZ135" s="239">
        <v>9</v>
      </c>
      <c r="DA135" s="240">
        <v>77</v>
      </c>
      <c r="DB135" s="239">
        <v>813</v>
      </c>
      <c r="DC135" s="239">
        <v>898</v>
      </c>
      <c r="DD135" s="239">
        <v>987</v>
      </c>
      <c r="DE135" s="239">
        <v>1172</v>
      </c>
      <c r="DF135" s="239">
        <v>1140</v>
      </c>
      <c r="DG135" s="239">
        <v>946</v>
      </c>
      <c r="DH135" s="239">
        <v>1016</v>
      </c>
      <c r="DI135" s="239">
        <v>1217</v>
      </c>
      <c r="DJ135" s="239">
        <v>1407</v>
      </c>
      <c r="DK135" s="239">
        <v>1110</v>
      </c>
      <c r="DL135" s="239">
        <v>1112</v>
      </c>
      <c r="DM135" s="239">
        <v>1162</v>
      </c>
      <c r="DN135" s="239">
        <v>1321</v>
      </c>
      <c r="DO135" s="239">
        <v>1563</v>
      </c>
      <c r="DP135" s="239">
        <v>1245</v>
      </c>
      <c r="DQ135" s="239">
        <v>894</v>
      </c>
      <c r="DR135" s="239">
        <v>787</v>
      </c>
      <c r="DS135" s="239">
        <v>536</v>
      </c>
      <c r="DT135" s="239">
        <v>258</v>
      </c>
      <c r="DU135" s="239">
        <v>68</v>
      </c>
      <c r="DV135" s="239">
        <v>9</v>
      </c>
    </row>
    <row r="136" spans="1:126" x14ac:dyDescent="0.15">
      <c r="A136" s="242" t="s">
        <v>1069</v>
      </c>
      <c r="B136" s="243" t="s">
        <v>1066</v>
      </c>
      <c r="C136" s="244">
        <v>9422</v>
      </c>
      <c r="D136" s="245">
        <v>63</v>
      </c>
      <c r="E136" s="245">
        <v>73</v>
      </c>
      <c r="F136" s="245">
        <v>95</v>
      </c>
      <c r="G136" s="245">
        <v>88</v>
      </c>
      <c r="H136" s="245">
        <v>82</v>
      </c>
      <c r="I136" s="245">
        <v>91</v>
      </c>
      <c r="J136" s="245">
        <v>82</v>
      </c>
      <c r="K136" s="245">
        <v>97</v>
      </c>
      <c r="L136" s="245">
        <v>91</v>
      </c>
      <c r="M136" s="245">
        <v>87</v>
      </c>
      <c r="N136" s="245">
        <v>103</v>
      </c>
      <c r="O136" s="245">
        <v>85</v>
      </c>
      <c r="P136" s="245">
        <v>85</v>
      </c>
      <c r="Q136" s="245">
        <v>104</v>
      </c>
      <c r="R136" s="245">
        <v>102</v>
      </c>
      <c r="S136" s="245">
        <v>102</v>
      </c>
      <c r="T136" s="245">
        <v>108</v>
      </c>
      <c r="U136" s="245">
        <v>97</v>
      </c>
      <c r="V136" s="245">
        <v>127</v>
      </c>
      <c r="W136" s="245">
        <v>168</v>
      </c>
      <c r="X136" s="245">
        <v>149</v>
      </c>
      <c r="Y136" s="245">
        <v>126</v>
      </c>
      <c r="Z136" s="245">
        <v>93</v>
      </c>
      <c r="AA136" s="245">
        <v>85</v>
      </c>
      <c r="AB136" s="245">
        <v>84</v>
      </c>
      <c r="AC136" s="245">
        <v>89</v>
      </c>
      <c r="AD136" s="245">
        <v>99</v>
      </c>
      <c r="AE136" s="245">
        <v>86</v>
      </c>
      <c r="AF136" s="245">
        <v>84</v>
      </c>
      <c r="AG136" s="245">
        <v>86</v>
      </c>
      <c r="AH136" s="245">
        <v>82</v>
      </c>
      <c r="AI136" s="245">
        <v>103</v>
      </c>
      <c r="AJ136" s="245">
        <v>107</v>
      </c>
      <c r="AK136" s="245">
        <v>108</v>
      </c>
      <c r="AL136" s="245">
        <v>103</v>
      </c>
      <c r="AM136" s="245">
        <v>139</v>
      </c>
      <c r="AN136" s="245">
        <v>112</v>
      </c>
      <c r="AO136" s="245">
        <v>113</v>
      </c>
      <c r="AP136" s="245">
        <v>136</v>
      </c>
      <c r="AQ136" s="245">
        <v>111</v>
      </c>
      <c r="AR136" s="245">
        <v>135</v>
      </c>
      <c r="AS136" s="245">
        <v>154</v>
      </c>
      <c r="AT136" s="245">
        <v>147</v>
      </c>
      <c r="AU136" s="245">
        <v>129</v>
      </c>
      <c r="AV136" s="245">
        <v>146</v>
      </c>
      <c r="AW136" s="245">
        <v>137</v>
      </c>
      <c r="AX136" s="245">
        <v>106</v>
      </c>
      <c r="AY136" s="245">
        <v>92</v>
      </c>
      <c r="AZ136" s="245">
        <v>126</v>
      </c>
      <c r="BA136" s="245">
        <v>90</v>
      </c>
      <c r="BB136" s="245">
        <v>125</v>
      </c>
      <c r="BC136" s="245">
        <v>108</v>
      </c>
      <c r="BD136" s="245">
        <v>121</v>
      </c>
      <c r="BE136" s="245">
        <v>97</v>
      </c>
      <c r="BF136" s="245">
        <v>100</v>
      </c>
      <c r="BG136" s="245">
        <v>101</v>
      </c>
      <c r="BH136" s="245">
        <v>137</v>
      </c>
      <c r="BI136" s="245">
        <v>123</v>
      </c>
      <c r="BJ136" s="245">
        <v>90</v>
      </c>
      <c r="BK136" s="245">
        <v>120</v>
      </c>
      <c r="BL136" s="245">
        <v>111</v>
      </c>
      <c r="BM136" s="245">
        <v>124</v>
      </c>
      <c r="BN136" s="245">
        <v>138</v>
      </c>
      <c r="BO136" s="245">
        <v>114</v>
      </c>
      <c r="BP136" s="245">
        <v>141</v>
      </c>
      <c r="BQ136" s="245">
        <v>132</v>
      </c>
      <c r="BR136" s="245">
        <v>154</v>
      </c>
      <c r="BS136" s="245">
        <v>173</v>
      </c>
      <c r="BT136" s="245">
        <v>175</v>
      </c>
      <c r="BU136" s="245">
        <v>102</v>
      </c>
      <c r="BV136" s="245">
        <v>117</v>
      </c>
      <c r="BW136" s="245">
        <v>121</v>
      </c>
      <c r="BX136" s="245">
        <v>125</v>
      </c>
      <c r="BY136" s="245">
        <v>118</v>
      </c>
      <c r="BZ136" s="245">
        <v>107</v>
      </c>
      <c r="CA136" s="245">
        <v>94</v>
      </c>
      <c r="CB136" s="245">
        <v>80</v>
      </c>
      <c r="CC136" s="245">
        <v>68</v>
      </c>
      <c r="CD136" s="245">
        <v>86</v>
      </c>
      <c r="CE136" s="245">
        <v>66</v>
      </c>
      <c r="CF136" s="245">
        <v>72</v>
      </c>
      <c r="CG136" s="245">
        <v>64</v>
      </c>
      <c r="CH136" s="245">
        <v>79</v>
      </c>
      <c r="CI136" s="245">
        <v>59</v>
      </c>
      <c r="CJ136" s="245">
        <v>54</v>
      </c>
      <c r="CK136" s="245">
        <v>49</v>
      </c>
      <c r="CL136" s="245">
        <v>35</v>
      </c>
      <c r="CM136" s="245">
        <v>50</v>
      </c>
      <c r="CN136" s="245">
        <v>31</v>
      </c>
      <c r="CO136" s="245">
        <v>44</v>
      </c>
      <c r="CP136" s="245">
        <v>22</v>
      </c>
      <c r="CQ136" s="245">
        <v>16</v>
      </c>
      <c r="CR136" s="245">
        <v>14</v>
      </c>
      <c r="CS136" s="245">
        <v>10</v>
      </c>
      <c r="CT136" s="245">
        <v>8</v>
      </c>
      <c r="CU136" s="245">
        <v>5</v>
      </c>
      <c r="CV136" s="245">
        <v>0</v>
      </c>
      <c r="CW136" s="245">
        <v>2</v>
      </c>
      <c r="CX136" s="245">
        <v>0</v>
      </c>
      <c r="CY136" s="245">
        <v>4</v>
      </c>
      <c r="CZ136" s="245">
        <v>1</v>
      </c>
      <c r="DA136" s="246">
        <v>48</v>
      </c>
      <c r="DB136" s="245">
        <v>401</v>
      </c>
      <c r="DC136" s="245">
        <v>448</v>
      </c>
      <c r="DD136" s="245">
        <v>479</v>
      </c>
      <c r="DE136" s="245">
        <v>602</v>
      </c>
      <c r="DF136" s="245">
        <v>537</v>
      </c>
      <c r="DG136" s="245">
        <v>444</v>
      </c>
      <c r="DH136" s="245">
        <v>503</v>
      </c>
      <c r="DI136" s="245">
        <v>611</v>
      </c>
      <c r="DJ136" s="245">
        <v>711</v>
      </c>
      <c r="DK136" s="245">
        <v>551</v>
      </c>
      <c r="DL136" s="245">
        <v>551</v>
      </c>
      <c r="DM136" s="245">
        <v>571</v>
      </c>
      <c r="DN136" s="245">
        <v>628</v>
      </c>
      <c r="DO136" s="245">
        <v>736</v>
      </c>
      <c r="DP136" s="245">
        <v>588</v>
      </c>
      <c r="DQ136" s="245">
        <v>394</v>
      </c>
      <c r="DR136" s="245">
        <v>328</v>
      </c>
      <c r="DS136" s="245">
        <v>209</v>
      </c>
      <c r="DT136" s="245">
        <v>70</v>
      </c>
      <c r="DU136" s="245">
        <v>11</v>
      </c>
      <c r="DV136" s="245">
        <v>1</v>
      </c>
    </row>
    <row r="137" spans="1:126" x14ac:dyDescent="0.15">
      <c r="A137" s="248" t="s">
        <v>1069</v>
      </c>
      <c r="B137" s="249" t="s">
        <v>1067</v>
      </c>
      <c r="C137" s="250">
        <v>10316</v>
      </c>
      <c r="D137" s="251">
        <v>87</v>
      </c>
      <c r="E137" s="251">
        <v>65</v>
      </c>
      <c r="F137" s="251">
        <v>88</v>
      </c>
      <c r="G137" s="251">
        <v>77</v>
      </c>
      <c r="H137" s="251">
        <v>95</v>
      </c>
      <c r="I137" s="251">
        <v>98</v>
      </c>
      <c r="J137" s="251">
        <v>82</v>
      </c>
      <c r="K137" s="251">
        <v>92</v>
      </c>
      <c r="L137" s="251">
        <v>84</v>
      </c>
      <c r="M137" s="251">
        <v>94</v>
      </c>
      <c r="N137" s="251">
        <v>87</v>
      </c>
      <c r="O137" s="251">
        <v>107</v>
      </c>
      <c r="P137" s="251">
        <v>113</v>
      </c>
      <c r="Q137" s="251">
        <v>92</v>
      </c>
      <c r="R137" s="251">
        <v>109</v>
      </c>
      <c r="S137" s="251">
        <v>90</v>
      </c>
      <c r="T137" s="251">
        <v>105</v>
      </c>
      <c r="U137" s="251">
        <v>96</v>
      </c>
      <c r="V137" s="251">
        <v>115</v>
      </c>
      <c r="W137" s="251">
        <v>164</v>
      </c>
      <c r="X137" s="251">
        <v>153</v>
      </c>
      <c r="Y137" s="251">
        <v>144</v>
      </c>
      <c r="Z137" s="251">
        <v>117</v>
      </c>
      <c r="AA137" s="251">
        <v>95</v>
      </c>
      <c r="AB137" s="251">
        <v>94</v>
      </c>
      <c r="AC137" s="251">
        <v>110</v>
      </c>
      <c r="AD137" s="251">
        <v>99</v>
      </c>
      <c r="AE137" s="251">
        <v>92</v>
      </c>
      <c r="AF137" s="251">
        <v>105</v>
      </c>
      <c r="AG137" s="251">
        <v>96</v>
      </c>
      <c r="AH137" s="251">
        <v>105</v>
      </c>
      <c r="AI137" s="251">
        <v>95</v>
      </c>
      <c r="AJ137" s="251">
        <v>115</v>
      </c>
      <c r="AK137" s="251">
        <v>101</v>
      </c>
      <c r="AL137" s="251">
        <v>97</v>
      </c>
      <c r="AM137" s="251">
        <v>124</v>
      </c>
      <c r="AN137" s="251">
        <v>106</v>
      </c>
      <c r="AO137" s="251">
        <v>119</v>
      </c>
      <c r="AP137" s="251">
        <v>135</v>
      </c>
      <c r="AQ137" s="251">
        <v>122</v>
      </c>
      <c r="AR137" s="251">
        <v>136</v>
      </c>
      <c r="AS137" s="251">
        <v>149</v>
      </c>
      <c r="AT137" s="251">
        <v>148</v>
      </c>
      <c r="AU137" s="251">
        <v>128</v>
      </c>
      <c r="AV137" s="251">
        <v>135</v>
      </c>
      <c r="AW137" s="251">
        <v>121</v>
      </c>
      <c r="AX137" s="251">
        <v>111</v>
      </c>
      <c r="AY137" s="251">
        <v>110</v>
      </c>
      <c r="AZ137" s="251">
        <v>117</v>
      </c>
      <c r="BA137" s="251">
        <v>100</v>
      </c>
      <c r="BB137" s="251">
        <v>124</v>
      </c>
      <c r="BC137" s="251">
        <v>120</v>
      </c>
      <c r="BD137" s="251">
        <v>94</v>
      </c>
      <c r="BE137" s="251">
        <v>106</v>
      </c>
      <c r="BF137" s="251">
        <v>117</v>
      </c>
      <c r="BG137" s="251">
        <v>131</v>
      </c>
      <c r="BH137" s="251">
        <v>131</v>
      </c>
      <c r="BI137" s="251">
        <v>101</v>
      </c>
      <c r="BJ137" s="251">
        <v>124</v>
      </c>
      <c r="BK137" s="251">
        <v>104</v>
      </c>
      <c r="BL137" s="251">
        <v>117</v>
      </c>
      <c r="BM137" s="251">
        <v>130</v>
      </c>
      <c r="BN137" s="251">
        <v>153</v>
      </c>
      <c r="BO137" s="251">
        <v>142</v>
      </c>
      <c r="BP137" s="251">
        <v>151</v>
      </c>
      <c r="BQ137" s="251">
        <v>170</v>
      </c>
      <c r="BR137" s="251">
        <v>189</v>
      </c>
      <c r="BS137" s="251">
        <v>194</v>
      </c>
      <c r="BT137" s="251">
        <v>162</v>
      </c>
      <c r="BU137" s="251">
        <v>112</v>
      </c>
      <c r="BV137" s="251">
        <v>122</v>
      </c>
      <c r="BW137" s="251">
        <v>123</v>
      </c>
      <c r="BX137" s="251">
        <v>145</v>
      </c>
      <c r="BY137" s="251">
        <v>137</v>
      </c>
      <c r="BZ137" s="251">
        <v>130</v>
      </c>
      <c r="CA137" s="251">
        <v>100</v>
      </c>
      <c r="CB137" s="251">
        <v>76</v>
      </c>
      <c r="CC137" s="251">
        <v>114</v>
      </c>
      <c r="CD137" s="251">
        <v>105</v>
      </c>
      <c r="CE137" s="251">
        <v>105</v>
      </c>
      <c r="CF137" s="251">
        <v>102</v>
      </c>
      <c r="CG137" s="251">
        <v>87</v>
      </c>
      <c r="CH137" s="251">
        <v>93</v>
      </c>
      <c r="CI137" s="251">
        <v>84</v>
      </c>
      <c r="CJ137" s="251">
        <v>93</v>
      </c>
      <c r="CK137" s="251">
        <v>83</v>
      </c>
      <c r="CL137" s="251">
        <v>73</v>
      </c>
      <c r="CM137" s="251">
        <v>65</v>
      </c>
      <c r="CN137" s="251">
        <v>62</v>
      </c>
      <c r="CO137" s="251">
        <v>44</v>
      </c>
      <c r="CP137" s="251">
        <v>61</v>
      </c>
      <c r="CQ137" s="251">
        <v>42</v>
      </c>
      <c r="CR137" s="251">
        <v>32</v>
      </c>
      <c r="CS137" s="251">
        <v>25</v>
      </c>
      <c r="CT137" s="251">
        <v>28</v>
      </c>
      <c r="CU137" s="251">
        <v>17</v>
      </c>
      <c r="CV137" s="251">
        <v>20</v>
      </c>
      <c r="CW137" s="251">
        <v>10</v>
      </c>
      <c r="CX137" s="251">
        <v>6</v>
      </c>
      <c r="CY137" s="251">
        <v>4</v>
      </c>
      <c r="CZ137" s="251">
        <v>8</v>
      </c>
      <c r="DA137" s="252">
        <v>29</v>
      </c>
      <c r="DB137" s="251">
        <v>412</v>
      </c>
      <c r="DC137" s="251">
        <v>450</v>
      </c>
      <c r="DD137" s="251">
        <v>508</v>
      </c>
      <c r="DE137" s="251">
        <v>570</v>
      </c>
      <c r="DF137" s="251">
        <v>603</v>
      </c>
      <c r="DG137" s="251">
        <v>502</v>
      </c>
      <c r="DH137" s="251">
        <v>513</v>
      </c>
      <c r="DI137" s="251">
        <v>606</v>
      </c>
      <c r="DJ137" s="251">
        <v>696</v>
      </c>
      <c r="DK137" s="251">
        <v>559</v>
      </c>
      <c r="DL137" s="251">
        <v>561</v>
      </c>
      <c r="DM137" s="251">
        <v>591</v>
      </c>
      <c r="DN137" s="251">
        <v>693</v>
      </c>
      <c r="DO137" s="251">
        <v>827</v>
      </c>
      <c r="DP137" s="251">
        <v>657</v>
      </c>
      <c r="DQ137" s="251">
        <v>500</v>
      </c>
      <c r="DR137" s="251">
        <v>459</v>
      </c>
      <c r="DS137" s="251">
        <v>327</v>
      </c>
      <c r="DT137" s="251">
        <v>188</v>
      </c>
      <c r="DU137" s="251">
        <v>57</v>
      </c>
      <c r="DV137" s="251">
        <v>8</v>
      </c>
    </row>
    <row r="138" spans="1:126" x14ac:dyDescent="0.15">
      <c r="A138" s="242" t="s">
        <v>1102</v>
      </c>
      <c r="B138" s="257" t="s">
        <v>1064</v>
      </c>
      <c r="C138" s="244">
        <v>11452</v>
      </c>
      <c r="D138" s="245">
        <v>60</v>
      </c>
      <c r="E138" s="245">
        <v>45</v>
      </c>
      <c r="F138" s="245">
        <v>53</v>
      </c>
      <c r="G138" s="245">
        <v>69</v>
      </c>
      <c r="H138" s="245">
        <v>76</v>
      </c>
      <c r="I138" s="245">
        <v>88</v>
      </c>
      <c r="J138" s="245">
        <v>101</v>
      </c>
      <c r="K138" s="245">
        <v>100</v>
      </c>
      <c r="L138" s="245">
        <v>95</v>
      </c>
      <c r="M138" s="245">
        <v>105</v>
      </c>
      <c r="N138" s="245">
        <v>95</v>
      </c>
      <c r="O138" s="245">
        <v>111</v>
      </c>
      <c r="P138" s="245">
        <v>98</v>
      </c>
      <c r="Q138" s="245">
        <v>109</v>
      </c>
      <c r="R138" s="245">
        <v>124</v>
      </c>
      <c r="S138" s="245">
        <v>123</v>
      </c>
      <c r="T138" s="245">
        <v>109</v>
      </c>
      <c r="U138" s="245">
        <v>122</v>
      </c>
      <c r="V138" s="245">
        <v>124</v>
      </c>
      <c r="W138" s="245">
        <v>90</v>
      </c>
      <c r="X138" s="245">
        <v>84</v>
      </c>
      <c r="Y138" s="245">
        <v>85</v>
      </c>
      <c r="Z138" s="245">
        <v>89</v>
      </c>
      <c r="AA138" s="245">
        <v>86</v>
      </c>
      <c r="AB138" s="245">
        <v>73</v>
      </c>
      <c r="AC138" s="245">
        <v>105</v>
      </c>
      <c r="AD138" s="245">
        <v>87</v>
      </c>
      <c r="AE138" s="245">
        <v>79</v>
      </c>
      <c r="AF138" s="245">
        <v>76</v>
      </c>
      <c r="AG138" s="245">
        <v>89</v>
      </c>
      <c r="AH138" s="245">
        <v>92</v>
      </c>
      <c r="AI138" s="245">
        <v>87</v>
      </c>
      <c r="AJ138" s="245">
        <v>90</v>
      </c>
      <c r="AK138" s="245">
        <v>89</v>
      </c>
      <c r="AL138" s="245">
        <v>107</v>
      </c>
      <c r="AM138" s="245">
        <v>106</v>
      </c>
      <c r="AN138" s="245">
        <v>103</v>
      </c>
      <c r="AO138" s="245">
        <v>107</v>
      </c>
      <c r="AP138" s="245">
        <v>123</v>
      </c>
      <c r="AQ138" s="245">
        <v>116</v>
      </c>
      <c r="AR138" s="245">
        <v>103</v>
      </c>
      <c r="AS138" s="245">
        <v>155</v>
      </c>
      <c r="AT138" s="245">
        <v>141</v>
      </c>
      <c r="AU138" s="245">
        <v>137</v>
      </c>
      <c r="AV138" s="245">
        <v>123</v>
      </c>
      <c r="AW138" s="245">
        <v>124</v>
      </c>
      <c r="AX138" s="245">
        <v>131</v>
      </c>
      <c r="AY138" s="245">
        <v>139</v>
      </c>
      <c r="AZ138" s="245">
        <v>143</v>
      </c>
      <c r="BA138" s="245">
        <v>121</v>
      </c>
      <c r="BB138" s="245">
        <v>165</v>
      </c>
      <c r="BC138" s="245">
        <v>153</v>
      </c>
      <c r="BD138" s="245">
        <v>148</v>
      </c>
      <c r="BE138" s="245">
        <v>147</v>
      </c>
      <c r="BF138" s="245">
        <v>154</v>
      </c>
      <c r="BG138" s="245">
        <v>132</v>
      </c>
      <c r="BH138" s="245">
        <v>140</v>
      </c>
      <c r="BI138" s="245">
        <v>147</v>
      </c>
      <c r="BJ138" s="245">
        <v>160</v>
      </c>
      <c r="BK138" s="245">
        <v>174</v>
      </c>
      <c r="BL138" s="245">
        <v>171</v>
      </c>
      <c r="BM138" s="245">
        <v>194</v>
      </c>
      <c r="BN138" s="245">
        <v>175</v>
      </c>
      <c r="BO138" s="245">
        <v>176</v>
      </c>
      <c r="BP138" s="245">
        <v>223</v>
      </c>
      <c r="BQ138" s="245">
        <v>205</v>
      </c>
      <c r="BR138" s="245">
        <v>220</v>
      </c>
      <c r="BS138" s="245">
        <v>222</v>
      </c>
      <c r="BT138" s="245">
        <v>204</v>
      </c>
      <c r="BU138" s="245">
        <v>123</v>
      </c>
      <c r="BV138" s="245">
        <v>130</v>
      </c>
      <c r="BW138" s="245">
        <v>187</v>
      </c>
      <c r="BX138" s="245">
        <v>148</v>
      </c>
      <c r="BY138" s="245">
        <v>169</v>
      </c>
      <c r="BZ138" s="245">
        <v>168</v>
      </c>
      <c r="CA138" s="245">
        <v>130</v>
      </c>
      <c r="CB138" s="245">
        <v>94</v>
      </c>
      <c r="CC138" s="245">
        <v>134</v>
      </c>
      <c r="CD138" s="245">
        <v>143</v>
      </c>
      <c r="CE138" s="245">
        <v>146</v>
      </c>
      <c r="CF138" s="245">
        <v>139</v>
      </c>
      <c r="CG138" s="245">
        <v>145</v>
      </c>
      <c r="CH138" s="245">
        <v>136</v>
      </c>
      <c r="CI138" s="245">
        <v>146</v>
      </c>
      <c r="CJ138" s="245">
        <v>120</v>
      </c>
      <c r="CK138" s="245">
        <v>90</v>
      </c>
      <c r="CL138" s="245">
        <v>110</v>
      </c>
      <c r="CM138" s="245">
        <v>103</v>
      </c>
      <c r="CN138" s="245">
        <v>90</v>
      </c>
      <c r="CO138" s="245">
        <v>72</v>
      </c>
      <c r="CP138" s="245">
        <v>66</v>
      </c>
      <c r="CQ138" s="245">
        <v>65</v>
      </c>
      <c r="CR138" s="245">
        <v>56</v>
      </c>
      <c r="CS138" s="245">
        <v>31</v>
      </c>
      <c r="CT138" s="245">
        <v>33</v>
      </c>
      <c r="CU138" s="245">
        <v>26</v>
      </c>
      <c r="CV138" s="245">
        <v>16</v>
      </c>
      <c r="CW138" s="245">
        <v>15</v>
      </c>
      <c r="CX138" s="245">
        <v>6</v>
      </c>
      <c r="CY138" s="245">
        <v>5</v>
      </c>
      <c r="CZ138" s="245">
        <v>11</v>
      </c>
      <c r="DA138" s="246">
        <v>2</v>
      </c>
      <c r="DB138" s="245">
        <v>303</v>
      </c>
      <c r="DC138" s="245">
        <v>489</v>
      </c>
      <c r="DD138" s="245">
        <v>537</v>
      </c>
      <c r="DE138" s="245">
        <v>568</v>
      </c>
      <c r="DF138" s="245">
        <v>417</v>
      </c>
      <c r="DG138" s="245">
        <v>436</v>
      </c>
      <c r="DH138" s="245">
        <v>465</v>
      </c>
      <c r="DI138" s="245">
        <v>555</v>
      </c>
      <c r="DJ138" s="245">
        <v>659</v>
      </c>
      <c r="DK138" s="245">
        <v>658</v>
      </c>
      <c r="DL138" s="245">
        <v>767</v>
      </c>
      <c r="DM138" s="245">
        <v>753</v>
      </c>
      <c r="DN138" s="245">
        <v>939</v>
      </c>
      <c r="DO138" s="245">
        <v>974</v>
      </c>
      <c r="DP138" s="245">
        <v>802</v>
      </c>
      <c r="DQ138" s="245">
        <v>647</v>
      </c>
      <c r="DR138" s="245">
        <v>686</v>
      </c>
      <c r="DS138" s="245">
        <v>465</v>
      </c>
      <c r="DT138" s="245">
        <v>251</v>
      </c>
      <c r="DU138" s="245">
        <v>68</v>
      </c>
      <c r="DV138" s="245">
        <v>11</v>
      </c>
    </row>
    <row r="139" spans="1:126" x14ac:dyDescent="0.15">
      <c r="A139" s="242" t="s">
        <v>1069</v>
      </c>
      <c r="B139" s="257" t="s">
        <v>1066</v>
      </c>
      <c r="C139" s="244">
        <v>5371</v>
      </c>
      <c r="D139" s="245">
        <v>34</v>
      </c>
      <c r="E139" s="245">
        <v>21</v>
      </c>
      <c r="F139" s="245">
        <v>32</v>
      </c>
      <c r="G139" s="245">
        <v>33</v>
      </c>
      <c r="H139" s="245">
        <v>44</v>
      </c>
      <c r="I139" s="245">
        <v>50</v>
      </c>
      <c r="J139" s="245">
        <v>58</v>
      </c>
      <c r="K139" s="245">
        <v>46</v>
      </c>
      <c r="L139" s="245">
        <v>36</v>
      </c>
      <c r="M139" s="245">
        <v>43</v>
      </c>
      <c r="N139" s="245">
        <v>51</v>
      </c>
      <c r="O139" s="245">
        <v>50</v>
      </c>
      <c r="P139" s="245">
        <v>51</v>
      </c>
      <c r="Q139" s="245">
        <v>48</v>
      </c>
      <c r="R139" s="245">
        <v>65</v>
      </c>
      <c r="S139" s="245">
        <v>58</v>
      </c>
      <c r="T139" s="245">
        <v>61</v>
      </c>
      <c r="U139" s="245">
        <v>60</v>
      </c>
      <c r="V139" s="245">
        <v>57</v>
      </c>
      <c r="W139" s="245">
        <v>39</v>
      </c>
      <c r="X139" s="245">
        <v>33</v>
      </c>
      <c r="Y139" s="245">
        <v>37</v>
      </c>
      <c r="Z139" s="245">
        <v>48</v>
      </c>
      <c r="AA139" s="245">
        <v>44</v>
      </c>
      <c r="AB139" s="245">
        <v>38</v>
      </c>
      <c r="AC139" s="245">
        <v>52</v>
      </c>
      <c r="AD139" s="245">
        <v>46</v>
      </c>
      <c r="AE139" s="245">
        <v>51</v>
      </c>
      <c r="AF139" s="245">
        <v>30</v>
      </c>
      <c r="AG139" s="245">
        <v>45</v>
      </c>
      <c r="AH139" s="245">
        <v>48</v>
      </c>
      <c r="AI139" s="245">
        <v>47</v>
      </c>
      <c r="AJ139" s="245">
        <v>46</v>
      </c>
      <c r="AK139" s="245">
        <v>45</v>
      </c>
      <c r="AL139" s="245">
        <v>61</v>
      </c>
      <c r="AM139" s="245">
        <v>47</v>
      </c>
      <c r="AN139" s="245">
        <v>42</v>
      </c>
      <c r="AO139" s="245">
        <v>59</v>
      </c>
      <c r="AP139" s="245">
        <v>66</v>
      </c>
      <c r="AQ139" s="245">
        <v>59</v>
      </c>
      <c r="AR139" s="245">
        <v>44</v>
      </c>
      <c r="AS139" s="245">
        <v>76</v>
      </c>
      <c r="AT139" s="245">
        <v>73</v>
      </c>
      <c r="AU139" s="245">
        <v>58</v>
      </c>
      <c r="AV139" s="245">
        <v>60</v>
      </c>
      <c r="AW139" s="245">
        <v>65</v>
      </c>
      <c r="AX139" s="245">
        <v>61</v>
      </c>
      <c r="AY139" s="245">
        <v>64</v>
      </c>
      <c r="AZ139" s="245">
        <v>67</v>
      </c>
      <c r="BA139" s="245">
        <v>60</v>
      </c>
      <c r="BB139" s="245">
        <v>80</v>
      </c>
      <c r="BC139" s="245">
        <v>73</v>
      </c>
      <c r="BD139" s="245">
        <v>72</v>
      </c>
      <c r="BE139" s="245">
        <v>72</v>
      </c>
      <c r="BF139" s="245">
        <v>81</v>
      </c>
      <c r="BG139" s="245">
        <v>65</v>
      </c>
      <c r="BH139" s="245">
        <v>70</v>
      </c>
      <c r="BI139" s="245">
        <v>75</v>
      </c>
      <c r="BJ139" s="245">
        <v>72</v>
      </c>
      <c r="BK139" s="245">
        <v>72</v>
      </c>
      <c r="BL139" s="245">
        <v>85</v>
      </c>
      <c r="BM139" s="245">
        <v>92</v>
      </c>
      <c r="BN139" s="245">
        <v>88</v>
      </c>
      <c r="BO139" s="245">
        <v>102</v>
      </c>
      <c r="BP139" s="245">
        <v>106</v>
      </c>
      <c r="BQ139" s="245">
        <v>102</v>
      </c>
      <c r="BR139" s="245">
        <v>127</v>
      </c>
      <c r="BS139" s="245">
        <v>111</v>
      </c>
      <c r="BT139" s="245">
        <v>102</v>
      </c>
      <c r="BU139" s="245">
        <v>62</v>
      </c>
      <c r="BV139" s="245">
        <v>70</v>
      </c>
      <c r="BW139" s="245">
        <v>94</v>
      </c>
      <c r="BX139" s="245">
        <v>69</v>
      </c>
      <c r="BY139" s="245">
        <v>85</v>
      </c>
      <c r="BZ139" s="245">
        <v>79</v>
      </c>
      <c r="CA139" s="245">
        <v>58</v>
      </c>
      <c r="CB139" s="245">
        <v>48</v>
      </c>
      <c r="CC139" s="245">
        <v>55</v>
      </c>
      <c r="CD139" s="245">
        <v>59</v>
      </c>
      <c r="CE139" s="245">
        <v>59</v>
      </c>
      <c r="CF139" s="245">
        <v>63</v>
      </c>
      <c r="CG139" s="245">
        <v>51</v>
      </c>
      <c r="CH139" s="245">
        <v>46</v>
      </c>
      <c r="CI139" s="245">
        <v>53</v>
      </c>
      <c r="CJ139" s="245">
        <v>37</v>
      </c>
      <c r="CK139" s="245">
        <v>30</v>
      </c>
      <c r="CL139" s="245">
        <v>43</v>
      </c>
      <c r="CM139" s="245">
        <v>32</v>
      </c>
      <c r="CN139" s="245">
        <v>30</v>
      </c>
      <c r="CO139" s="245">
        <v>21</v>
      </c>
      <c r="CP139" s="245">
        <v>16</v>
      </c>
      <c r="CQ139" s="245">
        <v>21</v>
      </c>
      <c r="CR139" s="245">
        <v>13</v>
      </c>
      <c r="CS139" s="245">
        <v>4</v>
      </c>
      <c r="CT139" s="245">
        <v>6</v>
      </c>
      <c r="CU139" s="245">
        <v>3</v>
      </c>
      <c r="CV139" s="245">
        <v>0</v>
      </c>
      <c r="CW139" s="245">
        <v>2</v>
      </c>
      <c r="CX139" s="245">
        <v>1</v>
      </c>
      <c r="CY139" s="245">
        <v>1</v>
      </c>
      <c r="CZ139" s="245">
        <v>2</v>
      </c>
      <c r="DA139" s="246">
        <v>2</v>
      </c>
      <c r="DB139" s="245">
        <v>164</v>
      </c>
      <c r="DC139" s="245">
        <v>233</v>
      </c>
      <c r="DD139" s="245">
        <v>265</v>
      </c>
      <c r="DE139" s="245">
        <v>275</v>
      </c>
      <c r="DF139" s="245">
        <v>200</v>
      </c>
      <c r="DG139" s="245">
        <v>224</v>
      </c>
      <c r="DH139" s="245">
        <v>247</v>
      </c>
      <c r="DI139" s="245">
        <v>273</v>
      </c>
      <c r="DJ139" s="245">
        <v>311</v>
      </c>
      <c r="DK139" s="245">
        <v>317</v>
      </c>
      <c r="DL139" s="245">
        <v>378</v>
      </c>
      <c r="DM139" s="245">
        <v>354</v>
      </c>
      <c r="DN139" s="245">
        <v>473</v>
      </c>
      <c r="DO139" s="245">
        <v>504</v>
      </c>
      <c r="DP139" s="245">
        <v>397</v>
      </c>
      <c r="DQ139" s="245">
        <v>279</v>
      </c>
      <c r="DR139" s="245">
        <v>250</v>
      </c>
      <c r="DS139" s="245">
        <v>156</v>
      </c>
      <c r="DT139" s="245">
        <v>60</v>
      </c>
      <c r="DU139" s="245">
        <v>7</v>
      </c>
      <c r="DV139" s="245">
        <v>2</v>
      </c>
    </row>
    <row r="140" spans="1:126" x14ac:dyDescent="0.15">
      <c r="A140" s="242" t="s">
        <v>1069</v>
      </c>
      <c r="B140" s="257" t="s">
        <v>1067</v>
      </c>
      <c r="C140" s="244">
        <v>6081</v>
      </c>
      <c r="D140" s="245">
        <v>26</v>
      </c>
      <c r="E140" s="245">
        <v>24</v>
      </c>
      <c r="F140" s="245">
        <v>21</v>
      </c>
      <c r="G140" s="245">
        <v>36</v>
      </c>
      <c r="H140" s="245">
        <v>32</v>
      </c>
      <c r="I140" s="245">
        <v>38</v>
      </c>
      <c r="J140" s="245">
        <v>43</v>
      </c>
      <c r="K140" s="245">
        <v>54</v>
      </c>
      <c r="L140" s="245">
        <v>59</v>
      </c>
      <c r="M140" s="245">
        <v>62</v>
      </c>
      <c r="N140" s="245">
        <v>44</v>
      </c>
      <c r="O140" s="245">
        <v>61</v>
      </c>
      <c r="P140" s="245">
        <v>47</v>
      </c>
      <c r="Q140" s="245">
        <v>61</v>
      </c>
      <c r="R140" s="245">
        <v>59</v>
      </c>
      <c r="S140" s="245">
        <v>65</v>
      </c>
      <c r="T140" s="245">
        <v>48</v>
      </c>
      <c r="U140" s="245">
        <v>62</v>
      </c>
      <c r="V140" s="245">
        <v>67</v>
      </c>
      <c r="W140" s="245">
        <v>51</v>
      </c>
      <c r="X140" s="245">
        <v>51</v>
      </c>
      <c r="Y140" s="245">
        <v>48</v>
      </c>
      <c r="Z140" s="245">
        <v>41</v>
      </c>
      <c r="AA140" s="245">
        <v>42</v>
      </c>
      <c r="AB140" s="245">
        <v>35</v>
      </c>
      <c r="AC140" s="245">
        <v>53</v>
      </c>
      <c r="AD140" s="245">
        <v>41</v>
      </c>
      <c r="AE140" s="245">
        <v>28</v>
      </c>
      <c r="AF140" s="245">
        <v>46</v>
      </c>
      <c r="AG140" s="245">
        <v>44</v>
      </c>
      <c r="AH140" s="245">
        <v>44</v>
      </c>
      <c r="AI140" s="245">
        <v>40</v>
      </c>
      <c r="AJ140" s="245">
        <v>44</v>
      </c>
      <c r="AK140" s="245">
        <v>44</v>
      </c>
      <c r="AL140" s="245">
        <v>46</v>
      </c>
      <c r="AM140" s="245">
        <v>59</v>
      </c>
      <c r="AN140" s="245">
        <v>61</v>
      </c>
      <c r="AO140" s="245">
        <v>48</v>
      </c>
      <c r="AP140" s="245">
        <v>57</v>
      </c>
      <c r="AQ140" s="245">
        <v>57</v>
      </c>
      <c r="AR140" s="245">
        <v>59</v>
      </c>
      <c r="AS140" s="245">
        <v>79</v>
      </c>
      <c r="AT140" s="245">
        <v>68</v>
      </c>
      <c r="AU140" s="245">
        <v>79</v>
      </c>
      <c r="AV140" s="245">
        <v>63</v>
      </c>
      <c r="AW140" s="245">
        <v>59</v>
      </c>
      <c r="AX140" s="245">
        <v>70</v>
      </c>
      <c r="AY140" s="245">
        <v>75</v>
      </c>
      <c r="AZ140" s="245">
        <v>76</v>
      </c>
      <c r="BA140" s="245">
        <v>61</v>
      </c>
      <c r="BB140" s="245">
        <v>85</v>
      </c>
      <c r="BC140" s="245">
        <v>80</v>
      </c>
      <c r="BD140" s="245">
        <v>76</v>
      </c>
      <c r="BE140" s="245">
        <v>75</v>
      </c>
      <c r="BF140" s="245">
        <v>73</v>
      </c>
      <c r="BG140" s="245">
        <v>67</v>
      </c>
      <c r="BH140" s="245">
        <v>70</v>
      </c>
      <c r="BI140" s="245">
        <v>72</v>
      </c>
      <c r="BJ140" s="245">
        <v>88</v>
      </c>
      <c r="BK140" s="245">
        <v>102</v>
      </c>
      <c r="BL140" s="245">
        <v>86</v>
      </c>
      <c r="BM140" s="245">
        <v>102</v>
      </c>
      <c r="BN140" s="245">
        <v>87</v>
      </c>
      <c r="BO140" s="245">
        <v>74</v>
      </c>
      <c r="BP140" s="245">
        <v>117</v>
      </c>
      <c r="BQ140" s="245">
        <v>103</v>
      </c>
      <c r="BR140" s="245">
        <v>93</v>
      </c>
      <c r="BS140" s="245">
        <v>111</v>
      </c>
      <c r="BT140" s="245">
        <v>102</v>
      </c>
      <c r="BU140" s="245">
        <v>61</v>
      </c>
      <c r="BV140" s="245">
        <v>60</v>
      </c>
      <c r="BW140" s="245">
        <v>93</v>
      </c>
      <c r="BX140" s="245">
        <v>79</v>
      </c>
      <c r="BY140" s="245">
        <v>84</v>
      </c>
      <c r="BZ140" s="245">
        <v>89</v>
      </c>
      <c r="CA140" s="245">
        <v>72</v>
      </c>
      <c r="CB140" s="245">
        <v>46</v>
      </c>
      <c r="CC140" s="245">
        <v>79</v>
      </c>
      <c r="CD140" s="245">
        <v>84</v>
      </c>
      <c r="CE140" s="245">
        <v>87</v>
      </c>
      <c r="CF140" s="245">
        <v>76</v>
      </c>
      <c r="CG140" s="245">
        <v>94</v>
      </c>
      <c r="CH140" s="245">
        <v>90</v>
      </c>
      <c r="CI140" s="245">
        <v>93</v>
      </c>
      <c r="CJ140" s="245">
        <v>83</v>
      </c>
      <c r="CK140" s="245">
        <v>60</v>
      </c>
      <c r="CL140" s="245">
        <v>67</v>
      </c>
      <c r="CM140" s="245">
        <v>71</v>
      </c>
      <c r="CN140" s="245">
        <v>60</v>
      </c>
      <c r="CO140" s="245">
        <v>51</v>
      </c>
      <c r="CP140" s="245">
        <v>50</v>
      </c>
      <c r="CQ140" s="245">
        <v>44</v>
      </c>
      <c r="CR140" s="245">
        <v>43</v>
      </c>
      <c r="CS140" s="245">
        <v>27</v>
      </c>
      <c r="CT140" s="245">
        <v>27</v>
      </c>
      <c r="CU140" s="245">
        <v>23</v>
      </c>
      <c r="CV140" s="245">
        <v>16</v>
      </c>
      <c r="CW140" s="245">
        <v>13</v>
      </c>
      <c r="CX140" s="245">
        <v>5</v>
      </c>
      <c r="CY140" s="245">
        <v>4</v>
      </c>
      <c r="CZ140" s="245">
        <v>9</v>
      </c>
      <c r="DA140" s="246">
        <v>0</v>
      </c>
      <c r="DB140" s="245">
        <v>139</v>
      </c>
      <c r="DC140" s="245">
        <v>256</v>
      </c>
      <c r="DD140" s="245">
        <v>272</v>
      </c>
      <c r="DE140" s="245">
        <v>293</v>
      </c>
      <c r="DF140" s="245">
        <v>217</v>
      </c>
      <c r="DG140" s="245">
        <v>212</v>
      </c>
      <c r="DH140" s="245">
        <v>218</v>
      </c>
      <c r="DI140" s="245">
        <v>282</v>
      </c>
      <c r="DJ140" s="245">
        <v>348</v>
      </c>
      <c r="DK140" s="245">
        <v>341</v>
      </c>
      <c r="DL140" s="245">
        <v>389</v>
      </c>
      <c r="DM140" s="245">
        <v>399</v>
      </c>
      <c r="DN140" s="245">
        <v>466</v>
      </c>
      <c r="DO140" s="245">
        <v>470</v>
      </c>
      <c r="DP140" s="245">
        <v>405</v>
      </c>
      <c r="DQ140" s="245">
        <v>368</v>
      </c>
      <c r="DR140" s="245">
        <v>436</v>
      </c>
      <c r="DS140" s="245">
        <v>309</v>
      </c>
      <c r="DT140" s="245">
        <v>191</v>
      </c>
      <c r="DU140" s="245">
        <v>61</v>
      </c>
      <c r="DV140" s="245">
        <v>9</v>
      </c>
    </row>
    <row r="141" spans="1:126" x14ac:dyDescent="0.15">
      <c r="A141" s="236" t="s">
        <v>1103</v>
      </c>
      <c r="B141" s="237" t="s">
        <v>1064</v>
      </c>
      <c r="C141" s="238">
        <v>33690</v>
      </c>
      <c r="D141" s="239">
        <v>288</v>
      </c>
      <c r="E141" s="239">
        <v>304</v>
      </c>
      <c r="F141" s="239">
        <v>312</v>
      </c>
      <c r="G141" s="239">
        <v>332</v>
      </c>
      <c r="H141" s="239">
        <v>349</v>
      </c>
      <c r="I141" s="239">
        <v>354</v>
      </c>
      <c r="J141" s="239">
        <v>369</v>
      </c>
      <c r="K141" s="239">
        <v>427</v>
      </c>
      <c r="L141" s="239">
        <v>360</v>
      </c>
      <c r="M141" s="239">
        <v>401</v>
      </c>
      <c r="N141" s="239">
        <v>380</v>
      </c>
      <c r="O141" s="239">
        <v>394</v>
      </c>
      <c r="P141" s="239">
        <v>363</v>
      </c>
      <c r="Q141" s="239">
        <v>442</v>
      </c>
      <c r="R141" s="239">
        <v>443</v>
      </c>
      <c r="S141" s="239">
        <v>373</v>
      </c>
      <c r="T141" s="239">
        <v>416</v>
      </c>
      <c r="U141" s="239">
        <v>360</v>
      </c>
      <c r="V141" s="239">
        <v>337</v>
      </c>
      <c r="W141" s="239">
        <v>292</v>
      </c>
      <c r="X141" s="239">
        <v>252</v>
      </c>
      <c r="Y141" s="239">
        <v>276</v>
      </c>
      <c r="Z141" s="239">
        <v>222</v>
      </c>
      <c r="AA141" s="239">
        <v>234</v>
      </c>
      <c r="AB141" s="239">
        <v>270</v>
      </c>
      <c r="AC141" s="239">
        <v>265</v>
      </c>
      <c r="AD141" s="239">
        <v>288</v>
      </c>
      <c r="AE141" s="239">
        <v>309</v>
      </c>
      <c r="AF141" s="239">
        <v>308</v>
      </c>
      <c r="AG141" s="239">
        <v>346</v>
      </c>
      <c r="AH141" s="239">
        <v>366</v>
      </c>
      <c r="AI141" s="239">
        <v>373</v>
      </c>
      <c r="AJ141" s="239">
        <v>398</v>
      </c>
      <c r="AK141" s="239">
        <v>391</v>
      </c>
      <c r="AL141" s="239">
        <v>387</v>
      </c>
      <c r="AM141" s="239">
        <v>419</v>
      </c>
      <c r="AN141" s="239">
        <v>450</v>
      </c>
      <c r="AO141" s="239">
        <v>473</v>
      </c>
      <c r="AP141" s="239">
        <v>517</v>
      </c>
      <c r="AQ141" s="239">
        <v>571</v>
      </c>
      <c r="AR141" s="239">
        <v>595</v>
      </c>
      <c r="AS141" s="239">
        <v>574</v>
      </c>
      <c r="AT141" s="239">
        <v>625</v>
      </c>
      <c r="AU141" s="239">
        <v>609</v>
      </c>
      <c r="AV141" s="239">
        <v>607</v>
      </c>
      <c r="AW141" s="239">
        <v>500</v>
      </c>
      <c r="AX141" s="239">
        <v>455</v>
      </c>
      <c r="AY141" s="239">
        <v>460</v>
      </c>
      <c r="AZ141" s="239">
        <v>440</v>
      </c>
      <c r="BA141" s="239">
        <v>337</v>
      </c>
      <c r="BB141" s="239">
        <v>385</v>
      </c>
      <c r="BC141" s="239">
        <v>378</v>
      </c>
      <c r="BD141" s="239">
        <v>383</v>
      </c>
      <c r="BE141" s="239">
        <v>347</v>
      </c>
      <c r="BF141" s="239">
        <v>348</v>
      </c>
      <c r="BG141" s="239">
        <v>311</v>
      </c>
      <c r="BH141" s="239">
        <v>332</v>
      </c>
      <c r="BI141" s="239">
        <v>346</v>
      </c>
      <c r="BJ141" s="239">
        <v>325</v>
      </c>
      <c r="BK141" s="239">
        <v>349</v>
      </c>
      <c r="BL141" s="239">
        <v>436</v>
      </c>
      <c r="BM141" s="239">
        <v>452</v>
      </c>
      <c r="BN141" s="239">
        <v>433</v>
      </c>
      <c r="BO141" s="239">
        <v>435</v>
      </c>
      <c r="BP141" s="239">
        <v>537</v>
      </c>
      <c r="BQ141" s="239">
        <v>562</v>
      </c>
      <c r="BR141" s="239">
        <v>604</v>
      </c>
      <c r="BS141" s="239">
        <v>643</v>
      </c>
      <c r="BT141" s="239">
        <v>559</v>
      </c>
      <c r="BU141" s="239">
        <v>351</v>
      </c>
      <c r="BV141" s="239">
        <v>362</v>
      </c>
      <c r="BW141" s="239">
        <v>481</v>
      </c>
      <c r="BX141" s="239">
        <v>450</v>
      </c>
      <c r="BY141" s="239">
        <v>443</v>
      </c>
      <c r="BZ141" s="239">
        <v>428</v>
      </c>
      <c r="CA141" s="239">
        <v>360</v>
      </c>
      <c r="CB141" s="239">
        <v>282</v>
      </c>
      <c r="CC141" s="239">
        <v>279</v>
      </c>
      <c r="CD141" s="239">
        <v>275</v>
      </c>
      <c r="CE141" s="239">
        <v>264</v>
      </c>
      <c r="CF141" s="239">
        <v>238</v>
      </c>
      <c r="CG141" s="239">
        <v>213</v>
      </c>
      <c r="CH141" s="239">
        <v>200</v>
      </c>
      <c r="CI141" s="239">
        <v>175</v>
      </c>
      <c r="CJ141" s="239">
        <v>168</v>
      </c>
      <c r="CK141" s="239">
        <v>116</v>
      </c>
      <c r="CL141" s="239">
        <v>121</v>
      </c>
      <c r="CM141" s="239">
        <v>132</v>
      </c>
      <c r="CN141" s="239">
        <v>98</v>
      </c>
      <c r="CO141" s="239">
        <v>99</v>
      </c>
      <c r="CP141" s="239">
        <v>76</v>
      </c>
      <c r="CQ141" s="239">
        <v>64</v>
      </c>
      <c r="CR141" s="239">
        <v>51</v>
      </c>
      <c r="CS141" s="239">
        <v>34</v>
      </c>
      <c r="CT141" s="239">
        <v>33</v>
      </c>
      <c r="CU141" s="239">
        <v>28</v>
      </c>
      <c r="CV141" s="239">
        <v>17</v>
      </c>
      <c r="CW141" s="239">
        <v>15</v>
      </c>
      <c r="CX141" s="239">
        <v>8</v>
      </c>
      <c r="CY141" s="239">
        <v>6</v>
      </c>
      <c r="CZ141" s="239">
        <v>12</v>
      </c>
      <c r="DA141" s="240">
        <v>33</v>
      </c>
      <c r="DB141" s="239">
        <v>1585</v>
      </c>
      <c r="DC141" s="239">
        <v>1911</v>
      </c>
      <c r="DD141" s="239">
        <v>2022</v>
      </c>
      <c r="DE141" s="239">
        <v>1778</v>
      </c>
      <c r="DF141" s="239">
        <v>1254</v>
      </c>
      <c r="DG141" s="239">
        <v>1516</v>
      </c>
      <c r="DH141" s="239">
        <v>1915</v>
      </c>
      <c r="DI141" s="239">
        <v>2430</v>
      </c>
      <c r="DJ141" s="239">
        <v>3010</v>
      </c>
      <c r="DK141" s="239">
        <v>2192</v>
      </c>
      <c r="DL141" s="239">
        <v>1841</v>
      </c>
      <c r="DM141" s="239">
        <v>1663</v>
      </c>
      <c r="DN141" s="239">
        <v>2293</v>
      </c>
      <c r="DO141" s="239">
        <v>2719</v>
      </c>
      <c r="DP141" s="239">
        <v>2164</v>
      </c>
      <c r="DQ141" s="239">
        <v>1460</v>
      </c>
      <c r="DR141" s="239">
        <v>994</v>
      </c>
      <c r="DS141" s="239">
        <v>566</v>
      </c>
      <c r="DT141" s="239">
        <v>258</v>
      </c>
      <c r="DU141" s="239">
        <v>74</v>
      </c>
      <c r="DV141" s="239">
        <v>12</v>
      </c>
    </row>
    <row r="142" spans="1:126" x14ac:dyDescent="0.15">
      <c r="A142" s="242" t="s">
        <v>1069</v>
      </c>
      <c r="B142" s="243" t="s">
        <v>1066</v>
      </c>
      <c r="C142" s="244">
        <v>16369</v>
      </c>
      <c r="D142" s="245">
        <v>152</v>
      </c>
      <c r="E142" s="245">
        <v>152</v>
      </c>
      <c r="F142" s="245">
        <v>166</v>
      </c>
      <c r="G142" s="245">
        <v>175</v>
      </c>
      <c r="H142" s="245">
        <v>172</v>
      </c>
      <c r="I142" s="245">
        <v>201</v>
      </c>
      <c r="J142" s="245">
        <v>189</v>
      </c>
      <c r="K142" s="245">
        <v>225</v>
      </c>
      <c r="L142" s="245">
        <v>199</v>
      </c>
      <c r="M142" s="245">
        <v>208</v>
      </c>
      <c r="N142" s="245">
        <v>187</v>
      </c>
      <c r="O142" s="245">
        <v>217</v>
      </c>
      <c r="P142" s="245">
        <v>188</v>
      </c>
      <c r="Q142" s="245">
        <v>229</v>
      </c>
      <c r="R142" s="245">
        <v>212</v>
      </c>
      <c r="S142" s="245">
        <v>179</v>
      </c>
      <c r="T142" s="245">
        <v>201</v>
      </c>
      <c r="U142" s="245">
        <v>173</v>
      </c>
      <c r="V142" s="245">
        <v>169</v>
      </c>
      <c r="W142" s="245">
        <v>128</v>
      </c>
      <c r="X142" s="245">
        <v>113</v>
      </c>
      <c r="Y142" s="245">
        <v>145</v>
      </c>
      <c r="Z142" s="245">
        <v>111</v>
      </c>
      <c r="AA142" s="245">
        <v>113</v>
      </c>
      <c r="AB142" s="245">
        <v>127</v>
      </c>
      <c r="AC142" s="245">
        <v>127</v>
      </c>
      <c r="AD142" s="245">
        <v>152</v>
      </c>
      <c r="AE142" s="245">
        <v>153</v>
      </c>
      <c r="AF142" s="245">
        <v>143</v>
      </c>
      <c r="AG142" s="245">
        <v>176</v>
      </c>
      <c r="AH142" s="245">
        <v>166</v>
      </c>
      <c r="AI142" s="245">
        <v>188</v>
      </c>
      <c r="AJ142" s="245">
        <v>183</v>
      </c>
      <c r="AK142" s="245">
        <v>204</v>
      </c>
      <c r="AL142" s="245">
        <v>179</v>
      </c>
      <c r="AM142" s="245">
        <v>208</v>
      </c>
      <c r="AN142" s="245">
        <v>234</v>
      </c>
      <c r="AO142" s="245">
        <v>245</v>
      </c>
      <c r="AP142" s="245">
        <v>258</v>
      </c>
      <c r="AQ142" s="245">
        <v>293</v>
      </c>
      <c r="AR142" s="245">
        <v>286</v>
      </c>
      <c r="AS142" s="245">
        <v>272</v>
      </c>
      <c r="AT142" s="245">
        <v>322</v>
      </c>
      <c r="AU142" s="245">
        <v>329</v>
      </c>
      <c r="AV142" s="245">
        <v>303</v>
      </c>
      <c r="AW142" s="245">
        <v>249</v>
      </c>
      <c r="AX142" s="245">
        <v>231</v>
      </c>
      <c r="AY142" s="245">
        <v>225</v>
      </c>
      <c r="AZ142" s="245">
        <v>217</v>
      </c>
      <c r="BA142" s="245">
        <v>170</v>
      </c>
      <c r="BB142" s="245">
        <v>198</v>
      </c>
      <c r="BC142" s="245">
        <v>198</v>
      </c>
      <c r="BD142" s="245">
        <v>199</v>
      </c>
      <c r="BE142" s="245">
        <v>170</v>
      </c>
      <c r="BF142" s="245">
        <v>174</v>
      </c>
      <c r="BG142" s="245">
        <v>153</v>
      </c>
      <c r="BH142" s="245">
        <v>148</v>
      </c>
      <c r="BI142" s="245">
        <v>160</v>
      </c>
      <c r="BJ142" s="245">
        <v>169</v>
      </c>
      <c r="BK142" s="245">
        <v>168</v>
      </c>
      <c r="BL142" s="245">
        <v>198</v>
      </c>
      <c r="BM142" s="245">
        <v>203</v>
      </c>
      <c r="BN142" s="245">
        <v>203</v>
      </c>
      <c r="BO142" s="245">
        <v>203</v>
      </c>
      <c r="BP142" s="245">
        <v>249</v>
      </c>
      <c r="BQ142" s="245">
        <v>265</v>
      </c>
      <c r="BR142" s="245">
        <v>265</v>
      </c>
      <c r="BS142" s="245">
        <v>322</v>
      </c>
      <c r="BT142" s="245">
        <v>269</v>
      </c>
      <c r="BU142" s="245">
        <v>162</v>
      </c>
      <c r="BV142" s="245">
        <v>170</v>
      </c>
      <c r="BW142" s="245">
        <v>214</v>
      </c>
      <c r="BX142" s="245">
        <v>227</v>
      </c>
      <c r="BY142" s="245">
        <v>207</v>
      </c>
      <c r="BZ142" s="245">
        <v>221</v>
      </c>
      <c r="CA142" s="245">
        <v>199</v>
      </c>
      <c r="CB142" s="245">
        <v>147</v>
      </c>
      <c r="CC142" s="245">
        <v>113</v>
      </c>
      <c r="CD142" s="245">
        <v>134</v>
      </c>
      <c r="CE142" s="245">
        <v>130</v>
      </c>
      <c r="CF142" s="245">
        <v>104</v>
      </c>
      <c r="CG142" s="245">
        <v>95</v>
      </c>
      <c r="CH142" s="245">
        <v>71</v>
      </c>
      <c r="CI142" s="245">
        <v>68</v>
      </c>
      <c r="CJ142" s="245">
        <v>57</v>
      </c>
      <c r="CK142" s="245">
        <v>42</v>
      </c>
      <c r="CL142" s="245">
        <v>43</v>
      </c>
      <c r="CM142" s="245">
        <v>44</v>
      </c>
      <c r="CN142" s="245">
        <v>33</v>
      </c>
      <c r="CO142" s="245">
        <v>29</v>
      </c>
      <c r="CP142" s="245">
        <v>22</v>
      </c>
      <c r="CQ142" s="245">
        <v>15</v>
      </c>
      <c r="CR142" s="245">
        <v>19</v>
      </c>
      <c r="CS142" s="245">
        <v>2</v>
      </c>
      <c r="CT142" s="245">
        <v>7</v>
      </c>
      <c r="CU142" s="245">
        <v>2</v>
      </c>
      <c r="CV142" s="245">
        <v>3</v>
      </c>
      <c r="CW142" s="245">
        <v>1</v>
      </c>
      <c r="CX142" s="245">
        <v>0</v>
      </c>
      <c r="CY142" s="245">
        <v>0</v>
      </c>
      <c r="CZ142" s="245">
        <v>1</v>
      </c>
      <c r="DA142" s="246">
        <v>29</v>
      </c>
      <c r="DB142" s="245">
        <v>817</v>
      </c>
      <c r="DC142" s="245">
        <v>1022</v>
      </c>
      <c r="DD142" s="245">
        <v>1033</v>
      </c>
      <c r="DE142" s="245">
        <v>850</v>
      </c>
      <c r="DF142" s="245">
        <v>609</v>
      </c>
      <c r="DG142" s="245">
        <v>751</v>
      </c>
      <c r="DH142" s="245">
        <v>920</v>
      </c>
      <c r="DI142" s="245">
        <v>1238</v>
      </c>
      <c r="DJ142" s="245">
        <v>1512</v>
      </c>
      <c r="DK142" s="245">
        <v>1092</v>
      </c>
      <c r="DL142" s="245">
        <v>939</v>
      </c>
      <c r="DM142" s="245">
        <v>798</v>
      </c>
      <c r="DN142" s="245">
        <v>1056</v>
      </c>
      <c r="DO142" s="245">
        <v>1283</v>
      </c>
      <c r="DP142" s="245">
        <v>1039</v>
      </c>
      <c r="DQ142" s="245">
        <v>723</v>
      </c>
      <c r="DR142" s="245">
        <v>395</v>
      </c>
      <c r="DS142" s="245">
        <v>191</v>
      </c>
      <c r="DT142" s="245">
        <v>65</v>
      </c>
      <c r="DU142" s="245">
        <v>6</v>
      </c>
      <c r="DV142" s="245">
        <v>1</v>
      </c>
    </row>
    <row r="143" spans="1:126" x14ac:dyDescent="0.15">
      <c r="A143" s="248" t="s">
        <v>1069</v>
      </c>
      <c r="B143" s="249" t="s">
        <v>1067</v>
      </c>
      <c r="C143" s="250">
        <v>17321</v>
      </c>
      <c r="D143" s="251">
        <v>136</v>
      </c>
      <c r="E143" s="251">
        <v>152</v>
      </c>
      <c r="F143" s="251">
        <v>146</v>
      </c>
      <c r="G143" s="251">
        <v>157</v>
      </c>
      <c r="H143" s="251">
        <v>177</v>
      </c>
      <c r="I143" s="251">
        <v>153</v>
      </c>
      <c r="J143" s="251">
        <v>180</v>
      </c>
      <c r="K143" s="251">
        <v>202</v>
      </c>
      <c r="L143" s="251">
        <v>161</v>
      </c>
      <c r="M143" s="251">
        <v>193</v>
      </c>
      <c r="N143" s="251">
        <v>193</v>
      </c>
      <c r="O143" s="251">
        <v>177</v>
      </c>
      <c r="P143" s="251">
        <v>175</v>
      </c>
      <c r="Q143" s="251">
        <v>213</v>
      </c>
      <c r="R143" s="251">
        <v>231</v>
      </c>
      <c r="S143" s="251">
        <v>194</v>
      </c>
      <c r="T143" s="251">
        <v>215</v>
      </c>
      <c r="U143" s="251">
        <v>187</v>
      </c>
      <c r="V143" s="251">
        <v>168</v>
      </c>
      <c r="W143" s="251">
        <v>164</v>
      </c>
      <c r="X143" s="251">
        <v>139</v>
      </c>
      <c r="Y143" s="251">
        <v>131</v>
      </c>
      <c r="Z143" s="251">
        <v>111</v>
      </c>
      <c r="AA143" s="251">
        <v>121</v>
      </c>
      <c r="AB143" s="251">
        <v>143</v>
      </c>
      <c r="AC143" s="251">
        <v>138</v>
      </c>
      <c r="AD143" s="251">
        <v>136</v>
      </c>
      <c r="AE143" s="251">
        <v>156</v>
      </c>
      <c r="AF143" s="251">
        <v>165</v>
      </c>
      <c r="AG143" s="251">
        <v>170</v>
      </c>
      <c r="AH143" s="251">
        <v>200</v>
      </c>
      <c r="AI143" s="251">
        <v>185</v>
      </c>
      <c r="AJ143" s="251">
        <v>215</v>
      </c>
      <c r="AK143" s="251">
        <v>187</v>
      </c>
      <c r="AL143" s="251">
        <v>208</v>
      </c>
      <c r="AM143" s="251">
        <v>211</v>
      </c>
      <c r="AN143" s="251">
        <v>216</v>
      </c>
      <c r="AO143" s="251">
        <v>228</v>
      </c>
      <c r="AP143" s="251">
        <v>259</v>
      </c>
      <c r="AQ143" s="251">
        <v>278</v>
      </c>
      <c r="AR143" s="251">
        <v>309</v>
      </c>
      <c r="AS143" s="251">
        <v>302</v>
      </c>
      <c r="AT143" s="251">
        <v>303</v>
      </c>
      <c r="AU143" s="251">
        <v>280</v>
      </c>
      <c r="AV143" s="251">
        <v>304</v>
      </c>
      <c r="AW143" s="251">
        <v>251</v>
      </c>
      <c r="AX143" s="251">
        <v>224</v>
      </c>
      <c r="AY143" s="251">
        <v>235</v>
      </c>
      <c r="AZ143" s="251">
        <v>223</v>
      </c>
      <c r="BA143" s="251">
        <v>167</v>
      </c>
      <c r="BB143" s="251">
        <v>187</v>
      </c>
      <c r="BC143" s="251">
        <v>180</v>
      </c>
      <c r="BD143" s="251">
        <v>184</v>
      </c>
      <c r="BE143" s="251">
        <v>177</v>
      </c>
      <c r="BF143" s="251">
        <v>174</v>
      </c>
      <c r="BG143" s="251">
        <v>158</v>
      </c>
      <c r="BH143" s="251">
        <v>184</v>
      </c>
      <c r="BI143" s="251">
        <v>186</v>
      </c>
      <c r="BJ143" s="251">
        <v>156</v>
      </c>
      <c r="BK143" s="251">
        <v>181</v>
      </c>
      <c r="BL143" s="251">
        <v>238</v>
      </c>
      <c r="BM143" s="251">
        <v>249</v>
      </c>
      <c r="BN143" s="251">
        <v>230</v>
      </c>
      <c r="BO143" s="251">
        <v>232</v>
      </c>
      <c r="BP143" s="251">
        <v>288</v>
      </c>
      <c r="BQ143" s="251">
        <v>297</v>
      </c>
      <c r="BR143" s="251">
        <v>339</v>
      </c>
      <c r="BS143" s="251">
        <v>321</v>
      </c>
      <c r="BT143" s="251">
        <v>290</v>
      </c>
      <c r="BU143" s="251">
        <v>189</v>
      </c>
      <c r="BV143" s="251">
        <v>192</v>
      </c>
      <c r="BW143" s="251">
        <v>267</v>
      </c>
      <c r="BX143" s="251">
        <v>223</v>
      </c>
      <c r="BY143" s="251">
        <v>236</v>
      </c>
      <c r="BZ143" s="251">
        <v>207</v>
      </c>
      <c r="CA143" s="251">
        <v>161</v>
      </c>
      <c r="CB143" s="251">
        <v>135</v>
      </c>
      <c r="CC143" s="251">
        <v>166</v>
      </c>
      <c r="CD143" s="251">
        <v>141</v>
      </c>
      <c r="CE143" s="251">
        <v>134</v>
      </c>
      <c r="CF143" s="251">
        <v>134</v>
      </c>
      <c r="CG143" s="251">
        <v>118</v>
      </c>
      <c r="CH143" s="251">
        <v>129</v>
      </c>
      <c r="CI143" s="251">
        <v>107</v>
      </c>
      <c r="CJ143" s="251">
        <v>111</v>
      </c>
      <c r="CK143" s="251">
        <v>74</v>
      </c>
      <c r="CL143" s="251">
        <v>78</v>
      </c>
      <c r="CM143" s="251">
        <v>88</v>
      </c>
      <c r="CN143" s="251">
        <v>65</v>
      </c>
      <c r="CO143" s="251">
        <v>70</v>
      </c>
      <c r="CP143" s="251">
        <v>54</v>
      </c>
      <c r="CQ143" s="251">
        <v>49</v>
      </c>
      <c r="CR143" s="251">
        <v>32</v>
      </c>
      <c r="CS143" s="251">
        <v>32</v>
      </c>
      <c r="CT143" s="251">
        <v>26</v>
      </c>
      <c r="CU143" s="251">
        <v>26</v>
      </c>
      <c r="CV143" s="251">
        <v>14</v>
      </c>
      <c r="CW143" s="251">
        <v>14</v>
      </c>
      <c r="CX143" s="251">
        <v>8</v>
      </c>
      <c r="CY143" s="251">
        <v>6</v>
      </c>
      <c r="CZ143" s="251">
        <v>11</v>
      </c>
      <c r="DA143" s="252">
        <v>4</v>
      </c>
      <c r="DB143" s="251">
        <v>768</v>
      </c>
      <c r="DC143" s="251">
        <v>889</v>
      </c>
      <c r="DD143" s="251">
        <v>989</v>
      </c>
      <c r="DE143" s="251">
        <v>928</v>
      </c>
      <c r="DF143" s="251">
        <v>645</v>
      </c>
      <c r="DG143" s="251">
        <v>765</v>
      </c>
      <c r="DH143" s="251">
        <v>995</v>
      </c>
      <c r="DI143" s="251">
        <v>1192</v>
      </c>
      <c r="DJ143" s="251">
        <v>1498</v>
      </c>
      <c r="DK143" s="251">
        <v>1100</v>
      </c>
      <c r="DL143" s="251">
        <v>902</v>
      </c>
      <c r="DM143" s="251">
        <v>865</v>
      </c>
      <c r="DN143" s="251">
        <v>1237</v>
      </c>
      <c r="DO143" s="251">
        <v>1436</v>
      </c>
      <c r="DP143" s="251">
        <v>1125</v>
      </c>
      <c r="DQ143" s="251">
        <v>737</v>
      </c>
      <c r="DR143" s="251">
        <v>599</v>
      </c>
      <c r="DS143" s="251">
        <v>375</v>
      </c>
      <c r="DT143" s="251">
        <v>193</v>
      </c>
      <c r="DU143" s="251">
        <v>68</v>
      </c>
      <c r="DV143" s="251">
        <v>11</v>
      </c>
    </row>
    <row r="144" spans="1:126" x14ac:dyDescent="0.15">
      <c r="A144" s="236" t="s">
        <v>526</v>
      </c>
      <c r="B144" s="237" t="s">
        <v>1064</v>
      </c>
      <c r="C144" s="238">
        <v>15224</v>
      </c>
      <c r="D144" s="239">
        <v>69</v>
      </c>
      <c r="E144" s="239">
        <v>88</v>
      </c>
      <c r="F144" s="239">
        <v>91</v>
      </c>
      <c r="G144" s="239">
        <v>89</v>
      </c>
      <c r="H144" s="239">
        <v>98</v>
      </c>
      <c r="I144" s="239">
        <v>99</v>
      </c>
      <c r="J144" s="239">
        <v>101</v>
      </c>
      <c r="K144" s="239">
        <v>118</v>
      </c>
      <c r="L144" s="239">
        <v>120</v>
      </c>
      <c r="M144" s="239">
        <v>122</v>
      </c>
      <c r="N144" s="239">
        <v>124</v>
      </c>
      <c r="O144" s="239">
        <v>146</v>
      </c>
      <c r="P144" s="239">
        <v>130</v>
      </c>
      <c r="Q144" s="239">
        <v>165</v>
      </c>
      <c r="R144" s="239">
        <v>126</v>
      </c>
      <c r="S144" s="239">
        <v>140</v>
      </c>
      <c r="T144" s="239">
        <v>157</v>
      </c>
      <c r="U144" s="239">
        <v>152</v>
      </c>
      <c r="V144" s="239">
        <v>124</v>
      </c>
      <c r="W144" s="239">
        <v>92</v>
      </c>
      <c r="X144" s="239">
        <v>98</v>
      </c>
      <c r="Y144" s="239">
        <v>79</v>
      </c>
      <c r="Z144" s="239">
        <v>92</v>
      </c>
      <c r="AA144" s="239">
        <v>96</v>
      </c>
      <c r="AB144" s="239">
        <v>93</v>
      </c>
      <c r="AC144" s="239">
        <v>129</v>
      </c>
      <c r="AD144" s="239">
        <v>118</v>
      </c>
      <c r="AE144" s="239">
        <v>116</v>
      </c>
      <c r="AF144" s="239">
        <v>113</v>
      </c>
      <c r="AG144" s="239">
        <v>121</v>
      </c>
      <c r="AH144" s="239">
        <v>117</v>
      </c>
      <c r="AI144" s="239">
        <v>135</v>
      </c>
      <c r="AJ144" s="239">
        <v>147</v>
      </c>
      <c r="AK144" s="239">
        <v>134</v>
      </c>
      <c r="AL144" s="239">
        <v>131</v>
      </c>
      <c r="AM144" s="239">
        <v>141</v>
      </c>
      <c r="AN144" s="239">
        <v>127</v>
      </c>
      <c r="AO144" s="239">
        <v>152</v>
      </c>
      <c r="AP144" s="239">
        <v>173</v>
      </c>
      <c r="AQ144" s="239">
        <v>175</v>
      </c>
      <c r="AR144" s="239">
        <v>179</v>
      </c>
      <c r="AS144" s="239">
        <v>210</v>
      </c>
      <c r="AT144" s="239">
        <v>181</v>
      </c>
      <c r="AU144" s="239">
        <v>188</v>
      </c>
      <c r="AV144" s="239">
        <v>200</v>
      </c>
      <c r="AW144" s="239">
        <v>189</v>
      </c>
      <c r="AX144" s="239">
        <v>173</v>
      </c>
      <c r="AY144" s="239">
        <v>143</v>
      </c>
      <c r="AZ144" s="239">
        <v>167</v>
      </c>
      <c r="BA144" s="239">
        <v>165</v>
      </c>
      <c r="BB144" s="239">
        <v>194</v>
      </c>
      <c r="BC144" s="239">
        <v>200</v>
      </c>
      <c r="BD144" s="239">
        <v>179</v>
      </c>
      <c r="BE144" s="239">
        <v>189</v>
      </c>
      <c r="BF144" s="239">
        <v>179</v>
      </c>
      <c r="BG144" s="239">
        <v>195</v>
      </c>
      <c r="BH144" s="239">
        <v>239</v>
      </c>
      <c r="BI144" s="239">
        <v>214</v>
      </c>
      <c r="BJ144" s="239">
        <v>205</v>
      </c>
      <c r="BK144" s="239">
        <v>236</v>
      </c>
      <c r="BL144" s="239">
        <v>235</v>
      </c>
      <c r="BM144" s="239">
        <v>256</v>
      </c>
      <c r="BN144" s="239">
        <v>272</v>
      </c>
      <c r="BO144" s="239">
        <v>274</v>
      </c>
      <c r="BP144" s="239">
        <v>287</v>
      </c>
      <c r="BQ144" s="239">
        <v>329</v>
      </c>
      <c r="BR144" s="239">
        <v>360</v>
      </c>
      <c r="BS144" s="239">
        <v>324</v>
      </c>
      <c r="BT144" s="239">
        <v>341</v>
      </c>
      <c r="BU144" s="239">
        <v>206</v>
      </c>
      <c r="BV144" s="239">
        <v>214</v>
      </c>
      <c r="BW144" s="239">
        <v>242</v>
      </c>
      <c r="BX144" s="239">
        <v>244</v>
      </c>
      <c r="BY144" s="239">
        <v>259</v>
      </c>
      <c r="BZ144" s="239">
        <v>240</v>
      </c>
      <c r="CA144" s="239">
        <v>187</v>
      </c>
      <c r="CB144" s="239">
        <v>131</v>
      </c>
      <c r="CC144" s="239">
        <v>168</v>
      </c>
      <c r="CD144" s="239">
        <v>179</v>
      </c>
      <c r="CE144" s="239">
        <v>169</v>
      </c>
      <c r="CF144" s="239">
        <v>166</v>
      </c>
      <c r="CG144" s="239">
        <v>175</v>
      </c>
      <c r="CH144" s="239">
        <v>175</v>
      </c>
      <c r="CI144" s="239">
        <v>137</v>
      </c>
      <c r="CJ144" s="239">
        <v>133</v>
      </c>
      <c r="CK144" s="239">
        <v>123</v>
      </c>
      <c r="CL144" s="239">
        <v>137</v>
      </c>
      <c r="CM144" s="239">
        <v>105</v>
      </c>
      <c r="CN144" s="239">
        <v>89</v>
      </c>
      <c r="CO144" s="239">
        <v>85</v>
      </c>
      <c r="CP144" s="239">
        <v>68</v>
      </c>
      <c r="CQ144" s="239">
        <v>53</v>
      </c>
      <c r="CR144" s="239">
        <v>52</v>
      </c>
      <c r="CS144" s="239">
        <v>48</v>
      </c>
      <c r="CT144" s="239">
        <v>26</v>
      </c>
      <c r="CU144" s="239">
        <v>25</v>
      </c>
      <c r="CV144" s="239">
        <v>17</v>
      </c>
      <c r="CW144" s="239">
        <v>10</v>
      </c>
      <c r="CX144" s="239">
        <v>3</v>
      </c>
      <c r="CY144" s="239">
        <v>3</v>
      </c>
      <c r="CZ144" s="239">
        <v>12</v>
      </c>
      <c r="DA144" s="240">
        <v>2</v>
      </c>
      <c r="DB144" s="239">
        <v>435</v>
      </c>
      <c r="DC144" s="239">
        <v>560</v>
      </c>
      <c r="DD144" s="239">
        <v>691</v>
      </c>
      <c r="DE144" s="239">
        <v>665</v>
      </c>
      <c r="DF144" s="239">
        <v>458</v>
      </c>
      <c r="DG144" s="239">
        <v>597</v>
      </c>
      <c r="DH144" s="239">
        <v>664</v>
      </c>
      <c r="DI144" s="239">
        <v>768</v>
      </c>
      <c r="DJ144" s="239">
        <v>958</v>
      </c>
      <c r="DK144" s="239">
        <v>837</v>
      </c>
      <c r="DL144" s="239">
        <v>941</v>
      </c>
      <c r="DM144" s="239">
        <v>1089</v>
      </c>
      <c r="DN144" s="239">
        <v>1324</v>
      </c>
      <c r="DO144" s="239">
        <v>1560</v>
      </c>
      <c r="DP144" s="239">
        <v>1199</v>
      </c>
      <c r="DQ144" s="239">
        <v>834</v>
      </c>
      <c r="DR144" s="239">
        <v>786</v>
      </c>
      <c r="DS144" s="239">
        <v>539</v>
      </c>
      <c r="DT144" s="239">
        <v>247</v>
      </c>
      <c r="DU144" s="239">
        <v>58</v>
      </c>
      <c r="DV144" s="239">
        <v>12</v>
      </c>
    </row>
    <row r="145" spans="1:126" x14ac:dyDescent="0.15">
      <c r="A145" s="242" t="s">
        <v>1069</v>
      </c>
      <c r="B145" s="243" t="s">
        <v>1066</v>
      </c>
      <c r="C145" s="244">
        <v>7329</v>
      </c>
      <c r="D145" s="245">
        <v>40</v>
      </c>
      <c r="E145" s="245">
        <v>52</v>
      </c>
      <c r="F145" s="245">
        <v>42</v>
      </c>
      <c r="G145" s="245">
        <v>46</v>
      </c>
      <c r="H145" s="245">
        <v>57</v>
      </c>
      <c r="I145" s="245">
        <v>60</v>
      </c>
      <c r="J145" s="245">
        <v>55</v>
      </c>
      <c r="K145" s="245">
        <v>71</v>
      </c>
      <c r="L145" s="245">
        <v>64</v>
      </c>
      <c r="M145" s="245">
        <v>51</v>
      </c>
      <c r="N145" s="245">
        <v>57</v>
      </c>
      <c r="O145" s="245">
        <v>83</v>
      </c>
      <c r="P145" s="245">
        <v>70</v>
      </c>
      <c r="Q145" s="245">
        <v>88</v>
      </c>
      <c r="R145" s="245">
        <v>59</v>
      </c>
      <c r="S145" s="245">
        <v>74</v>
      </c>
      <c r="T145" s="245">
        <v>91</v>
      </c>
      <c r="U145" s="245">
        <v>85</v>
      </c>
      <c r="V145" s="245">
        <v>67</v>
      </c>
      <c r="W145" s="245">
        <v>49</v>
      </c>
      <c r="X145" s="245">
        <v>37</v>
      </c>
      <c r="Y145" s="245">
        <v>38</v>
      </c>
      <c r="Z145" s="245">
        <v>44</v>
      </c>
      <c r="AA145" s="245">
        <v>45</v>
      </c>
      <c r="AB145" s="245">
        <v>53</v>
      </c>
      <c r="AC145" s="245">
        <v>70</v>
      </c>
      <c r="AD145" s="245">
        <v>62</v>
      </c>
      <c r="AE145" s="245">
        <v>54</v>
      </c>
      <c r="AF145" s="245">
        <v>69</v>
      </c>
      <c r="AG145" s="245">
        <v>63</v>
      </c>
      <c r="AH145" s="245">
        <v>62</v>
      </c>
      <c r="AI145" s="245">
        <v>68</v>
      </c>
      <c r="AJ145" s="245">
        <v>85</v>
      </c>
      <c r="AK145" s="245">
        <v>71</v>
      </c>
      <c r="AL145" s="245">
        <v>74</v>
      </c>
      <c r="AM145" s="245">
        <v>72</v>
      </c>
      <c r="AN145" s="245">
        <v>67</v>
      </c>
      <c r="AO145" s="245">
        <v>75</v>
      </c>
      <c r="AP145" s="245">
        <v>74</v>
      </c>
      <c r="AQ145" s="245">
        <v>85</v>
      </c>
      <c r="AR145" s="245">
        <v>94</v>
      </c>
      <c r="AS145" s="245">
        <v>114</v>
      </c>
      <c r="AT145" s="245">
        <v>91</v>
      </c>
      <c r="AU145" s="245">
        <v>96</v>
      </c>
      <c r="AV145" s="245">
        <v>94</v>
      </c>
      <c r="AW145" s="245">
        <v>90</v>
      </c>
      <c r="AX145" s="245">
        <v>82</v>
      </c>
      <c r="AY145" s="245">
        <v>78</v>
      </c>
      <c r="AZ145" s="245">
        <v>80</v>
      </c>
      <c r="BA145" s="245">
        <v>81</v>
      </c>
      <c r="BB145" s="245">
        <v>96</v>
      </c>
      <c r="BC145" s="245">
        <v>105</v>
      </c>
      <c r="BD145" s="245">
        <v>84</v>
      </c>
      <c r="BE145" s="245">
        <v>87</v>
      </c>
      <c r="BF145" s="245">
        <v>100</v>
      </c>
      <c r="BG145" s="245">
        <v>91</v>
      </c>
      <c r="BH145" s="245">
        <v>124</v>
      </c>
      <c r="BI145" s="245">
        <v>104</v>
      </c>
      <c r="BJ145" s="245">
        <v>100</v>
      </c>
      <c r="BK145" s="245">
        <v>122</v>
      </c>
      <c r="BL145" s="245">
        <v>115</v>
      </c>
      <c r="BM145" s="245">
        <v>114</v>
      </c>
      <c r="BN145" s="245">
        <v>128</v>
      </c>
      <c r="BO145" s="245">
        <v>139</v>
      </c>
      <c r="BP145" s="245">
        <v>127</v>
      </c>
      <c r="BQ145" s="245">
        <v>168</v>
      </c>
      <c r="BR145" s="245">
        <v>182</v>
      </c>
      <c r="BS145" s="245">
        <v>156</v>
      </c>
      <c r="BT145" s="245">
        <v>167</v>
      </c>
      <c r="BU145" s="245">
        <v>101</v>
      </c>
      <c r="BV145" s="245">
        <v>104</v>
      </c>
      <c r="BW145" s="245">
        <v>116</v>
      </c>
      <c r="BX145" s="245">
        <v>125</v>
      </c>
      <c r="BY145" s="245">
        <v>124</v>
      </c>
      <c r="BZ145" s="245">
        <v>105</v>
      </c>
      <c r="CA145" s="245">
        <v>94</v>
      </c>
      <c r="CB145" s="245">
        <v>61</v>
      </c>
      <c r="CC145" s="245">
        <v>79</v>
      </c>
      <c r="CD145" s="245">
        <v>70</v>
      </c>
      <c r="CE145" s="245">
        <v>67</v>
      </c>
      <c r="CF145" s="245">
        <v>70</v>
      </c>
      <c r="CG145" s="245">
        <v>67</v>
      </c>
      <c r="CH145" s="245">
        <v>60</v>
      </c>
      <c r="CI145" s="245">
        <v>53</v>
      </c>
      <c r="CJ145" s="245">
        <v>53</v>
      </c>
      <c r="CK145" s="245">
        <v>41</v>
      </c>
      <c r="CL145" s="245">
        <v>42</v>
      </c>
      <c r="CM145" s="245">
        <v>38</v>
      </c>
      <c r="CN145" s="245">
        <v>22</v>
      </c>
      <c r="CO145" s="245">
        <v>18</v>
      </c>
      <c r="CP145" s="245">
        <v>26</v>
      </c>
      <c r="CQ145" s="245">
        <v>14</v>
      </c>
      <c r="CR145" s="245">
        <v>11</v>
      </c>
      <c r="CS145" s="245">
        <v>10</v>
      </c>
      <c r="CT145" s="245">
        <v>5</v>
      </c>
      <c r="CU145" s="245">
        <v>4</v>
      </c>
      <c r="CV145" s="245">
        <v>2</v>
      </c>
      <c r="CW145" s="245">
        <v>1</v>
      </c>
      <c r="CX145" s="245">
        <v>1</v>
      </c>
      <c r="CY145" s="245">
        <v>1</v>
      </c>
      <c r="CZ145" s="245">
        <v>4</v>
      </c>
      <c r="DA145" s="246">
        <v>2</v>
      </c>
      <c r="DB145" s="245">
        <v>237</v>
      </c>
      <c r="DC145" s="245">
        <v>301</v>
      </c>
      <c r="DD145" s="245">
        <v>357</v>
      </c>
      <c r="DE145" s="245">
        <v>366</v>
      </c>
      <c r="DF145" s="245">
        <v>217</v>
      </c>
      <c r="DG145" s="245">
        <v>318</v>
      </c>
      <c r="DH145" s="245">
        <v>360</v>
      </c>
      <c r="DI145" s="245">
        <v>373</v>
      </c>
      <c r="DJ145" s="245">
        <v>489</v>
      </c>
      <c r="DK145" s="245">
        <v>411</v>
      </c>
      <c r="DL145" s="245">
        <v>472</v>
      </c>
      <c r="DM145" s="245">
        <v>541</v>
      </c>
      <c r="DN145" s="245">
        <v>623</v>
      </c>
      <c r="DO145" s="245">
        <v>774</v>
      </c>
      <c r="DP145" s="245">
        <v>574</v>
      </c>
      <c r="DQ145" s="245">
        <v>371</v>
      </c>
      <c r="DR145" s="245">
        <v>303</v>
      </c>
      <c r="DS145" s="245">
        <v>161</v>
      </c>
      <c r="DT145" s="245">
        <v>66</v>
      </c>
      <c r="DU145" s="245">
        <v>9</v>
      </c>
      <c r="DV145" s="245">
        <v>4</v>
      </c>
    </row>
    <row r="146" spans="1:126" x14ac:dyDescent="0.15">
      <c r="A146" s="248" t="s">
        <v>1069</v>
      </c>
      <c r="B146" s="249" t="s">
        <v>1067</v>
      </c>
      <c r="C146" s="250">
        <v>7895</v>
      </c>
      <c r="D146" s="251">
        <v>29</v>
      </c>
      <c r="E146" s="251">
        <v>36</v>
      </c>
      <c r="F146" s="251">
        <v>49</v>
      </c>
      <c r="G146" s="251">
        <v>43</v>
      </c>
      <c r="H146" s="251">
        <v>41</v>
      </c>
      <c r="I146" s="251">
        <v>39</v>
      </c>
      <c r="J146" s="251">
        <v>46</v>
      </c>
      <c r="K146" s="251">
        <v>47</v>
      </c>
      <c r="L146" s="251">
        <v>56</v>
      </c>
      <c r="M146" s="251">
        <v>71</v>
      </c>
      <c r="N146" s="251">
        <v>67</v>
      </c>
      <c r="O146" s="251">
        <v>63</v>
      </c>
      <c r="P146" s="251">
        <v>60</v>
      </c>
      <c r="Q146" s="251">
        <v>77</v>
      </c>
      <c r="R146" s="251">
        <v>67</v>
      </c>
      <c r="S146" s="251">
        <v>66</v>
      </c>
      <c r="T146" s="251">
        <v>66</v>
      </c>
      <c r="U146" s="251">
        <v>67</v>
      </c>
      <c r="V146" s="251">
        <v>57</v>
      </c>
      <c r="W146" s="251">
        <v>43</v>
      </c>
      <c r="X146" s="251">
        <v>61</v>
      </c>
      <c r="Y146" s="251">
        <v>41</v>
      </c>
      <c r="Z146" s="251">
        <v>48</v>
      </c>
      <c r="AA146" s="251">
        <v>51</v>
      </c>
      <c r="AB146" s="251">
        <v>40</v>
      </c>
      <c r="AC146" s="251">
        <v>59</v>
      </c>
      <c r="AD146" s="251">
        <v>56</v>
      </c>
      <c r="AE146" s="251">
        <v>62</v>
      </c>
      <c r="AF146" s="251">
        <v>44</v>
      </c>
      <c r="AG146" s="251">
        <v>58</v>
      </c>
      <c r="AH146" s="251">
        <v>55</v>
      </c>
      <c r="AI146" s="251">
        <v>67</v>
      </c>
      <c r="AJ146" s="251">
        <v>62</v>
      </c>
      <c r="AK146" s="251">
        <v>63</v>
      </c>
      <c r="AL146" s="251">
        <v>57</v>
      </c>
      <c r="AM146" s="251">
        <v>69</v>
      </c>
      <c r="AN146" s="251">
        <v>60</v>
      </c>
      <c r="AO146" s="251">
        <v>77</v>
      </c>
      <c r="AP146" s="251">
        <v>99</v>
      </c>
      <c r="AQ146" s="251">
        <v>90</v>
      </c>
      <c r="AR146" s="251">
        <v>85</v>
      </c>
      <c r="AS146" s="251">
        <v>96</v>
      </c>
      <c r="AT146" s="251">
        <v>90</v>
      </c>
      <c r="AU146" s="251">
        <v>92</v>
      </c>
      <c r="AV146" s="251">
        <v>106</v>
      </c>
      <c r="AW146" s="251">
        <v>99</v>
      </c>
      <c r="AX146" s="251">
        <v>91</v>
      </c>
      <c r="AY146" s="251">
        <v>65</v>
      </c>
      <c r="AZ146" s="251">
        <v>87</v>
      </c>
      <c r="BA146" s="251">
        <v>84</v>
      </c>
      <c r="BB146" s="251">
        <v>98</v>
      </c>
      <c r="BC146" s="251">
        <v>95</v>
      </c>
      <c r="BD146" s="251">
        <v>95</v>
      </c>
      <c r="BE146" s="251">
        <v>102</v>
      </c>
      <c r="BF146" s="251">
        <v>79</v>
      </c>
      <c r="BG146" s="251">
        <v>104</v>
      </c>
      <c r="BH146" s="251">
        <v>115</v>
      </c>
      <c r="BI146" s="251">
        <v>110</v>
      </c>
      <c r="BJ146" s="251">
        <v>105</v>
      </c>
      <c r="BK146" s="251">
        <v>114</v>
      </c>
      <c r="BL146" s="251">
        <v>120</v>
      </c>
      <c r="BM146" s="251">
        <v>142</v>
      </c>
      <c r="BN146" s="251">
        <v>144</v>
      </c>
      <c r="BO146" s="251">
        <v>135</v>
      </c>
      <c r="BP146" s="251">
        <v>160</v>
      </c>
      <c r="BQ146" s="251">
        <v>161</v>
      </c>
      <c r="BR146" s="251">
        <v>178</v>
      </c>
      <c r="BS146" s="251">
        <v>168</v>
      </c>
      <c r="BT146" s="251">
        <v>174</v>
      </c>
      <c r="BU146" s="251">
        <v>105</v>
      </c>
      <c r="BV146" s="251">
        <v>110</v>
      </c>
      <c r="BW146" s="251">
        <v>126</v>
      </c>
      <c r="BX146" s="251">
        <v>119</v>
      </c>
      <c r="BY146" s="251">
        <v>135</v>
      </c>
      <c r="BZ146" s="251">
        <v>135</v>
      </c>
      <c r="CA146" s="251">
        <v>93</v>
      </c>
      <c r="CB146" s="251">
        <v>70</v>
      </c>
      <c r="CC146" s="251">
        <v>89</v>
      </c>
      <c r="CD146" s="251">
        <v>109</v>
      </c>
      <c r="CE146" s="251">
        <v>102</v>
      </c>
      <c r="CF146" s="251">
        <v>96</v>
      </c>
      <c r="CG146" s="251">
        <v>108</v>
      </c>
      <c r="CH146" s="251">
        <v>115</v>
      </c>
      <c r="CI146" s="251">
        <v>84</v>
      </c>
      <c r="CJ146" s="251">
        <v>80</v>
      </c>
      <c r="CK146" s="251">
        <v>82</v>
      </c>
      <c r="CL146" s="251">
        <v>95</v>
      </c>
      <c r="CM146" s="251">
        <v>67</v>
      </c>
      <c r="CN146" s="251">
        <v>67</v>
      </c>
      <c r="CO146" s="251">
        <v>67</v>
      </c>
      <c r="CP146" s="251">
        <v>42</v>
      </c>
      <c r="CQ146" s="251">
        <v>39</v>
      </c>
      <c r="CR146" s="251">
        <v>41</v>
      </c>
      <c r="CS146" s="251">
        <v>38</v>
      </c>
      <c r="CT146" s="251">
        <v>21</v>
      </c>
      <c r="CU146" s="251">
        <v>21</v>
      </c>
      <c r="CV146" s="251">
        <v>15</v>
      </c>
      <c r="CW146" s="251">
        <v>9</v>
      </c>
      <c r="CX146" s="251">
        <v>2</v>
      </c>
      <c r="CY146" s="251">
        <v>2</v>
      </c>
      <c r="CZ146" s="251">
        <v>8</v>
      </c>
      <c r="DA146" s="252">
        <v>0</v>
      </c>
      <c r="DB146" s="251">
        <v>198</v>
      </c>
      <c r="DC146" s="251">
        <v>259</v>
      </c>
      <c r="DD146" s="251">
        <v>334</v>
      </c>
      <c r="DE146" s="251">
        <v>299</v>
      </c>
      <c r="DF146" s="251">
        <v>241</v>
      </c>
      <c r="DG146" s="251">
        <v>279</v>
      </c>
      <c r="DH146" s="251">
        <v>304</v>
      </c>
      <c r="DI146" s="251">
        <v>395</v>
      </c>
      <c r="DJ146" s="251">
        <v>469</v>
      </c>
      <c r="DK146" s="251">
        <v>426</v>
      </c>
      <c r="DL146" s="251">
        <v>469</v>
      </c>
      <c r="DM146" s="251">
        <v>548</v>
      </c>
      <c r="DN146" s="251">
        <v>701</v>
      </c>
      <c r="DO146" s="251">
        <v>786</v>
      </c>
      <c r="DP146" s="251">
        <v>625</v>
      </c>
      <c r="DQ146" s="251">
        <v>463</v>
      </c>
      <c r="DR146" s="251">
        <v>483</v>
      </c>
      <c r="DS146" s="251">
        <v>378</v>
      </c>
      <c r="DT146" s="251">
        <v>181</v>
      </c>
      <c r="DU146" s="251">
        <v>49</v>
      </c>
      <c r="DV146" s="251">
        <v>8</v>
      </c>
    </row>
    <row r="147" spans="1:126" x14ac:dyDescent="0.15">
      <c r="A147" s="236" t="s">
        <v>1104</v>
      </c>
      <c r="B147" s="258" t="s">
        <v>1064</v>
      </c>
      <c r="C147" s="244">
        <v>17510</v>
      </c>
      <c r="D147" s="245">
        <v>92</v>
      </c>
      <c r="E147" s="245">
        <v>95</v>
      </c>
      <c r="F147" s="245">
        <v>88</v>
      </c>
      <c r="G147" s="245">
        <v>100</v>
      </c>
      <c r="H147" s="245">
        <v>114</v>
      </c>
      <c r="I147" s="245">
        <v>103</v>
      </c>
      <c r="J147" s="245">
        <v>100</v>
      </c>
      <c r="K147" s="245">
        <v>137</v>
      </c>
      <c r="L147" s="245">
        <v>110</v>
      </c>
      <c r="M147" s="245">
        <v>148</v>
      </c>
      <c r="N147" s="245">
        <v>121</v>
      </c>
      <c r="O147" s="245">
        <v>133</v>
      </c>
      <c r="P147" s="245">
        <v>147</v>
      </c>
      <c r="Q147" s="245">
        <v>124</v>
      </c>
      <c r="R147" s="245">
        <v>175</v>
      </c>
      <c r="S147" s="245">
        <v>168</v>
      </c>
      <c r="T147" s="245">
        <v>135</v>
      </c>
      <c r="U147" s="245">
        <v>177</v>
      </c>
      <c r="V147" s="245">
        <v>113</v>
      </c>
      <c r="W147" s="245">
        <v>71</v>
      </c>
      <c r="X147" s="245">
        <v>84</v>
      </c>
      <c r="Y147" s="245">
        <v>87</v>
      </c>
      <c r="Z147" s="245">
        <v>103</v>
      </c>
      <c r="AA147" s="245">
        <v>108</v>
      </c>
      <c r="AB147" s="245">
        <v>109</v>
      </c>
      <c r="AC147" s="245">
        <v>112</v>
      </c>
      <c r="AD147" s="245">
        <v>117</v>
      </c>
      <c r="AE147" s="245">
        <v>113</v>
      </c>
      <c r="AF147" s="245">
        <v>137</v>
      </c>
      <c r="AG147" s="245">
        <v>120</v>
      </c>
      <c r="AH147" s="245">
        <v>135</v>
      </c>
      <c r="AI147" s="245">
        <v>141</v>
      </c>
      <c r="AJ147" s="245">
        <v>129</v>
      </c>
      <c r="AK147" s="245">
        <v>122</v>
      </c>
      <c r="AL147" s="245">
        <v>131</v>
      </c>
      <c r="AM147" s="245">
        <v>180</v>
      </c>
      <c r="AN147" s="245">
        <v>161</v>
      </c>
      <c r="AO147" s="245">
        <v>188</v>
      </c>
      <c r="AP147" s="245">
        <v>185</v>
      </c>
      <c r="AQ147" s="245">
        <v>174</v>
      </c>
      <c r="AR147" s="245">
        <v>183</v>
      </c>
      <c r="AS147" s="245">
        <v>202</v>
      </c>
      <c r="AT147" s="245">
        <v>173</v>
      </c>
      <c r="AU147" s="245">
        <v>183</v>
      </c>
      <c r="AV147" s="245">
        <v>160</v>
      </c>
      <c r="AW147" s="245">
        <v>169</v>
      </c>
      <c r="AX147" s="245">
        <v>177</v>
      </c>
      <c r="AY147" s="245">
        <v>178</v>
      </c>
      <c r="AZ147" s="245">
        <v>188</v>
      </c>
      <c r="BA147" s="245">
        <v>167</v>
      </c>
      <c r="BB147" s="245">
        <v>194</v>
      </c>
      <c r="BC147" s="245">
        <v>180</v>
      </c>
      <c r="BD147" s="245">
        <v>233</v>
      </c>
      <c r="BE147" s="245">
        <v>223</v>
      </c>
      <c r="BF147" s="245">
        <v>238</v>
      </c>
      <c r="BG147" s="245">
        <v>223</v>
      </c>
      <c r="BH147" s="245">
        <v>264</v>
      </c>
      <c r="BI147" s="245">
        <v>251</v>
      </c>
      <c r="BJ147" s="245">
        <v>267</v>
      </c>
      <c r="BK147" s="245">
        <v>284</v>
      </c>
      <c r="BL147" s="245">
        <v>293</v>
      </c>
      <c r="BM147" s="245">
        <v>323</v>
      </c>
      <c r="BN147" s="245">
        <v>315</v>
      </c>
      <c r="BO147" s="245">
        <v>320</v>
      </c>
      <c r="BP147" s="245">
        <v>338</v>
      </c>
      <c r="BQ147" s="245">
        <v>346</v>
      </c>
      <c r="BR147" s="245">
        <v>373</v>
      </c>
      <c r="BS147" s="245">
        <v>392</v>
      </c>
      <c r="BT147" s="245">
        <v>301</v>
      </c>
      <c r="BU147" s="245">
        <v>196</v>
      </c>
      <c r="BV147" s="245">
        <v>229</v>
      </c>
      <c r="BW147" s="245">
        <v>245</v>
      </c>
      <c r="BX147" s="245">
        <v>220</v>
      </c>
      <c r="BY147" s="245">
        <v>259</v>
      </c>
      <c r="BZ147" s="245">
        <v>255</v>
      </c>
      <c r="CA147" s="245">
        <v>231</v>
      </c>
      <c r="CB147" s="245">
        <v>194</v>
      </c>
      <c r="CC147" s="245">
        <v>244</v>
      </c>
      <c r="CD147" s="245">
        <v>251</v>
      </c>
      <c r="CE147" s="245">
        <v>265</v>
      </c>
      <c r="CF147" s="245">
        <v>246</v>
      </c>
      <c r="CG147" s="245">
        <v>230</v>
      </c>
      <c r="CH147" s="245">
        <v>264</v>
      </c>
      <c r="CI147" s="245">
        <v>243</v>
      </c>
      <c r="CJ147" s="245">
        <v>234</v>
      </c>
      <c r="CK147" s="245">
        <v>226</v>
      </c>
      <c r="CL147" s="245">
        <v>179</v>
      </c>
      <c r="CM147" s="245">
        <v>178</v>
      </c>
      <c r="CN147" s="245">
        <v>171</v>
      </c>
      <c r="CO147" s="245">
        <v>135</v>
      </c>
      <c r="CP147" s="245">
        <v>156</v>
      </c>
      <c r="CQ147" s="245">
        <v>110</v>
      </c>
      <c r="CR147" s="245">
        <v>84</v>
      </c>
      <c r="CS147" s="245">
        <v>63</v>
      </c>
      <c r="CT147" s="245">
        <v>54</v>
      </c>
      <c r="CU147" s="245">
        <v>38</v>
      </c>
      <c r="CV147" s="245">
        <v>23</v>
      </c>
      <c r="CW147" s="245">
        <v>18</v>
      </c>
      <c r="CX147" s="245">
        <v>15</v>
      </c>
      <c r="CY147" s="245">
        <v>11</v>
      </c>
      <c r="CZ147" s="245">
        <v>16</v>
      </c>
      <c r="DA147" s="246">
        <v>2</v>
      </c>
      <c r="DB147" s="245">
        <v>489</v>
      </c>
      <c r="DC147" s="245">
        <v>598</v>
      </c>
      <c r="DD147" s="245">
        <v>700</v>
      </c>
      <c r="DE147" s="245">
        <v>664</v>
      </c>
      <c r="DF147" s="245">
        <v>491</v>
      </c>
      <c r="DG147" s="245">
        <v>599</v>
      </c>
      <c r="DH147" s="245">
        <v>658</v>
      </c>
      <c r="DI147" s="245">
        <v>888</v>
      </c>
      <c r="DJ147" s="245">
        <v>901</v>
      </c>
      <c r="DK147" s="245">
        <v>879</v>
      </c>
      <c r="DL147" s="245">
        <v>1068</v>
      </c>
      <c r="DM147" s="245">
        <v>1289</v>
      </c>
      <c r="DN147" s="245">
        <v>1589</v>
      </c>
      <c r="DO147" s="245">
        <v>1608</v>
      </c>
      <c r="DP147" s="245">
        <v>1208</v>
      </c>
      <c r="DQ147" s="245">
        <v>1185</v>
      </c>
      <c r="DR147" s="245">
        <v>1217</v>
      </c>
      <c r="DS147" s="245">
        <v>889</v>
      </c>
      <c r="DT147" s="245">
        <v>467</v>
      </c>
      <c r="DU147" s="245">
        <v>105</v>
      </c>
      <c r="DV147" s="245">
        <v>16</v>
      </c>
    </row>
    <row r="148" spans="1:126" x14ac:dyDescent="0.15">
      <c r="A148" s="242" t="s">
        <v>1069</v>
      </c>
      <c r="B148" s="257" t="s">
        <v>1066</v>
      </c>
      <c r="C148" s="244">
        <v>8329</v>
      </c>
      <c r="D148" s="245">
        <v>47</v>
      </c>
      <c r="E148" s="245">
        <v>52</v>
      </c>
      <c r="F148" s="245">
        <v>51</v>
      </c>
      <c r="G148" s="245">
        <v>47</v>
      </c>
      <c r="H148" s="245">
        <v>66</v>
      </c>
      <c r="I148" s="245">
        <v>51</v>
      </c>
      <c r="J148" s="245">
        <v>49</v>
      </c>
      <c r="K148" s="245">
        <v>74</v>
      </c>
      <c r="L148" s="245">
        <v>51</v>
      </c>
      <c r="M148" s="245">
        <v>74</v>
      </c>
      <c r="N148" s="245">
        <v>64</v>
      </c>
      <c r="O148" s="245">
        <v>65</v>
      </c>
      <c r="P148" s="245">
        <v>76</v>
      </c>
      <c r="Q148" s="245">
        <v>79</v>
      </c>
      <c r="R148" s="245">
        <v>87</v>
      </c>
      <c r="S148" s="245">
        <v>97</v>
      </c>
      <c r="T148" s="245">
        <v>82</v>
      </c>
      <c r="U148" s="245">
        <v>85</v>
      </c>
      <c r="V148" s="245">
        <v>57</v>
      </c>
      <c r="W148" s="245">
        <v>33</v>
      </c>
      <c r="X148" s="245">
        <v>40</v>
      </c>
      <c r="Y148" s="245">
        <v>51</v>
      </c>
      <c r="Z148" s="245">
        <v>40</v>
      </c>
      <c r="AA148" s="245">
        <v>57</v>
      </c>
      <c r="AB148" s="245">
        <v>56</v>
      </c>
      <c r="AC148" s="245">
        <v>60</v>
      </c>
      <c r="AD148" s="245">
        <v>66</v>
      </c>
      <c r="AE148" s="245">
        <v>56</v>
      </c>
      <c r="AF148" s="245">
        <v>71</v>
      </c>
      <c r="AG148" s="245">
        <v>66</v>
      </c>
      <c r="AH148" s="245">
        <v>78</v>
      </c>
      <c r="AI148" s="245">
        <v>82</v>
      </c>
      <c r="AJ148" s="245">
        <v>57</v>
      </c>
      <c r="AK148" s="245">
        <v>53</v>
      </c>
      <c r="AL148" s="245">
        <v>70</v>
      </c>
      <c r="AM148" s="245">
        <v>93</v>
      </c>
      <c r="AN148" s="245">
        <v>91</v>
      </c>
      <c r="AO148" s="245">
        <v>96</v>
      </c>
      <c r="AP148" s="245">
        <v>91</v>
      </c>
      <c r="AQ148" s="245">
        <v>102</v>
      </c>
      <c r="AR148" s="245">
        <v>102</v>
      </c>
      <c r="AS148" s="245">
        <v>98</v>
      </c>
      <c r="AT148" s="245">
        <v>93</v>
      </c>
      <c r="AU148" s="245">
        <v>99</v>
      </c>
      <c r="AV148" s="245">
        <v>81</v>
      </c>
      <c r="AW148" s="245">
        <v>86</v>
      </c>
      <c r="AX148" s="245">
        <v>83</v>
      </c>
      <c r="AY148" s="245">
        <v>82</v>
      </c>
      <c r="AZ148" s="245">
        <v>88</v>
      </c>
      <c r="BA148" s="245">
        <v>79</v>
      </c>
      <c r="BB148" s="245">
        <v>81</v>
      </c>
      <c r="BC148" s="245">
        <v>86</v>
      </c>
      <c r="BD148" s="245">
        <v>116</v>
      </c>
      <c r="BE148" s="245">
        <v>112</v>
      </c>
      <c r="BF148" s="245">
        <v>118</v>
      </c>
      <c r="BG148" s="245">
        <v>109</v>
      </c>
      <c r="BH148" s="245">
        <v>119</v>
      </c>
      <c r="BI148" s="245">
        <v>127</v>
      </c>
      <c r="BJ148" s="245">
        <v>144</v>
      </c>
      <c r="BK148" s="245">
        <v>145</v>
      </c>
      <c r="BL148" s="245">
        <v>132</v>
      </c>
      <c r="BM148" s="245">
        <v>161</v>
      </c>
      <c r="BN148" s="245">
        <v>169</v>
      </c>
      <c r="BO148" s="245">
        <v>169</v>
      </c>
      <c r="BP148" s="245">
        <v>188</v>
      </c>
      <c r="BQ148" s="245">
        <v>166</v>
      </c>
      <c r="BR148" s="245">
        <v>184</v>
      </c>
      <c r="BS148" s="245">
        <v>220</v>
      </c>
      <c r="BT148" s="245">
        <v>165</v>
      </c>
      <c r="BU148" s="245">
        <v>101</v>
      </c>
      <c r="BV148" s="245">
        <v>116</v>
      </c>
      <c r="BW148" s="245">
        <v>117</v>
      </c>
      <c r="BX148" s="245">
        <v>101</v>
      </c>
      <c r="BY148" s="245">
        <v>121</v>
      </c>
      <c r="BZ148" s="245">
        <v>108</v>
      </c>
      <c r="CA148" s="245">
        <v>101</v>
      </c>
      <c r="CB148" s="245">
        <v>85</v>
      </c>
      <c r="CC148" s="245">
        <v>97</v>
      </c>
      <c r="CD148" s="245">
        <v>121</v>
      </c>
      <c r="CE148" s="245">
        <v>106</v>
      </c>
      <c r="CF148" s="245">
        <v>90</v>
      </c>
      <c r="CG148" s="245">
        <v>98</v>
      </c>
      <c r="CH148" s="245">
        <v>116</v>
      </c>
      <c r="CI148" s="245">
        <v>91</v>
      </c>
      <c r="CJ148" s="245">
        <v>84</v>
      </c>
      <c r="CK148" s="245">
        <v>81</v>
      </c>
      <c r="CL148" s="245">
        <v>63</v>
      </c>
      <c r="CM148" s="245">
        <v>39</v>
      </c>
      <c r="CN148" s="245">
        <v>53</v>
      </c>
      <c r="CO148" s="245">
        <v>43</v>
      </c>
      <c r="CP148" s="245">
        <v>35</v>
      </c>
      <c r="CQ148" s="245">
        <v>26</v>
      </c>
      <c r="CR148" s="245">
        <v>23</v>
      </c>
      <c r="CS148" s="245">
        <v>16</v>
      </c>
      <c r="CT148" s="245">
        <v>8</v>
      </c>
      <c r="CU148" s="245">
        <v>6</v>
      </c>
      <c r="CV148" s="245">
        <v>6</v>
      </c>
      <c r="CW148" s="245">
        <v>4</v>
      </c>
      <c r="CX148" s="245">
        <v>2</v>
      </c>
      <c r="CY148" s="245">
        <v>2</v>
      </c>
      <c r="CZ148" s="245">
        <v>3</v>
      </c>
      <c r="DA148" s="246">
        <v>1</v>
      </c>
      <c r="DB148" s="245">
        <v>263</v>
      </c>
      <c r="DC148" s="245">
        <v>299</v>
      </c>
      <c r="DD148" s="245">
        <v>371</v>
      </c>
      <c r="DE148" s="245">
        <v>354</v>
      </c>
      <c r="DF148" s="245">
        <v>244</v>
      </c>
      <c r="DG148" s="245">
        <v>319</v>
      </c>
      <c r="DH148" s="245">
        <v>340</v>
      </c>
      <c r="DI148" s="245">
        <v>473</v>
      </c>
      <c r="DJ148" s="245">
        <v>473</v>
      </c>
      <c r="DK148" s="245">
        <v>418</v>
      </c>
      <c r="DL148" s="245">
        <v>513</v>
      </c>
      <c r="DM148" s="245">
        <v>644</v>
      </c>
      <c r="DN148" s="245">
        <v>819</v>
      </c>
      <c r="DO148" s="245">
        <v>836</v>
      </c>
      <c r="DP148" s="245">
        <v>563</v>
      </c>
      <c r="DQ148" s="245">
        <v>510</v>
      </c>
      <c r="DR148" s="245">
        <v>479</v>
      </c>
      <c r="DS148" s="245">
        <v>279</v>
      </c>
      <c r="DT148" s="245">
        <v>108</v>
      </c>
      <c r="DU148" s="245">
        <v>20</v>
      </c>
      <c r="DV148" s="245">
        <v>3</v>
      </c>
    </row>
    <row r="149" spans="1:126" x14ac:dyDescent="0.15">
      <c r="A149" s="242" t="s">
        <v>1069</v>
      </c>
      <c r="B149" s="257" t="s">
        <v>1067</v>
      </c>
      <c r="C149" s="244">
        <v>9181</v>
      </c>
      <c r="D149" s="245">
        <v>45</v>
      </c>
      <c r="E149" s="245">
        <v>43</v>
      </c>
      <c r="F149" s="245">
        <v>37</v>
      </c>
      <c r="G149" s="245">
        <v>53</v>
      </c>
      <c r="H149" s="245">
        <v>48</v>
      </c>
      <c r="I149" s="245">
        <v>52</v>
      </c>
      <c r="J149" s="245">
        <v>51</v>
      </c>
      <c r="K149" s="245">
        <v>63</v>
      </c>
      <c r="L149" s="245">
        <v>59</v>
      </c>
      <c r="M149" s="245">
        <v>74</v>
      </c>
      <c r="N149" s="245">
        <v>57</v>
      </c>
      <c r="O149" s="245">
        <v>68</v>
      </c>
      <c r="P149" s="245">
        <v>71</v>
      </c>
      <c r="Q149" s="245">
        <v>45</v>
      </c>
      <c r="R149" s="245">
        <v>88</v>
      </c>
      <c r="S149" s="245">
        <v>71</v>
      </c>
      <c r="T149" s="245">
        <v>53</v>
      </c>
      <c r="U149" s="245">
        <v>92</v>
      </c>
      <c r="V149" s="245">
        <v>56</v>
      </c>
      <c r="W149" s="245">
        <v>38</v>
      </c>
      <c r="X149" s="245">
        <v>44</v>
      </c>
      <c r="Y149" s="245">
        <v>36</v>
      </c>
      <c r="Z149" s="245">
        <v>63</v>
      </c>
      <c r="AA149" s="245">
        <v>51</v>
      </c>
      <c r="AB149" s="245">
        <v>53</v>
      </c>
      <c r="AC149" s="245">
        <v>52</v>
      </c>
      <c r="AD149" s="245">
        <v>51</v>
      </c>
      <c r="AE149" s="245">
        <v>57</v>
      </c>
      <c r="AF149" s="245">
        <v>66</v>
      </c>
      <c r="AG149" s="245">
        <v>54</v>
      </c>
      <c r="AH149" s="245">
        <v>57</v>
      </c>
      <c r="AI149" s="245">
        <v>59</v>
      </c>
      <c r="AJ149" s="245">
        <v>72</v>
      </c>
      <c r="AK149" s="245">
        <v>69</v>
      </c>
      <c r="AL149" s="245">
        <v>61</v>
      </c>
      <c r="AM149" s="245">
        <v>87</v>
      </c>
      <c r="AN149" s="245">
        <v>70</v>
      </c>
      <c r="AO149" s="245">
        <v>92</v>
      </c>
      <c r="AP149" s="245">
        <v>94</v>
      </c>
      <c r="AQ149" s="245">
        <v>72</v>
      </c>
      <c r="AR149" s="245">
        <v>81</v>
      </c>
      <c r="AS149" s="245">
        <v>104</v>
      </c>
      <c r="AT149" s="245">
        <v>80</v>
      </c>
      <c r="AU149" s="245">
        <v>84</v>
      </c>
      <c r="AV149" s="245">
        <v>79</v>
      </c>
      <c r="AW149" s="245">
        <v>83</v>
      </c>
      <c r="AX149" s="245">
        <v>94</v>
      </c>
      <c r="AY149" s="245">
        <v>96</v>
      </c>
      <c r="AZ149" s="245">
        <v>100</v>
      </c>
      <c r="BA149" s="245">
        <v>88</v>
      </c>
      <c r="BB149" s="245">
        <v>113</v>
      </c>
      <c r="BC149" s="245">
        <v>94</v>
      </c>
      <c r="BD149" s="245">
        <v>117</v>
      </c>
      <c r="BE149" s="245">
        <v>111</v>
      </c>
      <c r="BF149" s="245">
        <v>120</v>
      </c>
      <c r="BG149" s="245">
        <v>114</v>
      </c>
      <c r="BH149" s="245">
        <v>145</v>
      </c>
      <c r="BI149" s="245">
        <v>124</v>
      </c>
      <c r="BJ149" s="245">
        <v>123</v>
      </c>
      <c r="BK149" s="245">
        <v>139</v>
      </c>
      <c r="BL149" s="245">
        <v>161</v>
      </c>
      <c r="BM149" s="245">
        <v>162</v>
      </c>
      <c r="BN149" s="245">
        <v>146</v>
      </c>
      <c r="BO149" s="245">
        <v>151</v>
      </c>
      <c r="BP149" s="245">
        <v>150</v>
      </c>
      <c r="BQ149" s="245">
        <v>180</v>
      </c>
      <c r="BR149" s="245">
        <v>189</v>
      </c>
      <c r="BS149" s="245">
        <v>172</v>
      </c>
      <c r="BT149" s="245">
        <v>136</v>
      </c>
      <c r="BU149" s="245">
        <v>95</v>
      </c>
      <c r="BV149" s="245">
        <v>113</v>
      </c>
      <c r="BW149" s="245">
        <v>128</v>
      </c>
      <c r="BX149" s="245">
        <v>119</v>
      </c>
      <c r="BY149" s="245">
        <v>138</v>
      </c>
      <c r="BZ149" s="245">
        <v>147</v>
      </c>
      <c r="CA149" s="245">
        <v>130</v>
      </c>
      <c r="CB149" s="245">
        <v>109</v>
      </c>
      <c r="CC149" s="245">
        <v>147</v>
      </c>
      <c r="CD149" s="245">
        <v>130</v>
      </c>
      <c r="CE149" s="245">
        <v>159</v>
      </c>
      <c r="CF149" s="245">
        <v>156</v>
      </c>
      <c r="CG149" s="245">
        <v>132</v>
      </c>
      <c r="CH149" s="245">
        <v>148</v>
      </c>
      <c r="CI149" s="245">
        <v>152</v>
      </c>
      <c r="CJ149" s="245">
        <v>150</v>
      </c>
      <c r="CK149" s="245">
        <v>145</v>
      </c>
      <c r="CL149" s="245">
        <v>116</v>
      </c>
      <c r="CM149" s="245">
        <v>139</v>
      </c>
      <c r="CN149" s="245">
        <v>118</v>
      </c>
      <c r="CO149" s="245">
        <v>92</v>
      </c>
      <c r="CP149" s="245">
        <v>121</v>
      </c>
      <c r="CQ149" s="245">
        <v>84</v>
      </c>
      <c r="CR149" s="245">
        <v>61</v>
      </c>
      <c r="CS149" s="245">
        <v>47</v>
      </c>
      <c r="CT149" s="245">
        <v>46</v>
      </c>
      <c r="CU149" s="245">
        <v>32</v>
      </c>
      <c r="CV149" s="245">
        <v>17</v>
      </c>
      <c r="CW149" s="245">
        <v>14</v>
      </c>
      <c r="CX149" s="245">
        <v>13</v>
      </c>
      <c r="CY149" s="245">
        <v>9</v>
      </c>
      <c r="CZ149" s="245">
        <v>13</v>
      </c>
      <c r="DA149" s="246">
        <v>1</v>
      </c>
      <c r="DB149" s="245">
        <v>226</v>
      </c>
      <c r="DC149" s="245">
        <v>299</v>
      </c>
      <c r="DD149" s="245">
        <v>329</v>
      </c>
      <c r="DE149" s="245">
        <v>310</v>
      </c>
      <c r="DF149" s="245">
        <v>247</v>
      </c>
      <c r="DG149" s="245">
        <v>280</v>
      </c>
      <c r="DH149" s="245">
        <v>318</v>
      </c>
      <c r="DI149" s="245">
        <v>415</v>
      </c>
      <c r="DJ149" s="245">
        <v>428</v>
      </c>
      <c r="DK149" s="245">
        <v>461</v>
      </c>
      <c r="DL149" s="245">
        <v>555</v>
      </c>
      <c r="DM149" s="245">
        <v>645</v>
      </c>
      <c r="DN149" s="245">
        <v>770</v>
      </c>
      <c r="DO149" s="245">
        <v>772</v>
      </c>
      <c r="DP149" s="245">
        <v>645</v>
      </c>
      <c r="DQ149" s="245">
        <v>675</v>
      </c>
      <c r="DR149" s="245">
        <v>738</v>
      </c>
      <c r="DS149" s="245">
        <v>610</v>
      </c>
      <c r="DT149" s="245">
        <v>359</v>
      </c>
      <c r="DU149" s="245">
        <v>85</v>
      </c>
      <c r="DV149" s="245">
        <v>13</v>
      </c>
    </row>
    <row r="150" spans="1:126" x14ac:dyDescent="0.15">
      <c r="A150" s="236" t="s">
        <v>1105</v>
      </c>
      <c r="B150" s="258" t="s">
        <v>1064</v>
      </c>
      <c r="C150" s="238">
        <v>18070</v>
      </c>
      <c r="D150" s="239">
        <v>98</v>
      </c>
      <c r="E150" s="239">
        <v>123</v>
      </c>
      <c r="F150" s="239">
        <v>110</v>
      </c>
      <c r="G150" s="239">
        <v>127</v>
      </c>
      <c r="H150" s="239">
        <v>127</v>
      </c>
      <c r="I150" s="239">
        <v>114</v>
      </c>
      <c r="J150" s="239">
        <v>137</v>
      </c>
      <c r="K150" s="239">
        <v>135</v>
      </c>
      <c r="L150" s="239">
        <v>134</v>
      </c>
      <c r="M150" s="239">
        <v>144</v>
      </c>
      <c r="N150" s="239">
        <v>149</v>
      </c>
      <c r="O150" s="239">
        <v>158</v>
      </c>
      <c r="P150" s="239">
        <v>172</v>
      </c>
      <c r="Q150" s="239">
        <v>156</v>
      </c>
      <c r="R150" s="239">
        <v>181</v>
      </c>
      <c r="S150" s="239">
        <v>195</v>
      </c>
      <c r="T150" s="239">
        <v>217</v>
      </c>
      <c r="U150" s="239">
        <v>199</v>
      </c>
      <c r="V150" s="239">
        <v>136</v>
      </c>
      <c r="W150" s="239">
        <v>69</v>
      </c>
      <c r="X150" s="239">
        <v>87</v>
      </c>
      <c r="Y150" s="239">
        <v>92</v>
      </c>
      <c r="Z150" s="239">
        <v>93</v>
      </c>
      <c r="AA150" s="239">
        <v>106</v>
      </c>
      <c r="AB150" s="239">
        <v>86</v>
      </c>
      <c r="AC150" s="239">
        <v>96</v>
      </c>
      <c r="AD150" s="239">
        <v>99</v>
      </c>
      <c r="AE150" s="239">
        <v>136</v>
      </c>
      <c r="AF150" s="239">
        <v>118</v>
      </c>
      <c r="AG150" s="239">
        <v>124</v>
      </c>
      <c r="AH150" s="239">
        <v>139</v>
      </c>
      <c r="AI150" s="239">
        <v>148</v>
      </c>
      <c r="AJ150" s="239">
        <v>151</v>
      </c>
      <c r="AK150" s="239">
        <v>131</v>
      </c>
      <c r="AL150" s="239">
        <v>151</v>
      </c>
      <c r="AM150" s="239">
        <v>148</v>
      </c>
      <c r="AN150" s="239">
        <v>143</v>
      </c>
      <c r="AO150" s="239">
        <v>167</v>
      </c>
      <c r="AP150" s="239">
        <v>182</v>
      </c>
      <c r="AQ150" s="239">
        <v>176</v>
      </c>
      <c r="AR150" s="239">
        <v>191</v>
      </c>
      <c r="AS150" s="239">
        <v>204</v>
      </c>
      <c r="AT150" s="239">
        <v>198</v>
      </c>
      <c r="AU150" s="239">
        <v>184</v>
      </c>
      <c r="AV150" s="239">
        <v>217</v>
      </c>
      <c r="AW150" s="239">
        <v>197</v>
      </c>
      <c r="AX150" s="239">
        <v>183</v>
      </c>
      <c r="AY150" s="239">
        <v>205</v>
      </c>
      <c r="AZ150" s="239">
        <v>215</v>
      </c>
      <c r="BA150" s="239">
        <v>175</v>
      </c>
      <c r="BB150" s="239">
        <v>230</v>
      </c>
      <c r="BC150" s="239">
        <v>222</v>
      </c>
      <c r="BD150" s="239">
        <v>222</v>
      </c>
      <c r="BE150" s="239">
        <v>254</v>
      </c>
      <c r="BF150" s="239">
        <v>239</v>
      </c>
      <c r="BG150" s="239">
        <v>279</v>
      </c>
      <c r="BH150" s="239">
        <v>260</v>
      </c>
      <c r="BI150" s="239">
        <v>243</v>
      </c>
      <c r="BJ150" s="239">
        <v>289</v>
      </c>
      <c r="BK150" s="239">
        <v>284</v>
      </c>
      <c r="BL150" s="239">
        <v>296</v>
      </c>
      <c r="BM150" s="239">
        <v>284</v>
      </c>
      <c r="BN150" s="239">
        <v>294</v>
      </c>
      <c r="BO150" s="239">
        <v>287</v>
      </c>
      <c r="BP150" s="239">
        <v>333</v>
      </c>
      <c r="BQ150" s="239">
        <v>340</v>
      </c>
      <c r="BR150" s="239">
        <v>332</v>
      </c>
      <c r="BS150" s="239">
        <v>363</v>
      </c>
      <c r="BT150" s="239">
        <v>275</v>
      </c>
      <c r="BU150" s="239">
        <v>187</v>
      </c>
      <c r="BV150" s="239">
        <v>216</v>
      </c>
      <c r="BW150" s="239">
        <v>268</v>
      </c>
      <c r="BX150" s="239">
        <v>261</v>
      </c>
      <c r="BY150" s="239">
        <v>288</v>
      </c>
      <c r="BZ150" s="239">
        <v>295</v>
      </c>
      <c r="CA150" s="239">
        <v>245</v>
      </c>
      <c r="CB150" s="239">
        <v>199</v>
      </c>
      <c r="CC150" s="239">
        <v>248</v>
      </c>
      <c r="CD150" s="239">
        <v>275</v>
      </c>
      <c r="CE150" s="239">
        <v>292</v>
      </c>
      <c r="CF150" s="239">
        <v>241</v>
      </c>
      <c r="CG150" s="239">
        <v>249</v>
      </c>
      <c r="CH150" s="239">
        <v>240</v>
      </c>
      <c r="CI150" s="239">
        <v>239</v>
      </c>
      <c r="CJ150" s="239">
        <v>238</v>
      </c>
      <c r="CK150" s="239">
        <v>194</v>
      </c>
      <c r="CL150" s="239">
        <v>191</v>
      </c>
      <c r="CM150" s="239">
        <v>186</v>
      </c>
      <c r="CN150" s="239">
        <v>140</v>
      </c>
      <c r="CO150" s="239">
        <v>146</v>
      </c>
      <c r="CP150" s="239">
        <v>111</v>
      </c>
      <c r="CQ150" s="239">
        <v>71</v>
      </c>
      <c r="CR150" s="239">
        <v>75</v>
      </c>
      <c r="CS150" s="239">
        <v>62</v>
      </c>
      <c r="CT150" s="239">
        <v>47</v>
      </c>
      <c r="CU150" s="239">
        <v>30</v>
      </c>
      <c r="CV150" s="239">
        <v>27</v>
      </c>
      <c r="CW150" s="239">
        <v>17</v>
      </c>
      <c r="CX150" s="239">
        <v>15</v>
      </c>
      <c r="CY150" s="239">
        <v>11</v>
      </c>
      <c r="CZ150" s="239">
        <v>16</v>
      </c>
      <c r="DA150" s="240">
        <v>1</v>
      </c>
      <c r="DB150" s="239">
        <v>585</v>
      </c>
      <c r="DC150" s="239">
        <v>664</v>
      </c>
      <c r="DD150" s="239">
        <v>816</v>
      </c>
      <c r="DE150" s="239">
        <v>816</v>
      </c>
      <c r="DF150" s="239">
        <v>464</v>
      </c>
      <c r="DG150" s="239">
        <v>573</v>
      </c>
      <c r="DH150" s="239">
        <v>720</v>
      </c>
      <c r="DI150" s="239">
        <v>816</v>
      </c>
      <c r="DJ150" s="239">
        <v>994</v>
      </c>
      <c r="DK150" s="239">
        <v>975</v>
      </c>
      <c r="DL150" s="239">
        <v>1167</v>
      </c>
      <c r="DM150" s="239">
        <v>1355</v>
      </c>
      <c r="DN150" s="239">
        <v>1494</v>
      </c>
      <c r="DO150" s="239">
        <v>1497</v>
      </c>
      <c r="DP150" s="239">
        <v>1328</v>
      </c>
      <c r="DQ150" s="239">
        <v>1259</v>
      </c>
      <c r="DR150" s="239">
        <v>1207</v>
      </c>
      <c r="DS150" s="239">
        <v>857</v>
      </c>
      <c r="DT150" s="239">
        <v>366</v>
      </c>
      <c r="DU150" s="239">
        <v>100</v>
      </c>
      <c r="DV150" s="239">
        <v>16</v>
      </c>
    </row>
    <row r="151" spans="1:126" x14ac:dyDescent="0.15">
      <c r="A151" s="242" t="s">
        <v>1069</v>
      </c>
      <c r="B151" s="257" t="s">
        <v>1066</v>
      </c>
      <c r="C151" s="244">
        <v>8659</v>
      </c>
      <c r="D151" s="245">
        <v>46</v>
      </c>
      <c r="E151" s="245">
        <v>66</v>
      </c>
      <c r="F151" s="245">
        <v>58</v>
      </c>
      <c r="G151" s="245">
        <v>74</v>
      </c>
      <c r="H151" s="245">
        <v>67</v>
      </c>
      <c r="I151" s="245">
        <v>49</v>
      </c>
      <c r="J151" s="245">
        <v>77</v>
      </c>
      <c r="K151" s="245">
        <v>68</v>
      </c>
      <c r="L151" s="245">
        <v>69</v>
      </c>
      <c r="M151" s="245">
        <v>72</v>
      </c>
      <c r="N151" s="245">
        <v>78</v>
      </c>
      <c r="O151" s="245">
        <v>80</v>
      </c>
      <c r="P151" s="245">
        <v>89</v>
      </c>
      <c r="Q151" s="245">
        <v>95</v>
      </c>
      <c r="R151" s="245">
        <v>88</v>
      </c>
      <c r="S151" s="245">
        <v>109</v>
      </c>
      <c r="T151" s="245">
        <v>131</v>
      </c>
      <c r="U151" s="245">
        <v>113</v>
      </c>
      <c r="V151" s="245">
        <v>73</v>
      </c>
      <c r="W151" s="245">
        <v>38</v>
      </c>
      <c r="X151" s="245">
        <v>42</v>
      </c>
      <c r="Y151" s="245">
        <v>42</v>
      </c>
      <c r="Z151" s="245">
        <v>51</v>
      </c>
      <c r="AA151" s="245">
        <v>57</v>
      </c>
      <c r="AB151" s="245">
        <v>52</v>
      </c>
      <c r="AC151" s="245">
        <v>50</v>
      </c>
      <c r="AD151" s="245">
        <v>52</v>
      </c>
      <c r="AE151" s="245">
        <v>82</v>
      </c>
      <c r="AF151" s="245">
        <v>50</v>
      </c>
      <c r="AG151" s="245">
        <v>61</v>
      </c>
      <c r="AH151" s="245">
        <v>81</v>
      </c>
      <c r="AI151" s="245">
        <v>84</v>
      </c>
      <c r="AJ151" s="245">
        <v>73</v>
      </c>
      <c r="AK151" s="245">
        <v>77</v>
      </c>
      <c r="AL151" s="245">
        <v>82</v>
      </c>
      <c r="AM151" s="245">
        <v>76</v>
      </c>
      <c r="AN151" s="245">
        <v>76</v>
      </c>
      <c r="AO151" s="245">
        <v>86</v>
      </c>
      <c r="AP151" s="245">
        <v>89</v>
      </c>
      <c r="AQ151" s="245">
        <v>94</v>
      </c>
      <c r="AR151" s="245">
        <v>95</v>
      </c>
      <c r="AS151" s="245">
        <v>111</v>
      </c>
      <c r="AT151" s="245">
        <v>101</v>
      </c>
      <c r="AU151" s="245">
        <v>88</v>
      </c>
      <c r="AV151" s="245">
        <v>118</v>
      </c>
      <c r="AW151" s="245">
        <v>101</v>
      </c>
      <c r="AX151" s="245">
        <v>78</v>
      </c>
      <c r="AY151" s="245">
        <v>102</v>
      </c>
      <c r="AZ151" s="245">
        <v>111</v>
      </c>
      <c r="BA151" s="245">
        <v>93</v>
      </c>
      <c r="BB151" s="245">
        <v>106</v>
      </c>
      <c r="BC151" s="245">
        <v>115</v>
      </c>
      <c r="BD151" s="245">
        <v>103</v>
      </c>
      <c r="BE151" s="245">
        <v>128</v>
      </c>
      <c r="BF151" s="245">
        <v>119</v>
      </c>
      <c r="BG151" s="245">
        <v>141</v>
      </c>
      <c r="BH151" s="245">
        <v>131</v>
      </c>
      <c r="BI151" s="245">
        <v>126</v>
      </c>
      <c r="BJ151" s="245">
        <v>144</v>
      </c>
      <c r="BK151" s="245">
        <v>142</v>
      </c>
      <c r="BL151" s="245">
        <v>160</v>
      </c>
      <c r="BM151" s="245">
        <v>147</v>
      </c>
      <c r="BN151" s="245">
        <v>160</v>
      </c>
      <c r="BO151" s="245">
        <v>150</v>
      </c>
      <c r="BP151" s="245">
        <v>170</v>
      </c>
      <c r="BQ151" s="245">
        <v>181</v>
      </c>
      <c r="BR151" s="245">
        <v>172</v>
      </c>
      <c r="BS151" s="245">
        <v>166</v>
      </c>
      <c r="BT151" s="245">
        <v>124</v>
      </c>
      <c r="BU151" s="245">
        <v>81</v>
      </c>
      <c r="BV151" s="245">
        <v>90</v>
      </c>
      <c r="BW151" s="245">
        <v>117</v>
      </c>
      <c r="BX151" s="245">
        <v>121</v>
      </c>
      <c r="BY151" s="245">
        <v>119</v>
      </c>
      <c r="BZ151" s="245">
        <v>126</v>
      </c>
      <c r="CA151" s="245">
        <v>103</v>
      </c>
      <c r="CB151" s="245">
        <v>82</v>
      </c>
      <c r="CC151" s="245">
        <v>107</v>
      </c>
      <c r="CD151" s="245">
        <v>118</v>
      </c>
      <c r="CE151" s="245">
        <v>113</v>
      </c>
      <c r="CF151" s="245">
        <v>95</v>
      </c>
      <c r="CG151" s="245">
        <v>101</v>
      </c>
      <c r="CH151" s="245">
        <v>96</v>
      </c>
      <c r="CI151" s="245">
        <v>104</v>
      </c>
      <c r="CJ151" s="245">
        <v>92</v>
      </c>
      <c r="CK151" s="245">
        <v>71</v>
      </c>
      <c r="CL151" s="245">
        <v>77</v>
      </c>
      <c r="CM151" s="245">
        <v>72</v>
      </c>
      <c r="CN151" s="245">
        <v>39</v>
      </c>
      <c r="CO151" s="245">
        <v>43</v>
      </c>
      <c r="CP151" s="245">
        <v>32</v>
      </c>
      <c r="CQ151" s="245">
        <v>19</v>
      </c>
      <c r="CR151" s="245">
        <v>14</v>
      </c>
      <c r="CS151" s="245">
        <v>18</v>
      </c>
      <c r="CT151" s="245">
        <v>8</v>
      </c>
      <c r="CU151" s="245">
        <v>5</v>
      </c>
      <c r="CV151" s="245">
        <v>4</v>
      </c>
      <c r="CW151" s="245">
        <v>3</v>
      </c>
      <c r="CX151" s="245">
        <v>3</v>
      </c>
      <c r="CY151" s="245">
        <v>3</v>
      </c>
      <c r="CZ151" s="245">
        <v>2</v>
      </c>
      <c r="DA151" s="246">
        <v>1</v>
      </c>
      <c r="DB151" s="245">
        <v>311</v>
      </c>
      <c r="DC151" s="245">
        <v>335</v>
      </c>
      <c r="DD151" s="245">
        <v>430</v>
      </c>
      <c r="DE151" s="245">
        <v>464</v>
      </c>
      <c r="DF151" s="245">
        <v>244</v>
      </c>
      <c r="DG151" s="245">
        <v>295</v>
      </c>
      <c r="DH151" s="245">
        <v>397</v>
      </c>
      <c r="DI151" s="245">
        <v>421</v>
      </c>
      <c r="DJ151" s="245">
        <v>513</v>
      </c>
      <c r="DK151" s="245">
        <v>485</v>
      </c>
      <c r="DL151" s="245">
        <v>571</v>
      </c>
      <c r="DM151" s="245">
        <v>684</v>
      </c>
      <c r="DN151" s="245">
        <v>787</v>
      </c>
      <c r="DO151" s="245">
        <v>724</v>
      </c>
      <c r="DP151" s="245">
        <v>573</v>
      </c>
      <c r="DQ151" s="245">
        <v>523</v>
      </c>
      <c r="DR151" s="245">
        <v>488</v>
      </c>
      <c r="DS151" s="245">
        <v>302</v>
      </c>
      <c r="DT151" s="245">
        <v>91</v>
      </c>
      <c r="DU151" s="245">
        <v>18</v>
      </c>
      <c r="DV151" s="245">
        <v>2</v>
      </c>
    </row>
    <row r="152" spans="1:126" x14ac:dyDescent="0.15">
      <c r="A152" s="248" t="s">
        <v>1069</v>
      </c>
      <c r="B152" s="259" t="s">
        <v>1067</v>
      </c>
      <c r="C152" s="250">
        <v>9411</v>
      </c>
      <c r="D152" s="251">
        <v>52</v>
      </c>
      <c r="E152" s="251">
        <v>57</v>
      </c>
      <c r="F152" s="251">
        <v>52</v>
      </c>
      <c r="G152" s="251">
        <v>53</v>
      </c>
      <c r="H152" s="251">
        <v>60</v>
      </c>
      <c r="I152" s="251">
        <v>65</v>
      </c>
      <c r="J152" s="251">
        <v>60</v>
      </c>
      <c r="K152" s="251">
        <v>67</v>
      </c>
      <c r="L152" s="251">
        <v>65</v>
      </c>
      <c r="M152" s="251">
        <v>72</v>
      </c>
      <c r="N152" s="251">
        <v>71</v>
      </c>
      <c r="O152" s="251">
        <v>78</v>
      </c>
      <c r="P152" s="251">
        <v>83</v>
      </c>
      <c r="Q152" s="251">
        <v>61</v>
      </c>
      <c r="R152" s="251">
        <v>93</v>
      </c>
      <c r="S152" s="251">
        <v>86</v>
      </c>
      <c r="T152" s="251">
        <v>86</v>
      </c>
      <c r="U152" s="251">
        <v>86</v>
      </c>
      <c r="V152" s="251">
        <v>63</v>
      </c>
      <c r="W152" s="251">
        <v>31</v>
      </c>
      <c r="X152" s="251">
        <v>45</v>
      </c>
      <c r="Y152" s="251">
        <v>50</v>
      </c>
      <c r="Z152" s="251">
        <v>42</v>
      </c>
      <c r="AA152" s="251">
        <v>49</v>
      </c>
      <c r="AB152" s="251">
        <v>34</v>
      </c>
      <c r="AC152" s="251">
        <v>46</v>
      </c>
      <c r="AD152" s="251">
        <v>47</v>
      </c>
      <c r="AE152" s="251">
        <v>54</v>
      </c>
      <c r="AF152" s="251">
        <v>68</v>
      </c>
      <c r="AG152" s="251">
        <v>63</v>
      </c>
      <c r="AH152" s="251">
        <v>58</v>
      </c>
      <c r="AI152" s="251">
        <v>64</v>
      </c>
      <c r="AJ152" s="251">
        <v>78</v>
      </c>
      <c r="AK152" s="251">
        <v>54</v>
      </c>
      <c r="AL152" s="251">
        <v>69</v>
      </c>
      <c r="AM152" s="251">
        <v>72</v>
      </c>
      <c r="AN152" s="251">
        <v>67</v>
      </c>
      <c r="AO152" s="251">
        <v>81</v>
      </c>
      <c r="AP152" s="251">
        <v>93</v>
      </c>
      <c r="AQ152" s="251">
        <v>82</v>
      </c>
      <c r="AR152" s="251">
        <v>96</v>
      </c>
      <c r="AS152" s="251">
        <v>93</v>
      </c>
      <c r="AT152" s="251">
        <v>97</v>
      </c>
      <c r="AU152" s="251">
        <v>96</v>
      </c>
      <c r="AV152" s="251">
        <v>99</v>
      </c>
      <c r="AW152" s="251">
        <v>96</v>
      </c>
      <c r="AX152" s="251">
        <v>105</v>
      </c>
      <c r="AY152" s="251">
        <v>103</v>
      </c>
      <c r="AZ152" s="251">
        <v>104</v>
      </c>
      <c r="BA152" s="251">
        <v>82</v>
      </c>
      <c r="BB152" s="251">
        <v>124</v>
      </c>
      <c r="BC152" s="251">
        <v>107</v>
      </c>
      <c r="BD152" s="251">
        <v>119</v>
      </c>
      <c r="BE152" s="251">
        <v>126</v>
      </c>
      <c r="BF152" s="251">
        <v>120</v>
      </c>
      <c r="BG152" s="251">
        <v>138</v>
      </c>
      <c r="BH152" s="251">
        <v>129</v>
      </c>
      <c r="BI152" s="251">
        <v>117</v>
      </c>
      <c r="BJ152" s="251">
        <v>145</v>
      </c>
      <c r="BK152" s="251">
        <v>142</v>
      </c>
      <c r="BL152" s="251">
        <v>136</v>
      </c>
      <c r="BM152" s="251">
        <v>137</v>
      </c>
      <c r="BN152" s="251">
        <v>134</v>
      </c>
      <c r="BO152" s="251">
        <v>137</v>
      </c>
      <c r="BP152" s="251">
        <v>163</v>
      </c>
      <c r="BQ152" s="251">
        <v>159</v>
      </c>
      <c r="BR152" s="251">
        <v>160</v>
      </c>
      <c r="BS152" s="251">
        <v>197</v>
      </c>
      <c r="BT152" s="251">
        <v>151</v>
      </c>
      <c r="BU152" s="251">
        <v>106</v>
      </c>
      <c r="BV152" s="251">
        <v>126</v>
      </c>
      <c r="BW152" s="251">
        <v>151</v>
      </c>
      <c r="BX152" s="251">
        <v>140</v>
      </c>
      <c r="BY152" s="251">
        <v>169</v>
      </c>
      <c r="BZ152" s="251">
        <v>169</v>
      </c>
      <c r="CA152" s="251">
        <v>142</v>
      </c>
      <c r="CB152" s="251">
        <v>117</v>
      </c>
      <c r="CC152" s="251">
        <v>141</v>
      </c>
      <c r="CD152" s="251">
        <v>157</v>
      </c>
      <c r="CE152" s="251">
        <v>179</v>
      </c>
      <c r="CF152" s="251">
        <v>146</v>
      </c>
      <c r="CG152" s="251">
        <v>148</v>
      </c>
      <c r="CH152" s="251">
        <v>144</v>
      </c>
      <c r="CI152" s="251">
        <v>135</v>
      </c>
      <c r="CJ152" s="251">
        <v>146</v>
      </c>
      <c r="CK152" s="251">
        <v>123</v>
      </c>
      <c r="CL152" s="251">
        <v>114</v>
      </c>
      <c r="CM152" s="251">
        <v>114</v>
      </c>
      <c r="CN152" s="251">
        <v>101</v>
      </c>
      <c r="CO152" s="251">
        <v>103</v>
      </c>
      <c r="CP152" s="251">
        <v>79</v>
      </c>
      <c r="CQ152" s="251">
        <v>52</v>
      </c>
      <c r="CR152" s="251">
        <v>61</v>
      </c>
      <c r="CS152" s="251">
        <v>44</v>
      </c>
      <c r="CT152" s="251">
        <v>39</v>
      </c>
      <c r="CU152" s="251">
        <v>25</v>
      </c>
      <c r="CV152" s="251">
        <v>23</v>
      </c>
      <c r="CW152" s="251">
        <v>14</v>
      </c>
      <c r="CX152" s="251">
        <v>12</v>
      </c>
      <c r="CY152" s="251">
        <v>8</v>
      </c>
      <c r="CZ152" s="251">
        <v>14</v>
      </c>
      <c r="DA152" s="252">
        <v>0</v>
      </c>
      <c r="DB152" s="251">
        <v>274</v>
      </c>
      <c r="DC152" s="251">
        <v>329</v>
      </c>
      <c r="DD152" s="251">
        <v>386</v>
      </c>
      <c r="DE152" s="251">
        <v>352</v>
      </c>
      <c r="DF152" s="251">
        <v>220</v>
      </c>
      <c r="DG152" s="251">
        <v>278</v>
      </c>
      <c r="DH152" s="251">
        <v>323</v>
      </c>
      <c r="DI152" s="251">
        <v>395</v>
      </c>
      <c r="DJ152" s="251">
        <v>481</v>
      </c>
      <c r="DK152" s="251">
        <v>490</v>
      </c>
      <c r="DL152" s="251">
        <v>596</v>
      </c>
      <c r="DM152" s="251">
        <v>671</v>
      </c>
      <c r="DN152" s="251">
        <v>707</v>
      </c>
      <c r="DO152" s="251">
        <v>773</v>
      </c>
      <c r="DP152" s="251">
        <v>755</v>
      </c>
      <c r="DQ152" s="251">
        <v>736</v>
      </c>
      <c r="DR152" s="251">
        <v>719</v>
      </c>
      <c r="DS152" s="251">
        <v>555</v>
      </c>
      <c r="DT152" s="251">
        <v>275</v>
      </c>
      <c r="DU152" s="251">
        <v>82</v>
      </c>
      <c r="DV152" s="251">
        <v>14</v>
      </c>
    </row>
    <row r="153" spans="1:126" x14ac:dyDescent="0.15">
      <c r="A153" s="242" t="s">
        <v>1106</v>
      </c>
      <c r="B153" s="257" t="s">
        <v>1064</v>
      </c>
      <c r="C153" s="244">
        <v>14819</v>
      </c>
      <c r="D153" s="245">
        <v>85</v>
      </c>
      <c r="E153" s="245">
        <v>92</v>
      </c>
      <c r="F153" s="245">
        <v>85</v>
      </c>
      <c r="G153" s="245">
        <v>94</v>
      </c>
      <c r="H153" s="245">
        <v>107</v>
      </c>
      <c r="I153" s="245">
        <v>107</v>
      </c>
      <c r="J153" s="245">
        <v>131</v>
      </c>
      <c r="K153" s="245">
        <v>106</v>
      </c>
      <c r="L153" s="245">
        <v>132</v>
      </c>
      <c r="M153" s="245">
        <v>122</v>
      </c>
      <c r="N153" s="245">
        <v>124</v>
      </c>
      <c r="O153" s="245">
        <v>131</v>
      </c>
      <c r="P153" s="245">
        <v>135</v>
      </c>
      <c r="Q153" s="245">
        <v>121</v>
      </c>
      <c r="R153" s="245">
        <v>136</v>
      </c>
      <c r="S153" s="245">
        <v>141</v>
      </c>
      <c r="T153" s="245">
        <v>123</v>
      </c>
      <c r="U153" s="245">
        <v>140</v>
      </c>
      <c r="V153" s="245">
        <v>96</v>
      </c>
      <c r="W153" s="245">
        <v>64</v>
      </c>
      <c r="X153" s="245">
        <v>70</v>
      </c>
      <c r="Y153" s="245">
        <v>62</v>
      </c>
      <c r="Z153" s="245">
        <v>68</v>
      </c>
      <c r="AA153" s="245">
        <v>65</v>
      </c>
      <c r="AB153" s="245">
        <v>104</v>
      </c>
      <c r="AC153" s="245">
        <v>86</v>
      </c>
      <c r="AD153" s="245">
        <v>91</v>
      </c>
      <c r="AE153" s="245">
        <v>85</v>
      </c>
      <c r="AF153" s="245">
        <v>117</v>
      </c>
      <c r="AG153" s="245">
        <v>117</v>
      </c>
      <c r="AH153" s="245">
        <v>102</v>
      </c>
      <c r="AI153" s="245">
        <v>120</v>
      </c>
      <c r="AJ153" s="245">
        <v>133</v>
      </c>
      <c r="AK153" s="245">
        <v>126</v>
      </c>
      <c r="AL153" s="245">
        <v>142</v>
      </c>
      <c r="AM153" s="245">
        <v>141</v>
      </c>
      <c r="AN153" s="245">
        <v>163</v>
      </c>
      <c r="AO153" s="245">
        <v>163</v>
      </c>
      <c r="AP153" s="245">
        <v>147</v>
      </c>
      <c r="AQ153" s="245">
        <v>166</v>
      </c>
      <c r="AR153" s="245">
        <v>155</v>
      </c>
      <c r="AS153" s="245">
        <v>136</v>
      </c>
      <c r="AT153" s="245">
        <v>173</v>
      </c>
      <c r="AU153" s="245">
        <v>156</v>
      </c>
      <c r="AV153" s="245">
        <v>141</v>
      </c>
      <c r="AW153" s="245">
        <v>145</v>
      </c>
      <c r="AX153" s="245">
        <v>136</v>
      </c>
      <c r="AY153" s="245">
        <v>165</v>
      </c>
      <c r="AZ153" s="245">
        <v>146</v>
      </c>
      <c r="BA153" s="245">
        <v>146</v>
      </c>
      <c r="BB153" s="245">
        <v>177</v>
      </c>
      <c r="BC153" s="245">
        <v>142</v>
      </c>
      <c r="BD153" s="245">
        <v>188</v>
      </c>
      <c r="BE153" s="245">
        <v>183</v>
      </c>
      <c r="BF153" s="245">
        <v>194</v>
      </c>
      <c r="BG153" s="245">
        <v>214</v>
      </c>
      <c r="BH153" s="245">
        <v>227</v>
      </c>
      <c r="BI153" s="245">
        <v>216</v>
      </c>
      <c r="BJ153" s="245">
        <v>231</v>
      </c>
      <c r="BK153" s="245">
        <v>260</v>
      </c>
      <c r="BL153" s="245">
        <v>280</v>
      </c>
      <c r="BM153" s="245">
        <v>235</v>
      </c>
      <c r="BN153" s="245">
        <v>238</v>
      </c>
      <c r="BO153" s="245">
        <v>242</v>
      </c>
      <c r="BP153" s="245">
        <v>284</v>
      </c>
      <c r="BQ153" s="245">
        <v>285</v>
      </c>
      <c r="BR153" s="245">
        <v>318</v>
      </c>
      <c r="BS153" s="245">
        <v>343</v>
      </c>
      <c r="BT153" s="245">
        <v>246</v>
      </c>
      <c r="BU153" s="245">
        <v>130</v>
      </c>
      <c r="BV153" s="245">
        <v>162</v>
      </c>
      <c r="BW153" s="245">
        <v>208</v>
      </c>
      <c r="BX153" s="245">
        <v>200</v>
      </c>
      <c r="BY153" s="245">
        <v>192</v>
      </c>
      <c r="BZ153" s="245">
        <v>232</v>
      </c>
      <c r="CA153" s="245">
        <v>177</v>
      </c>
      <c r="CB153" s="245">
        <v>147</v>
      </c>
      <c r="CC153" s="245">
        <v>199</v>
      </c>
      <c r="CD153" s="245">
        <v>196</v>
      </c>
      <c r="CE153" s="245">
        <v>232</v>
      </c>
      <c r="CF153" s="245">
        <v>188</v>
      </c>
      <c r="CG153" s="245">
        <v>192</v>
      </c>
      <c r="CH153" s="245">
        <v>192</v>
      </c>
      <c r="CI153" s="245">
        <v>221</v>
      </c>
      <c r="CJ153" s="245">
        <v>214</v>
      </c>
      <c r="CK153" s="245">
        <v>150</v>
      </c>
      <c r="CL153" s="245">
        <v>173</v>
      </c>
      <c r="CM153" s="245">
        <v>167</v>
      </c>
      <c r="CN153" s="245">
        <v>137</v>
      </c>
      <c r="CO153" s="245">
        <v>111</v>
      </c>
      <c r="CP153" s="245">
        <v>105</v>
      </c>
      <c r="CQ153" s="245">
        <v>76</v>
      </c>
      <c r="CR153" s="245">
        <v>72</v>
      </c>
      <c r="CS153" s="245">
        <v>42</v>
      </c>
      <c r="CT153" s="245">
        <v>42</v>
      </c>
      <c r="CU153" s="245">
        <v>34</v>
      </c>
      <c r="CV153" s="245">
        <v>21</v>
      </c>
      <c r="CW153" s="245">
        <v>20</v>
      </c>
      <c r="CX153" s="245">
        <v>18</v>
      </c>
      <c r="CY153" s="245">
        <v>10</v>
      </c>
      <c r="CZ153" s="245">
        <v>15</v>
      </c>
      <c r="DA153" s="246">
        <v>2</v>
      </c>
      <c r="DB153" s="245">
        <v>463</v>
      </c>
      <c r="DC153" s="245">
        <v>598</v>
      </c>
      <c r="DD153" s="245">
        <v>647</v>
      </c>
      <c r="DE153" s="245">
        <v>564</v>
      </c>
      <c r="DF153" s="245">
        <v>369</v>
      </c>
      <c r="DG153" s="245">
        <v>496</v>
      </c>
      <c r="DH153" s="245">
        <v>623</v>
      </c>
      <c r="DI153" s="245">
        <v>780</v>
      </c>
      <c r="DJ153" s="245">
        <v>761</v>
      </c>
      <c r="DK153" s="245">
        <v>738</v>
      </c>
      <c r="DL153" s="245">
        <v>884</v>
      </c>
      <c r="DM153" s="245">
        <v>1148</v>
      </c>
      <c r="DN153" s="245">
        <v>1279</v>
      </c>
      <c r="DO153" s="245">
        <v>1322</v>
      </c>
      <c r="DP153" s="245">
        <v>994</v>
      </c>
      <c r="DQ153" s="245">
        <v>951</v>
      </c>
      <c r="DR153" s="245">
        <v>1007</v>
      </c>
      <c r="DS153" s="245">
        <v>738</v>
      </c>
      <c r="DT153" s="245">
        <v>337</v>
      </c>
      <c r="DU153" s="245">
        <v>103</v>
      </c>
      <c r="DV153" s="245">
        <v>15</v>
      </c>
    </row>
    <row r="154" spans="1:126" x14ac:dyDescent="0.15">
      <c r="A154" s="242" t="s">
        <v>1069</v>
      </c>
      <c r="B154" s="257" t="s">
        <v>1066</v>
      </c>
      <c r="C154" s="244">
        <v>7007</v>
      </c>
      <c r="D154" s="245">
        <v>43</v>
      </c>
      <c r="E154" s="245">
        <v>42</v>
      </c>
      <c r="F154" s="245">
        <v>45</v>
      </c>
      <c r="G154" s="245">
        <v>47</v>
      </c>
      <c r="H154" s="245">
        <v>52</v>
      </c>
      <c r="I154" s="245">
        <v>52</v>
      </c>
      <c r="J154" s="245">
        <v>77</v>
      </c>
      <c r="K154" s="245">
        <v>64</v>
      </c>
      <c r="L154" s="245">
        <v>59</v>
      </c>
      <c r="M154" s="245">
        <v>57</v>
      </c>
      <c r="N154" s="245">
        <v>60</v>
      </c>
      <c r="O154" s="245">
        <v>77</v>
      </c>
      <c r="P154" s="245">
        <v>64</v>
      </c>
      <c r="Q154" s="245">
        <v>69</v>
      </c>
      <c r="R154" s="245">
        <v>71</v>
      </c>
      <c r="S154" s="245">
        <v>64</v>
      </c>
      <c r="T154" s="245">
        <v>69</v>
      </c>
      <c r="U154" s="245">
        <v>64</v>
      </c>
      <c r="V154" s="245">
        <v>48</v>
      </c>
      <c r="W154" s="245">
        <v>40</v>
      </c>
      <c r="X154" s="245">
        <v>37</v>
      </c>
      <c r="Y154" s="245">
        <v>37</v>
      </c>
      <c r="Z154" s="245">
        <v>39</v>
      </c>
      <c r="AA154" s="245">
        <v>29</v>
      </c>
      <c r="AB154" s="245">
        <v>63</v>
      </c>
      <c r="AC154" s="245">
        <v>47</v>
      </c>
      <c r="AD154" s="245">
        <v>55</v>
      </c>
      <c r="AE154" s="245">
        <v>44</v>
      </c>
      <c r="AF154" s="245">
        <v>67</v>
      </c>
      <c r="AG154" s="245">
        <v>62</v>
      </c>
      <c r="AH154" s="245">
        <v>57</v>
      </c>
      <c r="AI154" s="245">
        <v>61</v>
      </c>
      <c r="AJ154" s="245">
        <v>65</v>
      </c>
      <c r="AK154" s="245">
        <v>73</v>
      </c>
      <c r="AL154" s="245">
        <v>90</v>
      </c>
      <c r="AM154" s="245">
        <v>59</v>
      </c>
      <c r="AN154" s="245">
        <v>92</v>
      </c>
      <c r="AO154" s="245">
        <v>86</v>
      </c>
      <c r="AP154" s="245">
        <v>77</v>
      </c>
      <c r="AQ154" s="245">
        <v>92</v>
      </c>
      <c r="AR154" s="245">
        <v>82</v>
      </c>
      <c r="AS154" s="245">
        <v>65</v>
      </c>
      <c r="AT154" s="245">
        <v>93</v>
      </c>
      <c r="AU154" s="245">
        <v>78</v>
      </c>
      <c r="AV154" s="245">
        <v>75</v>
      </c>
      <c r="AW154" s="245">
        <v>72</v>
      </c>
      <c r="AX154" s="245">
        <v>64</v>
      </c>
      <c r="AY154" s="245">
        <v>85</v>
      </c>
      <c r="AZ154" s="245">
        <v>70</v>
      </c>
      <c r="BA154" s="245">
        <v>72</v>
      </c>
      <c r="BB154" s="245">
        <v>91</v>
      </c>
      <c r="BC154" s="245">
        <v>53</v>
      </c>
      <c r="BD154" s="245">
        <v>82</v>
      </c>
      <c r="BE154" s="245">
        <v>94</v>
      </c>
      <c r="BF154" s="245">
        <v>94</v>
      </c>
      <c r="BG154" s="245">
        <v>111</v>
      </c>
      <c r="BH154" s="245">
        <v>116</v>
      </c>
      <c r="BI154" s="245">
        <v>114</v>
      </c>
      <c r="BJ154" s="245">
        <v>127</v>
      </c>
      <c r="BK154" s="245">
        <v>129</v>
      </c>
      <c r="BL154" s="245">
        <v>138</v>
      </c>
      <c r="BM154" s="245">
        <v>112</v>
      </c>
      <c r="BN154" s="245">
        <v>105</v>
      </c>
      <c r="BO154" s="245">
        <v>122</v>
      </c>
      <c r="BP154" s="245">
        <v>142</v>
      </c>
      <c r="BQ154" s="245">
        <v>129</v>
      </c>
      <c r="BR154" s="245">
        <v>167</v>
      </c>
      <c r="BS154" s="245">
        <v>185</v>
      </c>
      <c r="BT154" s="245">
        <v>128</v>
      </c>
      <c r="BU154" s="245">
        <v>61</v>
      </c>
      <c r="BV154" s="245">
        <v>83</v>
      </c>
      <c r="BW154" s="245">
        <v>98</v>
      </c>
      <c r="BX154" s="245">
        <v>85</v>
      </c>
      <c r="BY154" s="245">
        <v>82</v>
      </c>
      <c r="BZ154" s="245">
        <v>91</v>
      </c>
      <c r="CA154" s="245">
        <v>74</v>
      </c>
      <c r="CB154" s="245">
        <v>71</v>
      </c>
      <c r="CC154" s="245">
        <v>85</v>
      </c>
      <c r="CD154" s="245">
        <v>73</v>
      </c>
      <c r="CE154" s="245">
        <v>96</v>
      </c>
      <c r="CF154" s="245">
        <v>77</v>
      </c>
      <c r="CG154" s="245">
        <v>76</v>
      </c>
      <c r="CH154" s="245">
        <v>82</v>
      </c>
      <c r="CI154" s="245">
        <v>90</v>
      </c>
      <c r="CJ154" s="245">
        <v>70</v>
      </c>
      <c r="CK154" s="245">
        <v>51</v>
      </c>
      <c r="CL154" s="245">
        <v>55</v>
      </c>
      <c r="CM154" s="245">
        <v>52</v>
      </c>
      <c r="CN154" s="245">
        <v>43</v>
      </c>
      <c r="CO154" s="245">
        <v>36</v>
      </c>
      <c r="CP154" s="245">
        <v>23</v>
      </c>
      <c r="CQ154" s="245">
        <v>16</v>
      </c>
      <c r="CR154" s="245">
        <v>11</v>
      </c>
      <c r="CS154" s="245">
        <v>10</v>
      </c>
      <c r="CT154" s="245">
        <v>8</v>
      </c>
      <c r="CU154" s="245">
        <v>6</v>
      </c>
      <c r="CV154" s="245">
        <v>1</v>
      </c>
      <c r="CW154" s="245">
        <v>2</v>
      </c>
      <c r="CX154" s="245">
        <v>1</v>
      </c>
      <c r="CY154" s="245">
        <v>3</v>
      </c>
      <c r="CZ154" s="245">
        <v>2</v>
      </c>
      <c r="DA154" s="246">
        <v>2</v>
      </c>
      <c r="DB154" s="245">
        <v>229</v>
      </c>
      <c r="DC154" s="245">
        <v>309</v>
      </c>
      <c r="DD154" s="245">
        <v>341</v>
      </c>
      <c r="DE154" s="245">
        <v>285</v>
      </c>
      <c r="DF154" s="245">
        <v>205</v>
      </c>
      <c r="DG154" s="245">
        <v>275</v>
      </c>
      <c r="DH154" s="245">
        <v>346</v>
      </c>
      <c r="DI154" s="245">
        <v>406</v>
      </c>
      <c r="DJ154" s="245">
        <v>393</v>
      </c>
      <c r="DK154" s="245">
        <v>363</v>
      </c>
      <c r="DL154" s="245">
        <v>414</v>
      </c>
      <c r="DM154" s="245">
        <v>597</v>
      </c>
      <c r="DN154" s="245">
        <v>619</v>
      </c>
      <c r="DO154" s="245">
        <v>670</v>
      </c>
      <c r="DP154" s="245">
        <v>439</v>
      </c>
      <c r="DQ154" s="245">
        <v>399</v>
      </c>
      <c r="DR154" s="245">
        <v>395</v>
      </c>
      <c r="DS154" s="245">
        <v>237</v>
      </c>
      <c r="DT154" s="245">
        <v>68</v>
      </c>
      <c r="DU154" s="245">
        <v>13</v>
      </c>
      <c r="DV154" s="245">
        <v>2</v>
      </c>
    </row>
    <row r="155" spans="1:126" x14ac:dyDescent="0.15">
      <c r="A155" s="248" t="s">
        <v>1069</v>
      </c>
      <c r="B155" s="259" t="s">
        <v>1067</v>
      </c>
      <c r="C155" s="250">
        <v>7812</v>
      </c>
      <c r="D155" s="251">
        <v>42</v>
      </c>
      <c r="E155" s="251">
        <v>50</v>
      </c>
      <c r="F155" s="251">
        <v>40</v>
      </c>
      <c r="G155" s="251">
        <v>47</v>
      </c>
      <c r="H155" s="251">
        <v>55</v>
      </c>
      <c r="I155" s="251">
        <v>55</v>
      </c>
      <c r="J155" s="251">
        <v>54</v>
      </c>
      <c r="K155" s="251">
        <v>42</v>
      </c>
      <c r="L155" s="251">
        <v>73</v>
      </c>
      <c r="M155" s="251">
        <v>65</v>
      </c>
      <c r="N155" s="251">
        <v>64</v>
      </c>
      <c r="O155" s="251">
        <v>54</v>
      </c>
      <c r="P155" s="251">
        <v>71</v>
      </c>
      <c r="Q155" s="251">
        <v>52</v>
      </c>
      <c r="R155" s="251">
        <v>65</v>
      </c>
      <c r="S155" s="251">
        <v>77</v>
      </c>
      <c r="T155" s="251">
        <v>54</v>
      </c>
      <c r="U155" s="251">
        <v>76</v>
      </c>
      <c r="V155" s="251">
        <v>48</v>
      </c>
      <c r="W155" s="251">
        <v>24</v>
      </c>
      <c r="X155" s="251">
        <v>33</v>
      </c>
      <c r="Y155" s="251">
        <v>25</v>
      </c>
      <c r="Z155" s="251">
        <v>29</v>
      </c>
      <c r="AA155" s="251">
        <v>36</v>
      </c>
      <c r="AB155" s="251">
        <v>41</v>
      </c>
      <c r="AC155" s="251">
        <v>39</v>
      </c>
      <c r="AD155" s="251">
        <v>36</v>
      </c>
      <c r="AE155" s="251">
        <v>41</v>
      </c>
      <c r="AF155" s="251">
        <v>50</v>
      </c>
      <c r="AG155" s="251">
        <v>55</v>
      </c>
      <c r="AH155" s="251">
        <v>45</v>
      </c>
      <c r="AI155" s="251">
        <v>59</v>
      </c>
      <c r="AJ155" s="251">
        <v>68</v>
      </c>
      <c r="AK155" s="251">
        <v>53</v>
      </c>
      <c r="AL155" s="251">
        <v>52</v>
      </c>
      <c r="AM155" s="251">
        <v>82</v>
      </c>
      <c r="AN155" s="251">
        <v>71</v>
      </c>
      <c r="AO155" s="251">
        <v>77</v>
      </c>
      <c r="AP155" s="251">
        <v>70</v>
      </c>
      <c r="AQ155" s="251">
        <v>74</v>
      </c>
      <c r="AR155" s="251">
        <v>73</v>
      </c>
      <c r="AS155" s="251">
        <v>71</v>
      </c>
      <c r="AT155" s="251">
        <v>80</v>
      </c>
      <c r="AU155" s="251">
        <v>78</v>
      </c>
      <c r="AV155" s="251">
        <v>66</v>
      </c>
      <c r="AW155" s="251">
        <v>73</v>
      </c>
      <c r="AX155" s="251">
        <v>72</v>
      </c>
      <c r="AY155" s="251">
        <v>80</v>
      </c>
      <c r="AZ155" s="251">
        <v>76</v>
      </c>
      <c r="BA155" s="251">
        <v>74</v>
      </c>
      <c r="BB155" s="251">
        <v>86</v>
      </c>
      <c r="BC155" s="251">
        <v>89</v>
      </c>
      <c r="BD155" s="251">
        <v>106</v>
      </c>
      <c r="BE155" s="251">
        <v>89</v>
      </c>
      <c r="BF155" s="251">
        <v>100</v>
      </c>
      <c r="BG155" s="251">
        <v>103</v>
      </c>
      <c r="BH155" s="251">
        <v>111</v>
      </c>
      <c r="BI155" s="251">
        <v>102</v>
      </c>
      <c r="BJ155" s="251">
        <v>104</v>
      </c>
      <c r="BK155" s="251">
        <v>131</v>
      </c>
      <c r="BL155" s="251">
        <v>142</v>
      </c>
      <c r="BM155" s="251">
        <v>123</v>
      </c>
      <c r="BN155" s="251">
        <v>133</v>
      </c>
      <c r="BO155" s="251">
        <v>120</v>
      </c>
      <c r="BP155" s="251">
        <v>142</v>
      </c>
      <c r="BQ155" s="251">
        <v>156</v>
      </c>
      <c r="BR155" s="251">
        <v>151</v>
      </c>
      <c r="BS155" s="251">
        <v>158</v>
      </c>
      <c r="BT155" s="251">
        <v>118</v>
      </c>
      <c r="BU155" s="251">
        <v>69</v>
      </c>
      <c r="BV155" s="251">
        <v>79</v>
      </c>
      <c r="BW155" s="251">
        <v>110</v>
      </c>
      <c r="BX155" s="251">
        <v>115</v>
      </c>
      <c r="BY155" s="251">
        <v>110</v>
      </c>
      <c r="BZ155" s="251">
        <v>141</v>
      </c>
      <c r="CA155" s="251">
        <v>103</v>
      </c>
      <c r="CB155" s="251">
        <v>76</v>
      </c>
      <c r="CC155" s="251">
        <v>114</v>
      </c>
      <c r="CD155" s="251">
        <v>123</v>
      </c>
      <c r="CE155" s="251">
        <v>136</v>
      </c>
      <c r="CF155" s="251">
        <v>111</v>
      </c>
      <c r="CG155" s="251">
        <v>116</v>
      </c>
      <c r="CH155" s="251">
        <v>110</v>
      </c>
      <c r="CI155" s="251">
        <v>131</v>
      </c>
      <c r="CJ155" s="251">
        <v>144</v>
      </c>
      <c r="CK155" s="251">
        <v>99</v>
      </c>
      <c r="CL155" s="251">
        <v>118</v>
      </c>
      <c r="CM155" s="251">
        <v>115</v>
      </c>
      <c r="CN155" s="251">
        <v>94</v>
      </c>
      <c r="CO155" s="251">
        <v>75</v>
      </c>
      <c r="CP155" s="251">
        <v>82</v>
      </c>
      <c r="CQ155" s="251">
        <v>60</v>
      </c>
      <c r="CR155" s="251">
        <v>61</v>
      </c>
      <c r="CS155" s="251">
        <v>32</v>
      </c>
      <c r="CT155" s="251">
        <v>34</v>
      </c>
      <c r="CU155" s="251">
        <v>28</v>
      </c>
      <c r="CV155" s="251">
        <v>20</v>
      </c>
      <c r="CW155" s="251">
        <v>18</v>
      </c>
      <c r="CX155" s="251">
        <v>17</v>
      </c>
      <c r="CY155" s="251">
        <v>7</v>
      </c>
      <c r="CZ155" s="251">
        <v>13</v>
      </c>
      <c r="DA155" s="252">
        <v>0</v>
      </c>
      <c r="DB155" s="251">
        <v>234</v>
      </c>
      <c r="DC155" s="251">
        <v>289</v>
      </c>
      <c r="DD155" s="251">
        <v>306</v>
      </c>
      <c r="DE155" s="251">
        <v>279</v>
      </c>
      <c r="DF155" s="251">
        <v>164</v>
      </c>
      <c r="DG155" s="251">
        <v>221</v>
      </c>
      <c r="DH155" s="251">
        <v>277</v>
      </c>
      <c r="DI155" s="251">
        <v>374</v>
      </c>
      <c r="DJ155" s="251">
        <v>368</v>
      </c>
      <c r="DK155" s="251">
        <v>375</v>
      </c>
      <c r="DL155" s="251">
        <v>470</v>
      </c>
      <c r="DM155" s="251">
        <v>551</v>
      </c>
      <c r="DN155" s="251">
        <v>660</v>
      </c>
      <c r="DO155" s="251">
        <v>652</v>
      </c>
      <c r="DP155" s="251">
        <v>555</v>
      </c>
      <c r="DQ155" s="251">
        <v>552</v>
      </c>
      <c r="DR155" s="251">
        <v>612</v>
      </c>
      <c r="DS155" s="251">
        <v>501</v>
      </c>
      <c r="DT155" s="251">
        <v>269</v>
      </c>
      <c r="DU155" s="251">
        <v>90</v>
      </c>
      <c r="DV155" s="251">
        <v>13</v>
      </c>
    </row>
    <row r="156" spans="1:126" x14ac:dyDescent="0.15">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245"/>
      <c r="AJ156" s="245"/>
      <c r="AK156" s="245"/>
      <c r="AL156" s="245"/>
      <c r="AM156" s="245"/>
      <c r="AN156" s="245"/>
      <c r="AO156" s="245"/>
      <c r="AP156" s="245"/>
      <c r="AQ156" s="245"/>
      <c r="AR156" s="245"/>
      <c r="AS156" s="245"/>
      <c r="AT156" s="245"/>
      <c r="AU156" s="245"/>
      <c r="AV156" s="245"/>
      <c r="AW156" s="245"/>
      <c r="AX156" s="245"/>
      <c r="AY156" s="245"/>
      <c r="AZ156" s="245"/>
      <c r="BA156" s="245"/>
      <c r="BB156" s="245"/>
      <c r="BC156" s="245"/>
      <c r="BD156" s="245"/>
      <c r="BE156" s="245"/>
      <c r="BF156" s="245"/>
      <c r="BG156" s="245"/>
      <c r="BH156" s="245"/>
      <c r="BI156" s="245"/>
      <c r="BJ156" s="245"/>
      <c r="BK156" s="245"/>
      <c r="BL156" s="245"/>
      <c r="BM156" s="245"/>
      <c r="BN156" s="245"/>
      <c r="BO156" s="245"/>
      <c r="BP156" s="245"/>
      <c r="BQ156" s="245"/>
      <c r="BR156" s="245"/>
      <c r="BS156" s="245"/>
      <c r="BT156" s="245"/>
      <c r="BU156" s="245"/>
      <c r="BV156" s="245"/>
      <c r="BW156" s="245"/>
      <c r="BX156" s="245"/>
      <c r="BY156" s="245"/>
      <c r="BZ156" s="245"/>
      <c r="CA156" s="245"/>
      <c r="CB156" s="245"/>
      <c r="CC156" s="245"/>
      <c r="CD156" s="245"/>
      <c r="CE156" s="245"/>
      <c r="CF156" s="245"/>
      <c r="CG156" s="245"/>
      <c r="CH156" s="245"/>
      <c r="CI156" s="245"/>
      <c r="CJ156" s="245"/>
      <c r="CK156" s="245"/>
      <c r="CL156" s="245"/>
      <c r="CM156" s="245"/>
      <c r="CN156" s="245"/>
      <c r="CO156" s="245"/>
      <c r="CP156" s="245"/>
      <c r="CQ156" s="245"/>
      <c r="CR156" s="245"/>
      <c r="CS156" s="245"/>
      <c r="CT156" s="245"/>
      <c r="CU156" s="245"/>
      <c r="CV156" s="245"/>
      <c r="CW156" s="245"/>
      <c r="CX156" s="245"/>
      <c r="CY156" s="245"/>
      <c r="CZ156" s="245"/>
      <c r="DA156" s="245"/>
      <c r="DB156" s="245"/>
      <c r="DC156" s="245"/>
      <c r="DD156" s="245"/>
      <c r="DE156" s="245"/>
      <c r="DF156" s="245"/>
      <c r="DG156" s="245"/>
      <c r="DH156" s="245"/>
      <c r="DI156" s="245"/>
      <c r="DJ156" s="245"/>
      <c r="DK156" s="245"/>
      <c r="DL156" s="245"/>
      <c r="DM156" s="245"/>
      <c r="DN156" s="245"/>
      <c r="DO156" s="245"/>
      <c r="DP156" s="245"/>
      <c r="DQ156" s="245"/>
      <c r="DR156" s="245"/>
      <c r="DS156" s="245"/>
      <c r="DT156" s="245"/>
      <c r="DU156" s="245"/>
      <c r="DV156" s="245"/>
    </row>
    <row r="157" spans="1:126" x14ac:dyDescent="0.15">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245"/>
      <c r="AI157" s="245"/>
      <c r="AJ157" s="245"/>
      <c r="AK157" s="245"/>
      <c r="AL157" s="245"/>
      <c r="AM157" s="245"/>
      <c r="AN157" s="245"/>
      <c r="AO157" s="245"/>
      <c r="AP157" s="245"/>
      <c r="AQ157" s="245"/>
      <c r="AR157" s="245"/>
      <c r="AS157" s="245"/>
      <c r="AT157" s="245"/>
      <c r="AU157" s="245"/>
      <c r="AV157" s="245"/>
      <c r="AW157" s="245"/>
      <c r="AX157" s="245"/>
      <c r="AY157" s="245"/>
      <c r="AZ157" s="245"/>
      <c r="BA157" s="245"/>
      <c r="BB157" s="245"/>
      <c r="BC157" s="245"/>
      <c r="BD157" s="245"/>
      <c r="BE157" s="245"/>
      <c r="BF157" s="245"/>
      <c r="BG157" s="245"/>
      <c r="BH157" s="245"/>
      <c r="BI157" s="245"/>
      <c r="BJ157" s="245"/>
      <c r="BK157" s="245"/>
      <c r="BL157" s="245"/>
      <c r="BM157" s="245"/>
      <c r="BN157" s="245"/>
      <c r="BO157" s="245"/>
      <c r="BP157" s="245"/>
      <c r="BQ157" s="245"/>
      <c r="BR157" s="245"/>
      <c r="BS157" s="245"/>
      <c r="BT157" s="245"/>
      <c r="BU157" s="245"/>
      <c r="BV157" s="245"/>
      <c r="BW157" s="245"/>
      <c r="BX157" s="245"/>
      <c r="BY157" s="245"/>
      <c r="BZ157" s="245"/>
      <c r="CA157" s="245"/>
      <c r="CB157" s="245"/>
      <c r="CC157" s="245"/>
      <c r="CD157" s="245"/>
      <c r="CE157" s="245"/>
      <c r="CF157" s="245"/>
      <c r="CG157" s="245"/>
      <c r="CH157" s="245"/>
      <c r="CI157" s="245"/>
      <c r="CJ157" s="245"/>
      <c r="CK157" s="245"/>
      <c r="CL157" s="245"/>
      <c r="CM157" s="245"/>
      <c r="CN157" s="245"/>
      <c r="CO157" s="245"/>
      <c r="CP157" s="245"/>
      <c r="CQ157" s="245"/>
      <c r="CR157" s="245"/>
      <c r="CS157" s="245"/>
      <c r="CT157" s="245"/>
      <c r="CU157" s="245"/>
      <c r="CV157" s="245"/>
      <c r="CW157" s="245"/>
      <c r="CX157" s="245"/>
      <c r="CY157" s="245"/>
      <c r="CZ157" s="245"/>
      <c r="DA157" s="245"/>
      <c r="DB157" s="245"/>
      <c r="DC157" s="245"/>
      <c r="DD157" s="245"/>
      <c r="DE157" s="245"/>
      <c r="DF157" s="245"/>
      <c r="DG157" s="245"/>
      <c r="DH157" s="245"/>
      <c r="DI157" s="245"/>
      <c r="DJ157" s="245"/>
      <c r="DK157" s="245"/>
      <c r="DL157" s="245"/>
      <c r="DM157" s="245"/>
      <c r="DN157" s="245"/>
      <c r="DO157" s="245"/>
      <c r="DP157" s="245"/>
      <c r="DQ157" s="245"/>
      <c r="DR157" s="245"/>
      <c r="DS157" s="245"/>
      <c r="DT157" s="245"/>
      <c r="DU157" s="245"/>
      <c r="DV157" s="245"/>
    </row>
    <row r="158" spans="1:126" x14ac:dyDescent="0.1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c r="AZ158" s="245"/>
      <c r="BA158" s="245"/>
      <c r="BB158" s="245"/>
      <c r="BC158" s="245"/>
      <c r="BD158" s="245"/>
      <c r="BE158" s="245"/>
      <c r="BF158" s="245"/>
      <c r="BG158" s="245"/>
      <c r="BH158" s="245"/>
      <c r="BI158" s="245"/>
      <c r="BJ158" s="245"/>
      <c r="BK158" s="245"/>
      <c r="BL158" s="245"/>
      <c r="BM158" s="245"/>
      <c r="BN158" s="245"/>
      <c r="BO158" s="245"/>
      <c r="BP158" s="245"/>
      <c r="BQ158" s="245"/>
      <c r="BR158" s="245"/>
      <c r="BS158" s="245"/>
      <c r="BT158" s="245"/>
      <c r="BU158" s="245"/>
      <c r="BV158" s="245"/>
      <c r="BW158" s="245"/>
      <c r="BX158" s="245"/>
      <c r="BY158" s="245"/>
      <c r="BZ158" s="245"/>
      <c r="CA158" s="245"/>
      <c r="CB158" s="245"/>
      <c r="CC158" s="245"/>
      <c r="CD158" s="245"/>
      <c r="CE158" s="245"/>
      <c r="CF158" s="245"/>
      <c r="CG158" s="245"/>
      <c r="CH158" s="245"/>
      <c r="CI158" s="245"/>
      <c r="CJ158" s="245"/>
      <c r="CK158" s="245"/>
      <c r="CL158" s="245"/>
      <c r="CM158" s="245"/>
      <c r="CN158" s="245"/>
      <c r="CO158" s="245"/>
      <c r="CP158" s="245"/>
      <c r="CQ158" s="245"/>
      <c r="CR158" s="245"/>
      <c r="CS158" s="245"/>
      <c r="CT158" s="245"/>
      <c r="CU158" s="245"/>
      <c r="CV158" s="245"/>
      <c r="CW158" s="245"/>
      <c r="CX158" s="245"/>
      <c r="CY158" s="245"/>
      <c r="CZ158" s="245"/>
      <c r="DA158" s="245"/>
      <c r="DB158" s="245"/>
      <c r="DC158" s="245"/>
      <c r="DD158" s="245"/>
      <c r="DE158" s="245"/>
      <c r="DF158" s="245"/>
      <c r="DG158" s="245"/>
      <c r="DH158" s="245"/>
      <c r="DI158" s="245"/>
      <c r="DJ158" s="245"/>
      <c r="DK158" s="245"/>
      <c r="DL158" s="245"/>
      <c r="DM158" s="245"/>
      <c r="DN158" s="245"/>
      <c r="DO158" s="245"/>
      <c r="DP158" s="245"/>
      <c r="DQ158" s="245"/>
      <c r="DR158" s="245"/>
      <c r="DS158" s="245"/>
      <c r="DT158" s="245"/>
      <c r="DU158" s="245"/>
      <c r="DV158" s="245"/>
    </row>
  </sheetData>
  <mergeCells count="1">
    <mergeCell ref="A2:B2"/>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T169"/>
  <sheetViews>
    <sheetView workbookViewId="0">
      <pane xSplit="6" ySplit="3" topLeftCell="G4" activePane="bottomRight" state="frozen"/>
      <selection pane="topRight"/>
      <selection pane="bottomLeft"/>
      <selection pane="bottomRight"/>
    </sheetView>
  </sheetViews>
  <sheetFormatPr defaultRowHeight="13.5" x14ac:dyDescent="0.15"/>
  <cols>
    <col min="1" max="1" width="4.25" customWidth="1"/>
    <col min="2" max="2" width="4" customWidth="1"/>
    <col min="3" max="3" width="4.5" customWidth="1"/>
    <col min="4" max="4" width="7" customWidth="1"/>
    <col min="5" max="5" width="16.5" customWidth="1"/>
    <col min="6" max="6" width="8.125" customWidth="1"/>
    <col min="7" max="7" width="9.375" customWidth="1"/>
    <col min="8" max="27" width="9.125" bestFit="1" customWidth="1"/>
    <col min="28" max="28" width="9.25" bestFit="1" customWidth="1"/>
    <col min="29" max="49" width="9.125" bestFit="1" customWidth="1"/>
    <col min="50" max="50" width="9.25" bestFit="1" customWidth="1"/>
    <col min="51" max="71" width="9.125" bestFit="1" customWidth="1"/>
    <col min="72" max="72" width="9.25" bestFit="1" customWidth="1"/>
  </cols>
  <sheetData>
    <row r="1" spans="1:72" x14ac:dyDescent="0.15">
      <c r="A1" s="176" t="s">
        <v>902</v>
      </c>
      <c r="B1" s="176"/>
      <c r="C1" s="176"/>
      <c r="D1" s="176"/>
      <c r="E1" s="176"/>
    </row>
    <row r="2" spans="1:72" x14ac:dyDescent="0.15">
      <c r="A2" t="s">
        <v>638</v>
      </c>
      <c r="B2" t="s">
        <v>639</v>
      </c>
      <c r="C2" t="s">
        <v>640</v>
      </c>
      <c r="D2" t="s">
        <v>641</v>
      </c>
      <c r="E2" t="s">
        <v>642</v>
      </c>
      <c r="G2" t="s">
        <v>643</v>
      </c>
      <c r="H2" t="s">
        <v>644</v>
      </c>
      <c r="I2" t="s">
        <v>645</v>
      </c>
      <c r="J2" t="s">
        <v>646</v>
      </c>
      <c r="K2" t="s">
        <v>647</v>
      </c>
      <c r="L2" t="s">
        <v>648</v>
      </c>
      <c r="M2" t="s">
        <v>649</v>
      </c>
      <c r="N2" t="s">
        <v>650</v>
      </c>
      <c r="O2" t="s">
        <v>651</v>
      </c>
      <c r="P2" t="s">
        <v>652</v>
      </c>
      <c r="Q2" t="s">
        <v>653</v>
      </c>
      <c r="R2" t="s">
        <v>654</v>
      </c>
      <c r="S2" t="s">
        <v>655</v>
      </c>
      <c r="T2" t="s">
        <v>656</v>
      </c>
      <c r="U2" t="s">
        <v>657</v>
      </c>
      <c r="V2" t="s">
        <v>658</v>
      </c>
      <c r="W2" t="s">
        <v>659</v>
      </c>
      <c r="X2" t="s">
        <v>660</v>
      </c>
      <c r="Y2" t="s">
        <v>661</v>
      </c>
      <c r="Z2" t="s">
        <v>662</v>
      </c>
      <c r="AA2" t="s">
        <v>663</v>
      </c>
      <c r="AB2" t="s">
        <v>664</v>
      </c>
      <c r="AC2" t="s">
        <v>665</v>
      </c>
      <c r="AD2" t="s">
        <v>666</v>
      </c>
      <c r="AE2" t="s">
        <v>667</v>
      </c>
      <c r="AF2" t="s">
        <v>668</v>
      </c>
      <c r="AG2" t="s">
        <v>669</v>
      </c>
      <c r="AH2" t="s">
        <v>670</v>
      </c>
      <c r="AI2" t="s">
        <v>671</v>
      </c>
      <c r="AJ2" t="s">
        <v>672</v>
      </c>
      <c r="AK2" t="s">
        <v>673</v>
      </c>
      <c r="AL2" t="s">
        <v>674</v>
      </c>
      <c r="AM2" t="s">
        <v>675</v>
      </c>
      <c r="AN2" t="s">
        <v>676</v>
      </c>
      <c r="AO2" t="s">
        <v>677</v>
      </c>
      <c r="AP2" t="s">
        <v>678</v>
      </c>
      <c r="AQ2" t="s">
        <v>679</v>
      </c>
      <c r="AR2" t="s">
        <v>680</v>
      </c>
      <c r="AS2" t="s">
        <v>681</v>
      </c>
      <c r="AT2" t="s">
        <v>682</v>
      </c>
      <c r="AU2" t="s">
        <v>683</v>
      </c>
      <c r="AV2" t="s">
        <v>684</v>
      </c>
      <c r="AW2" t="s">
        <v>685</v>
      </c>
      <c r="AX2" t="s">
        <v>686</v>
      </c>
      <c r="AY2" t="s">
        <v>687</v>
      </c>
      <c r="AZ2" t="s">
        <v>688</v>
      </c>
      <c r="BA2" t="s">
        <v>689</v>
      </c>
      <c r="BB2" t="s">
        <v>690</v>
      </c>
      <c r="BC2" t="s">
        <v>691</v>
      </c>
      <c r="BD2" t="s">
        <v>692</v>
      </c>
      <c r="BE2" t="s">
        <v>693</v>
      </c>
      <c r="BF2" t="s">
        <v>694</v>
      </c>
      <c r="BG2" t="s">
        <v>695</v>
      </c>
      <c r="BH2" t="s">
        <v>696</v>
      </c>
      <c r="BI2" t="s">
        <v>697</v>
      </c>
      <c r="BJ2" t="s">
        <v>698</v>
      </c>
      <c r="BK2" t="s">
        <v>699</v>
      </c>
      <c r="BL2" t="s">
        <v>700</v>
      </c>
      <c r="BM2" t="s">
        <v>701</v>
      </c>
      <c r="BN2" t="s">
        <v>702</v>
      </c>
      <c r="BO2" t="s">
        <v>703</v>
      </c>
      <c r="BP2" t="s">
        <v>704</v>
      </c>
      <c r="BQ2" t="s">
        <v>705</v>
      </c>
      <c r="BR2" t="s">
        <v>706</v>
      </c>
      <c r="BS2" t="s">
        <v>707</v>
      </c>
      <c r="BT2" t="s">
        <v>708</v>
      </c>
    </row>
    <row r="3" spans="1:72" ht="36" x14ac:dyDescent="0.15">
      <c r="A3" s="17"/>
      <c r="B3" s="17"/>
      <c r="C3" s="17"/>
      <c r="D3" s="17"/>
      <c r="E3" s="17"/>
      <c r="F3" s="17" t="s">
        <v>890</v>
      </c>
      <c r="G3" s="178" t="s">
        <v>709</v>
      </c>
      <c r="H3" s="178" t="s">
        <v>710</v>
      </c>
      <c r="I3" s="178" t="s">
        <v>711</v>
      </c>
      <c r="J3" s="178" t="s">
        <v>712</v>
      </c>
      <c r="K3" s="178" t="s">
        <v>713</v>
      </c>
      <c r="L3" s="178" t="s">
        <v>714</v>
      </c>
      <c r="M3" s="178" t="s">
        <v>715</v>
      </c>
      <c r="N3" s="178" t="s">
        <v>716</v>
      </c>
      <c r="O3" s="178" t="s">
        <v>717</v>
      </c>
      <c r="P3" s="178" t="s">
        <v>718</v>
      </c>
      <c r="Q3" s="178" t="s">
        <v>719</v>
      </c>
      <c r="R3" s="178" t="s">
        <v>720</v>
      </c>
      <c r="S3" s="178" t="s">
        <v>721</v>
      </c>
      <c r="T3" s="178" t="s">
        <v>722</v>
      </c>
      <c r="U3" s="178" t="s">
        <v>723</v>
      </c>
      <c r="V3" s="178" t="s">
        <v>724</v>
      </c>
      <c r="W3" s="178" t="s">
        <v>725</v>
      </c>
      <c r="X3" s="178" t="s">
        <v>726</v>
      </c>
      <c r="Y3" s="178" t="s">
        <v>727</v>
      </c>
      <c r="Z3" s="178" t="s">
        <v>728</v>
      </c>
      <c r="AA3" s="178" t="s">
        <v>729</v>
      </c>
      <c r="AB3" s="178" t="s">
        <v>730</v>
      </c>
      <c r="AC3" s="178" t="s">
        <v>731</v>
      </c>
      <c r="AD3" s="179" t="s">
        <v>732</v>
      </c>
      <c r="AE3" s="179" t="s">
        <v>733</v>
      </c>
      <c r="AF3" s="179" t="s">
        <v>734</v>
      </c>
      <c r="AG3" s="179" t="s">
        <v>735</v>
      </c>
      <c r="AH3" s="179" t="s">
        <v>736</v>
      </c>
      <c r="AI3" s="179" t="s">
        <v>737</v>
      </c>
      <c r="AJ3" s="179" t="s">
        <v>738</v>
      </c>
      <c r="AK3" s="179" t="s">
        <v>739</v>
      </c>
      <c r="AL3" s="179" t="s">
        <v>740</v>
      </c>
      <c r="AM3" s="179" t="s">
        <v>741</v>
      </c>
      <c r="AN3" s="179" t="s">
        <v>742</v>
      </c>
      <c r="AO3" s="179" t="s">
        <v>743</v>
      </c>
      <c r="AP3" s="179" t="s">
        <v>744</v>
      </c>
      <c r="AQ3" s="179" t="s">
        <v>745</v>
      </c>
      <c r="AR3" s="179" t="s">
        <v>746</v>
      </c>
      <c r="AS3" s="180" t="s">
        <v>747</v>
      </c>
      <c r="AT3" s="180" t="s">
        <v>748</v>
      </c>
      <c r="AU3" s="180" t="s">
        <v>749</v>
      </c>
      <c r="AV3" s="180" t="s">
        <v>750</v>
      </c>
      <c r="AW3" s="179" t="s">
        <v>751</v>
      </c>
      <c r="AX3" s="178" t="s">
        <v>752</v>
      </c>
      <c r="AY3" s="178" t="s">
        <v>753</v>
      </c>
      <c r="AZ3" s="179" t="s">
        <v>754</v>
      </c>
      <c r="BA3" s="179" t="s">
        <v>755</v>
      </c>
      <c r="BB3" s="179" t="s">
        <v>756</v>
      </c>
      <c r="BC3" s="179" t="s">
        <v>757</v>
      </c>
      <c r="BD3" s="179" t="s">
        <v>758</v>
      </c>
      <c r="BE3" s="179" t="s">
        <v>759</v>
      </c>
      <c r="BF3" s="179" t="s">
        <v>760</v>
      </c>
      <c r="BG3" s="179" t="s">
        <v>761</v>
      </c>
      <c r="BH3" s="179" t="s">
        <v>762</v>
      </c>
      <c r="BI3" s="179" t="s">
        <v>763</v>
      </c>
      <c r="BJ3" s="179" t="s">
        <v>764</v>
      </c>
      <c r="BK3" s="179" t="s">
        <v>765</v>
      </c>
      <c r="BL3" s="179" t="s">
        <v>766</v>
      </c>
      <c r="BM3" s="179" t="s">
        <v>767</v>
      </c>
      <c r="BN3" s="179" t="s">
        <v>768</v>
      </c>
      <c r="BO3" s="178" t="s">
        <v>769</v>
      </c>
      <c r="BP3" s="178" t="s">
        <v>770</v>
      </c>
      <c r="BQ3" s="178" t="s">
        <v>771</v>
      </c>
      <c r="BR3" s="178" t="s">
        <v>772</v>
      </c>
      <c r="BS3" s="179" t="s">
        <v>773</v>
      </c>
      <c r="BT3" s="178" t="s">
        <v>774</v>
      </c>
    </row>
    <row r="4" spans="1:72" x14ac:dyDescent="0.15">
      <c r="A4">
        <v>28220</v>
      </c>
      <c r="B4">
        <v>1</v>
      </c>
      <c r="D4" t="s">
        <v>59</v>
      </c>
      <c r="G4" s="48">
        <v>49396</v>
      </c>
      <c r="H4" s="48">
        <v>2024</v>
      </c>
      <c r="I4" s="48">
        <v>2413</v>
      </c>
      <c r="J4" s="48">
        <v>2591</v>
      </c>
      <c r="K4" s="48">
        <v>2788</v>
      </c>
      <c r="L4" s="48">
        <v>2548</v>
      </c>
      <c r="M4" s="48">
        <v>2786</v>
      </c>
      <c r="N4" s="48">
        <v>3116</v>
      </c>
      <c r="O4" s="48">
        <v>2870</v>
      </c>
      <c r="P4" s="48">
        <v>2938</v>
      </c>
      <c r="Q4" s="48">
        <v>3062</v>
      </c>
      <c r="R4" s="48">
        <v>3666</v>
      </c>
      <c r="S4" s="48">
        <v>4056</v>
      </c>
      <c r="T4" s="48">
        <v>3296</v>
      </c>
      <c r="U4" s="48">
        <v>2723</v>
      </c>
      <c r="V4" s="48">
        <v>2772</v>
      </c>
      <c r="W4" s="48">
        <v>7028</v>
      </c>
      <c r="X4" s="48">
        <v>31126</v>
      </c>
      <c r="Y4" s="48">
        <v>11242</v>
      </c>
      <c r="Z4" s="48">
        <v>5495</v>
      </c>
      <c r="AA4" s="48">
        <v>5747</v>
      </c>
      <c r="AB4" s="48">
        <v>2180189</v>
      </c>
      <c r="AC4" s="48">
        <v>23844</v>
      </c>
      <c r="AD4" s="48">
        <v>1067</v>
      </c>
      <c r="AE4" s="48">
        <v>1208</v>
      </c>
      <c r="AF4" s="48">
        <v>1361</v>
      </c>
      <c r="AG4" s="48">
        <v>1392</v>
      </c>
      <c r="AH4" s="48">
        <v>1254</v>
      </c>
      <c r="AI4" s="48">
        <v>1390</v>
      </c>
      <c r="AJ4" s="48">
        <v>1566</v>
      </c>
      <c r="AK4" s="48">
        <v>1374</v>
      </c>
      <c r="AL4" s="48">
        <v>1445</v>
      </c>
      <c r="AM4" s="48">
        <v>1566</v>
      </c>
      <c r="AN4" s="48">
        <v>1806</v>
      </c>
      <c r="AO4" s="48">
        <v>2102</v>
      </c>
      <c r="AP4" s="48">
        <v>1633</v>
      </c>
      <c r="AQ4" s="48">
        <v>1314</v>
      </c>
      <c r="AR4" s="48">
        <v>1274</v>
      </c>
      <c r="AS4" s="48">
        <v>3636</v>
      </c>
      <c r="AT4" s="48">
        <v>15528</v>
      </c>
      <c r="AU4" s="48">
        <v>4680</v>
      </c>
      <c r="AV4" s="48">
        <v>2588</v>
      </c>
      <c r="AW4" s="48">
        <v>2092</v>
      </c>
      <c r="AX4" s="48">
        <v>1013818</v>
      </c>
      <c r="AY4" s="48">
        <v>25552</v>
      </c>
      <c r="AZ4" s="48">
        <v>957</v>
      </c>
      <c r="BA4" s="48">
        <v>1205</v>
      </c>
      <c r="BB4" s="48">
        <v>1230</v>
      </c>
      <c r="BC4" s="48">
        <v>1396</v>
      </c>
      <c r="BD4" s="48">
        <v>1294</v>
      </c>
      <c r="BE4" s="48">
        <v>1396</v>
      </c>
      <c r="BF4" s="48">
        <v>1550</v>
      </c>
      <c r="BG4" s="48">
        <v>1496</v>
      </c>
      <c r="BH4" s="48">
        <v>1493</v>
      </c>
      <c r="BI4" s="48">
        <v>1496</v>
      </c>
      <c r="BJ4" s="48">
        <v>1860</v>
      </c>
      <c r="BK4" s="48">
        <v>1954</v>
      </c>
      <c r="BL4" s="48">
        <v>1663</v>
      </c>
      <c r="BM4" s="48">
        <v>1409</v>
      </c>
      <c r="BN4" s="48">
        <v>1498</v>
      </c>
      <c r="BO4" s="48">
        <v>3392</v>
      </c>
      <c r="BP4" s="48">
        <v>15598</v>
      </c>
      <c r="BQ4" s="48">
        <v>6562</v>
      </c>
      <c r="BR4" s="48">
        <v>2907</v>
      </c>
      <c r="BS4" s="48">
        <v>3655</v>
      </c>
      <c r="BT4" s="48">
        <v>1166371</v>
      </c>
    </row>
    <row r="5" spans="1:72" x14ac:dyDescent="0.15">
      <c r="A5">
        <v>282200010</v>
      </c>
      <c r="B5">
        <v>2</v>
      </c>
      <c r="D5" t="s">
        <v>59</v>
      </c>
      <c r="E5" s="49" t="s">
        <v>60</v>
      </c>
      <c r="F5" s="49" t="s">
        <v>878</v>
      </c>
      <c r="G5" s="48">
        <v>3661</v>
      </c>
      <c r="H5" s="48">
        <v>154</v>
      </c>
      <c r="I5" s="48">
        <v>150</v>
      </c>
      <c r="J5" s="48">
        <v>203</v>
      </c>
      <c r="K5" s="48">
        <v>193</v>
      </c>
      <c r="L5" s="48">
        <v>172</v>
      </c>
      <c r="M5" s="48">
        <v>251</v>
      </c>
      <c r="N5" s="48">
        <v>250</v>
      </c>
      <c r="O5" s="48">
        <v>237</v>
      </c>
      <c r="P5" s="48">
        <v>244</v>
      </c>
      <c r="Q5" s="48">
        <v>225</v>
      </c>
      <c r="R5" s="48">
        <v>251</v>
      </c>
      <c r="S5" s="48">
        <v>292</v>
      </c>
      <c r="T5" s="48">
        <v>243</v>
      </c>
      <c r="U5" s="48">
        <v>260</v>
      </c>
      <c r="V5" s="48">
        <v>199</v>
      </c>
      <c r="W5" s="48">
        <v>507</v>
      </c>
      <c r="X5" s="48">
        <v>2358</v>
      </c>
      <c r="Y5" s="48">
        <v>796</v>
      </c>
      <c r="Z5" s="48">
        <v>459</v>
      </c>
      <c r="AA5" s="48">
        <v>337</v>
      </c>
      <c r="AB5" s="48">
        <v>158948</v>
      </c>
      <c r="AC5" s="48">
        <v>1828</v>
      </c>
      <c r="AD5" s="48">
        <v>91</v>
      </c>
      <c r="AE5" s="48">
        <v>73</v>
      </c>
      <c r="AF5" s="48">
        <v>104</v>
      </c>
      <c r="AG5" s="48">
        <v>99</v>
      </c>
      <c r="AH5" s="48">
        <v>90</v>
      </c>
      <c r="AI5" s="48">
        <v>126</v>
      </c>
      <c r="AJ5" s="48">
        <v>130</v>
      </c>
      <c r="AK5" s="48">
        <v>131</v>
      </c>
      <c r="AL5" s="48">
        <v>132</v>
      </c>
      <c r="AM5" s="48">
        <v>123</v>
      </c>
      <c r="AN5" s="48">
        <v>131</v>
      </c>
      <c r="AO5" s="48">
        <v>143</v>
      </c>
      <c r="AP5" s="48">
        <v>109</v>
      </c>
      <c r="AQ5" s="48">
        <v>128</v>
      </c>
      <c r="AR5" s="48">
        <v>97</v>
      </c>
      <c r="AS5" s="48">
        <v>268</v>
      </c>
      <c r="AT5" s="48">
        <v>1214</v>
      </c>
      <c r="AU5" s="48">
        <v>346</v>
      </c>
      <c r="AV5" s="48">
        <v>225</v>
      </c>
      <c r="AW5" s="48">
        <v>121</v>
      </c>
      <c r="AX5" s="48">
        <v>76232</v>
      </c>
      <c r="AY5" s="48">
        <v>1833</v>
      </c>
      <c r="AZ5" s="48">
        <v>63</v>
      </c>
      <c r="BA5" s="48">
        <v>77</v>
      </c>
      <c r="BB5" s="48">
        <v>99</v>
      </c>
      <c r="BC5" s="48">
        <v>94</v>
      </c>
      <c r="BD5" s="48">
        <v>82</v>
      </c>
      <c r="BE5" s="48">
        <v>125</v>
      </c>
      <c r="BF5" s="48">
        <v>120</v>
      </c>
      <c r="BG5" s="48">
        <v>106</v>
      </c>
      <c r="BH5" s="48">
        <v>112</v>
      </c>
      <c r="BI5" s="48">
        <v>102</v>
      </c>
      <c r="BJ5" s="48">
        <v>120</v>
      </c>
      <c r="BK5" s="48">
        <v>149</v>
      </c>
      <c r="BL5" s="48">
        <v>134</v>
      </c>
      <c r="BM5" s="48">
        <v>132</v>
      </c>
      <c r="BN5" s="48">
        <v>102</v>
      </c>
      <c r="BO5" s="48">
        <v>239</v>
      </c>
      <c r="BP5" s="48">
        <v>1144</v>
      </c>
      <c r="BQ5" s="48">
        <v>450</v>
      </c>
      <c r="BR5" s="48">
        <v>234</v>
      </c>
      <c r="BS5" s="48">
        <v>216</v>
      </c>
      <c r="BT5" s="48">
        <v>82716</v>
      </c>
    </row>
    <row r="6" spans="1:72" x14ac:dyDescent="0.15">
      <c r="A6" s="118">
        <v>28220001001</v>
      </c>
      <c r="B6" s="118">
        <v>3</v>
      </c>
      <c r="C6" s="118"/>
      <c r="D6" s="118" t="s">
        <v>59</v>
      </c>
      <c r="E6" s="118" t="s">
        <v>835</v>
      </c>
      <c r="F6" s="118"/>
      <c r="G6" s="119">
        <v>241</v>
      </c>
      <c r="H6" s="119">
        <v>8</v>
      </c>
      <c r="I6" s="119">
        <v>9</v>
      </c>
      <c r="J6" s="119">
        <v>12</v>
      </c>
      <c r="K6" s="119">
        <v>6</v>
      </c>
      <c r="L6" s="119">
        <v>15</v>
      </c>
      <c r="M6" s="119">
        <v>13</v>
      </c>
      <c r="N6" s="119">
        <v>7</v>
      </c>
      <c r="O6" s="119">
        <v>18</v>
      </c>
      <c r="P6" s="119">
        <v>14</v>
      </c>
      <c r="Q6" s="119">
        <v>14</v>
      </c>
      <c r="R6" s="119">
        <v>18</v>
      </c>
      <c r="S6" s="119">
        <v>22</v>
      </c>
      <c r="T6" s="119">
        <v>18</v>
      </c>
      <c r="U6" s="119">
        <v>22</v>
      </c>
      <c r="V6" s="119">
        <v>19</v>
      </c>
      <c r="W6" s="119">
        <v>29</v>
      </c>
      <c r="X6" s="119">
        <v>145</v>
      </c>
      <c r="Y6" s="119">
        <v>67</v>
      </c>
      <c r="Z6" s="119">
        <v>41</v>
      </c>
      <c r="AA6" s="119">
        <v>26</v>
      </c>
      <c r="AB6" s="119">
        <v>11393</v>
      </c>
      <c r="AC6" s="119">
        <v>116</v>
      </c>
      <c r="AD6" s="119">
        <v>5</v>
      </c>
      <c r="AE6" s="119">
        <v>1</v>
      </c>
      <c r="AF6" s="119">
        <v>8</v>
      </c>
      <c r="AG6" s="119">
        <v>4</v>
      </c>
      <c r="AH6" s="119">
        <v>9</v>
      </c>
      <c r="AI6" s="119">
        <v>7</v>
      </c>
      <c r="AJ6" s="119">
        <v>2</v>
      </c>
      <c r="AK6" s="119">
        <v>8</v>
      </c>
      <c r="AL6" s="119">
        <v>9</v>
      </c>
      <c r="AM6" s="119">
        <v>7</v>
      </c>
      <c r="AN6" s="119">
        <v>9</v>
      </c>
      <c r="AO6" s="119">
        <v>12</v>
      </c>
      <c r="AP6" s="119">
        <v>8</v>
      </c>
      <c r="AQ6" s="119">
        <v>10</v>
      </c>
      <c r="AR6" s="119">
        <v>10</v>
      </c>
      <c r="AS6" s="119">
        <v>14</v>
      </c>
      <c r="AT6" s="119">
        <v>75</v>
      </c>
      <c r="AU6" s="119">
        <v>27</v>
      </c>
      <c r="AV6" s="119">
        <v>20</v>
      </c>
      <c r="AW6" s="119">
        <v>7</v>
      </c>
      <c r="AX6" s="119">
        <v>5235</v>
      </c>
      <c r="AY6" s="119">
        <v>125</v>
      </c>
      <c r="AZ6" s="119">
        <v>3</v>
      </c>
      <c r="BA6" s="119">
        <v>8</v>
      </c>
      <c r="BB6" s="119">
        <v>4</v>
      </c>
      <c r="BC6" s="119">
        <v>2</v>
      </c>
      <c r="BD6" s="119">
        <v>6</v>
      </c>
      <c r="BE6" s="119">
        <v>6</v>
      </c>
      <c r="BF6" s="119">
        <v>5</v>
      </c>
      <c r="BG6" s="119">
        <v>10</v>
      </c>
      <c r="BH6" s="119">
        <v>5</v>
      </c>
      <c r="BI6" s="119">
        <v>7</v>
      </c>
      <c r="BJ6" s="119">
        <v>9</v>
      </c>
      <c r="BK6" s="119">
        <v>10</v>
      </c>
      <c r="BL6" s="119">
        <v>10</v>
      </c>
      <c r="BM6" s="119">
        <v>12</v>
      </c>
      <c r="BN6" s="119">
        <v>9</v>
      </c>
      <c r="BO6" s="119">
        <v>15</v>
      </c>
      <c r="BP6" s="119">
        <v>70</v>
      </c>
      <c r="BQ6" s="119">
        <v>40</v>
      </c>
      <c r="BR6" s="119">
        <v>21</v>
      </c>
      <c r="BS6" s="119">
        <v>19</v>
      </c>
      <c r="BT6" s="119">
        <v>6158</v>
      </c>
    </row>
    <row r="7" spans="1:72" x14ac:dyDescent="0.15">
      <c r="A7" s="122">
        <v>28220001002</v>
      </c>
      <c r="B7" s="122">
        <v>3</v>
      </c>
      <c r="C7" s="122"/>
      <c r="D7" s="122" t="s">
        <v>59</v>
      </c>
      <c r="E7" s="122" t="s">
        <v>836</v>
      </c>
      <c r="F7" s="122"/>
      <c r="G7" s="123">
        <v>191</v>
      </c>
      <c r="H7" s="123">
        <v>6</v>
      </c>
      <c r="I7" s="123">
        <v>11</v>
      </c>
      <c r="J7" s="123">
        <v>9</v>
      </c>
      <c r="K7" s="123">
        <v>4</v>
      </c>
      <c r="L7" s="123">
        <v>4</v>
      </c>
      <c r="M7" s="123">
        <v>4</v>
      </c>
      <c r="N7" s="123">
        <v>14</v>
      </c>
      <c r="O7" s="123">
        <v>11</v>
      </c>
      <c r="P7" s="123">
        <v>18</v>
      </c>
      <c r="Q7" s="123">
        <v>10</v>
      </c>
      <c r="R7" s="123">
        <v>10</v>
      </c>
      <c r="S7" s="123">
        <v>22</v>
      </c>
      <c r="T7" s="123">
        <v>14</v>
      </c>
      <c r="U7" s="123">
        <v>15</v>
      </c>
      <c r="V7" s="123">
        <v>14</v>
      </c>
      <c r="W7" s="123">
        <v>26</v>
      </c>
      <c r="X7" s="123">
        <v>111</v>
      </c>
      <c r="Y7" s="123">
        <v>54</v>
      </c>
      <c r="Z7" s="123">
        <v>29</v>
      </c>
      <c r="AA7" s="123">
        <v>25</v>
      </c>
      <c r="AB7" s="123">
        <v>9223</v>
      </c>
      <c r="AC7" s="123">
        <v>91</v>
      </c>
      <c r="AD7" s="123">
        <v>4</v>
      </c>
      <c r="AE7" s="123">
        <v>5</v>
      </c>
      <c r="AF7" s="123">
        <v>7</v>
      </c>
      <c r="AG7" s="123">
        <v>3</v>
      </c>
      <c r="AH7" s="123">
        <v>1</v>
      </c>
      <c r="AI7" s="123">
        <v>2</v>
      </c>
      <c r="AJ7" s="123">
        <v>3</v>
      </c>
      <c r="AK7" s="123">
        <v>6</v>
      </c>
      <c r="AL7" s="123">
        <v>11</v>
      </c>
      <c r="AM7" s="123">
        <v>7</v>
      </c>
      <c r="AN7" s="123">
        <v>5</v>
      </c>
      <c r="AO7" s="123">
        <v>8</v>
      </c>
      <c r="AP7" s="123">
        <v>6</v>
      </c>
      <c r="AQ7" s="123">
        <v>8</v>
      </c>
      <c r="AR7" s="123">
        <v>6</v>
      </c>
      <c r="AS7" s="123">
        <v>16</v>
      </c>
      <c r="AT7" s="123">
        <v>52</v>
      </c>
      <c r="AU7" s="123">
        <v>23</v>
      </c>
      <c r="AV7" s="123">
        <v>14</v>
      </c>
      <c r="AW7" s="123">
        <v>9</v>
      </c>
      <c r="AX7" s="123">
        <v>4128</v>
      </c>
      <c r="AY7" s="123">
        <v>100</v>
      </c>
      <c r="AZ7" s="123">
        <v>2</v>
      </c>
      <c r="BA7" s="123">
        <v>6</v>
      </c>
      <c r="BB7" s="123">
        <v>2</v>
      </c>
      <c r="BC7" s="123">
        <v>1</v>
      </c>
      <c r="BD7" s="123">
        <v>3</v>
      </c>
      <c r="BE7" s="123">
        <v>2</v>
      </c>
      <c r="BF7" s="123">
        <v>11</v>
      </c>
      <c r="BG7" s="123">
        <v>5</v>
      </c>
      <c r="BH7" s="123">
        <v>7</v>
      </c>
      <c r="BI7" s="123">
        <v>3</v>
      </c>
      <c r="BJ7" s="123">
        <v>5</v>
      </c>
      <c r="BK7" s="123">
        <v>14</v>
      </c>
      <c r="BL7" s="123">
        <v>8</v>
      </c>
      <c r="BM7" s="123">
        <v>7</v>
      </c>
      <c r="BN7" s="123">
        <v>8</v>
      </c>
      <c r="BO7" s="123">
        <v>10</v>
      </c>
      <c r="BP7" s="123">
        <v>59</v>
      </c>
      <c r="BQ7" s="123">
        <v>31</v>
      </c>
      <c r="BR7" s="123">
        <v>15</v>
      </c>
      <c r="BS7" s="123">
        <v>16</v>
      </c>
      <c r="BT7" s="123">
        <v>5095</v>
      </c>
    </row>
    <row r="8" spans="1:72" x14ac:dyDescent="0.15">
      <c r="A8" s="122">
        <v>28220001003</v>
      </c>
      <c r="B8" s="122">
        <v>3</v>
      </c>
      <c r="C8" s="122"/>
      <c r="D8" s="122" t="s">
        <v>59</v>
      </c>
      <c r="E8" s="122" t="s">
        <v>837</v>
      </c>
      <c r="F8" s="122"/>
      <c r="G8" s="123">
        <v>396</v>
      </c>
      <c r="H8" s="123">
        <v>7</v>
      </c>
      <c r="I8" s="123">
        <v>9</v>
      </c>
      <c r="J8" s="123">
        <v>12</v>
      </c>
      <c r="K8" s="123">
        <v>26</v>
      </c>
      <c r="L8" s="123">
        <v>26</v>
      </c>
      <c r="M8" s="123">
        <v>44</v>
      </c>
      <c r="N8" s="123">
        <v>11</v>
      </c>
      <c r="O8" s="123">
        <v>15</v>
      </c>
      <c r="P8" s="123">
        <v>29</v>
      </c>
      <c r="Q8" s="123">
        <v>35</v>
      </c>
      <c r="R8" s="123">
        <v>21</v>
      </c>
      <c r="S8" s="123">
        <v>25</v>
      </c>
      <c r="T8" s="123">
        <v>31</v>
      </c>
      <c r="U8" s="123">
        <v>25</v>
      </c>
      <c r="V8" s="123">
        <v>32</v>
      </c>
      <c r="W8" s="123">
        <v>28</v>
      </c>
      <c r="X8" s="123">
        <v>263</v>
      </c>
      <c r="Y8" s="123">
        <v>105</v>
      </c>
      <c r="Z8" s="123">
        <v>57</v>
      </c>
      <c r="AA8" s="123">
        <v>48</v>
      </c>
      <c r="AB8" s="123">
        <v>18508</v>
      </c>
      <c r="AC8" s="123">
        <v>207</v>
      </c>
      <c r="AD8" s="123">
        <v>5</v>
      </c>
      <c r="AE8" s="123">
        <v>4</v>
      </c>
      <c r="AF8" s="123">
        <v>5</v>
      </c>
      <c r="AG8" s="123">
        <v>10</v>
      </c>
      <c r="AH8" s="123">
        <v>17</v>
      </c>
      <c r="AI8" s="123">
        <v>30</v>
      </c>
      <c r="AJ8" s="123">
        <v>9</v>
      </c>
      <c r="AK8" s="123">
        <v>7</v>
      </c>
      <c r="AL8" s="123">
        <v>19</v>
      </c>
      <c r="AM8" s="123">
        <v>24</v>
      </c>
      <c r="AN8" s="123">
        <v>11</v>
      </c>
      <c r="AO8" s="123">
        <v>11</v>
      </c>
      <c r="AP8" s="123">
        <v>11</v>
      </c>
      <c r="AQ8" s="123">
        <v>13</v>
      </c>
      <c r="AR8" s="123">
        <v>14</v>
      </c>
      <c r="AS8" s="123">
        <v>14</v>
      </c>
      <c r="AT8" s="123">
        <v>149</v>
      </c>
      <c r="AU8" s="123">
        <v>44</v>
      </c>
      <c r="AV8" s="123">
        <v>27</v>
      </c>
      <c r="AW8" s="123">
        <v>17</v>
      </c>
      <c r="AX8" s="123">
        <v>9077</v>
      </c>
      <c r="AY8" s="123">
        <v>189</v>
      </c>
      <c r="AZ8" s="123">
        <v>2</v>
      </c>
      <c r="BA8" s="123">
        <v>5</v>
      </c>
      <c r="BB8" s="123">
        <v>7</v>
      </c>
      <c r="BC8" s="123">
        <v>16</v>
      </c>
      <c r="BD8" s="123">
        <v>9</v>
      </c>
      <c r="BE8" s="123">
        <v>14</v>
      </c>
      <c r="BF8" s="123">
        <v>2</v>
      </c>
      <c r="BG8" s="123">
        <v>8</v>
      </c>
      <c r="BH8" s="123">
        <v>10</v>
      </c>
      <c r="BI8" s="123">
        <v>11</v>
      </c>
      <c r="BJ8" s="123">
        <v>10</v>
      </c>
      <c r="BK8" s="123">
        <v>14</v>
      </c>
      <c r="BL8" s="123">
        <v>20</v>
      </c>
      <c r="BM8" s="123">
        <v>12</v>
      </c>
      <c r="BN8" s="123">
        <v>18</v>
      </c>
      <c r="BO8" s="123">
        <v>14</v>
      </c>
      <c r="BP8" s="123">
        <v>114</v>
      </c>
      <c r="BQ8" s="123">
        <v>61</v>
      </c>
      <c r="BR8" s="123">
        <v>30</v>
      </c>
      <c r="BS8" s="123">
        <v>31</v>
      </c>
      <c r="BT8" s="123">
        <v>9431</v>
      </c>
    </row>
    <row r="9" spans="1:72" x14ac:dyDescent="0.15">
      <c r="A9" s="122">
        <v>28220001004</v>
      </c>
      <c r="B9" s="122">
        <v>3</v>
      </c>
      <c r="C9" s="122"/>
      <c r="D9" s="122" t="s">
        <v>59</v>
      </c>
      <c r="E9" s="122" t="s">
        <v>838</v>
      </c>
      <c r="F9" s="122"/>
      <c r="G9" s="123">
        <v>310</v>
      </c>
      <c r="H9" s="123">
        <v>19</v>
      </c>
      <c r="I9" s="123">
        <v>14</v>
      </c>
      <c r="J9" s="123">
        <v>19</v>
      </c>
      <c r="K9" s="123">
        <v>13</v>
      </c>
      <c r="L9" s="123">
        <v>12</v>
      </c>
      <c r="M9" s="123">
        <v>27</v>
      </c>
      <c r="N9" s="123">
        <v>26</v>
      </c>
      <c r="O9" s="123">
        <v>22</v>
      </c>
      <c r="P9" s="123">
        <v>22</v>
      </c>
      <c r="Q9" s="123">
        <v>27</v>
      </c>
      <c r="R9" s="123">
        <v>29</v>
      </c>
      <c r="S9" s="123">
        <v>14</v>
      </c>
      <c r="T9" s="123">
        <v>17</v>
      </c>
      <c r="U9" s="123">
        <v>22</v>
      </c>
      <c r="V9" s="123">
        <v>13</v>
      </c>
      <c r="W9" s="123">
        <v>52</v>
      </c>
      <c r="X9" s="123">
        <v>209</v>
      </c>
      <c r="Y9" s="123">
        <v>49</v>
      </c>
      <c r="Z9" s="123">
        <v>35</v>
      </c>
      <c r="AA9" s="123">
        <v>14</v>
      </c>
      <c r="AB9" s="123">
        <v>12310</v>
      </c>
      <c r="AC9" s="123">
        <v>153</v>
      </c>
      <c r="AD9" s="123">
        <v>8</v>
      </c>
      <c r="AE9" s="123">
        <v>4</v>
      </c>
      <c r="AF9" s="123">
        <v>10</v>
      </c>
      <c r="AG9" s="123">
        <v>9</v>
      </c>
      <c r="AH9" s="123">
        <v>6</v>
      </c>
      <c r="AI9" s="123">
        <v>10</v>
      </c>
      <c r="AJ9" s="123">
        <v>11</v>
      </c>
      <c r="AK9" s="123">
        <v>13</v>
      </c>
      <c r="AL9" s="123">
        <v>13</v>
      </c>
      <c r="AM9" s="123">
        <v>14</v>
      </c>
      <c r="AN9" s="123">
        <v>18</v>
      </c>
      <c r="AO9" s="123">
        <v>5</v>
      </c>
      <c r="AP9" s="123">
        <v>7</v>
      </c>
      <c r="AQ9" s="123">
        <v>12</v>
      </c>
      <c r="AR9" s="123">
        <v>6</v>
      </c>
      <c r="AS9" s="123">
        <v>22</v>
      </c>
      <c r="AT9" s="123">
        <v>106</v>
      </c>
      <c r="AU9" s="123">
        <v>25</v>
      </c>
      <c r="AV9" s="123">
        <v>18</v>
      </c>
      <c r="AW9" s="123">
        <v>7</v>
      </c>
      <c r="AX9" s="123">
        <v>6193</v>
      </c>
      <c r="AY9" s="123">
        <v>157</v>
      </c>
      <c r="AZ9" s="123">
        <v>11</v>
      </c>
      <c r="BA9" s="123">
        <v>10</v>
      </c>
      <c r="BB9" s="123">
        <v>9</v>
      </c>
      <c r="BC9" s="123">
        <v>4</v>
      </c>
      <c r="BD9" s="123">
        <v>6</v>
      </c>
      <c r="BE9" s="123">
        <v>17</v>
      </c>
      <c r="BF9" s="123">
        <v>15</v>
      </c>
      <c r="BG9" s="123">
        <v>9</v>
      </c>
      <c r="BH9" s="123">
        <v>9</v>
      </c>
      <c r="BI9" s="123">
        <v>13</v>
      </c>
      <c r="BJ9" s="123">
        <v>11</v>
      </c>
      <c r="BK9" s="123">
        <v>9</v>
      </c>
      <c r="BL9" s="123">
        <v>10</v>
      </c>
      <c r="BM9" s="123">
        <v>10</v>
      </c>
      <c r="BN9" s="123">
        <v>7</v>
      </c>
      <c r="BO9" s="123">
        <v>30</v>
      </c>
      <c r="BP9" s="123">
        <v>103</v>
      </c>
      <c r="BQ9" s="123">
        <v>24</v>
      </c>
      <c r="BR9" s="123">
        <v>17</v>
      </c>
      <c r="BS9" s="123">
        <v>7</v>
      </c>
      <c r="BT9" s="123">
        <v>6117</v>
      </c>
    </row>
    <row r="10" spans="1:72" x14ac:dyDescent="0.15">
      <c r="A10" s="122">
        <v>28220001005</v>
      </c>
      <c r="B10" s="122">
        <v>3</v>
      </c>
      <c r="C10" s="122"/>
      <c r="D10" s="122" t="s">
        <v>59</v>
      </c>
      <c r="E10" s="122" t="s">
        <v>839</v>
      </c>
      <c r="F10" s="122"/>
      <c r="G10" s="123">
        <v>57</v>
      </c>
      <c r="H10" s="123">
        <v>5</v>
      </c>
      <c r="I10" s="123">
        <v>1</v>
      </c>
      <c r="J10" s="123">
        <v>3</v>
      </c>
      <c r="K10" s="123">
        <v>1</v>
      </c>
      <c r="L10" s="123">
        <v>2</v>
      </c>
      <c r="M10" s="123">
        <v>2</v>
      </c>
      <c r="N10" s="123">
        <v>6</v>
      </c>
      <c r="O10" s="123">
        <v>4</v>
      </c>
      <c r="P10" s="123">
        <v>3</v>
      </c>
      <c r="Q10" s="123">
        <v>2</v>
      </c>
      <c r="R10" s="123">
        <v>7</v>
      </c>
      <c r="S10" s="123">
        <v>3</v>
      </c>
      <c r="T10" s="123">
        <v>2</v>
      </c>
      <c r="U10" s="123">
        <v>3</v>
      </c>
      <c r="V10" s="123">
        <v>3</v>
      </c>
      <c r="W10" s="123">
        <v>9</v>
      </c>
      <c r="X10" s="123">
        <v>32</v>
      </c>
      <c r="Y10" s="123">
        <v>16</v>
      </c>
      <c r="Z10" s="123">
        <v>6</v>
      </c>
      <c r="AA10" s="123">
        <v>10</v>
      </c>
      <c r="AB10" s="123">
        <v>2595</v>
      </c>
      <c r="AC10" s="123">
        <v>30</v>
      </c>
      <c r="AD10" s="123">
        <v>2</v>
      </c>
      <c r="AE10" s="123">
        <v>0</v>
      </c>
      <c r="AF10" s="123">
        <v>2</v>
      </c>
      <c r="AG10" s="123">
        <v>0</v>
      </c>
      <c r="AH10" s="123">
        <v>1</v>
      </c>
      <c r="AI10" s="123">
        <v>0</v>
      </c>
      <c r="AJ10" s="123">
        <v>3</v>
      </c>
      <c r="AK10" s="123">
        <v>4</v>
      </c>
      <c r="AL10" s="123">
        <v>1</v>
      </c>
      <c r="AM10" s="123">
        <v>1</v>
      </c>
      <c r="AN10" s="123">
        <v>6</v>
      </c>
      <c r="AO10" s="123">
        <v>2</v>
      </c>
      <c r="AP10" s="123">
        <v>0</v>
      </c>
      <c r="AQ10" s="123">
        <v>2</v>
      </c>
      <c r="AR10" s="123">
        <v>1</v>
      </c>
      <c r="AS10" s="123">
        <v>4</v>
      </c>
      <c r="AT10" s="123">
        <v>18</v>
      </c>
      <c r="AU10" s="123">
        <v>8</v>
      </c>
      <c r="AV10" s="123">
        <v>3</v>
      </c>
      <c r="AW10" s="123">
        <v>5</v>
      </c>
      <c r="AX10" s="123">
        <v>1401</v>
      </c>
      <c r="AY10" s="123">
        <v>27</v>
      </c>
      <c r="AZ10" s="123">
        <v>3</v>
      </c>
      <c r="BA10" s="123">
        <v>1</v>
      </c>
      <c r="BB10" s="123">
        <v>1</v>
      </c>
      <c r="BC10" s="123">
        <v>1</v>
      </c>
      <c r="BD10" s="123">
        <v>1</v>
      </c>
      <c r="BE10" s="123">
        <v>2</v>
      </c>
      <c r="BF10" s="123">
        <v>3</v>
      </c>
      <c r="BG10" s="123">
        <v>0</v>
      </c>
      <c r="BH10" s="123">
        <v>2</v>
      </c>
      <c r="BI10" s="123">
        <v>1</v>
      </c>
      <c r="BJ10" s="123">
        <v>1</v>
      </c>
      <c r="BK10" s="123">
        <v>1</v>
      </c>
      <c r="BL10" s="123">
        <v>2</v>
      </c>
      <c r="BM10" s="123">
        <v>1</v>
      </c>
      <c r="BN10" s="123">
        <v>2</v>
      </c>
      <c r="BO10" s="123">
        <v>5</v>
      </c>
      <c r="BP10" s="123">
        <v>14</v>
      </c>
      <c r="BQ10" s="123">
        <v>8</v>
      </c>
      <c r="BR10" s="123">
        <v>3</v>
      </c>
      <c r="BS10" s="123">
        <v>5</v>
      </c>
      <c r="BT10" s="123">
        <v>1194</v>
      </c>
    </row>
    <row r="11" spans="1:72" x14ac:dyDescent="0.15">
      <c r="A11" s="122">
        <v>28220001006</v>
      </c>
      <c r="B11" s="122">
        <v>3</v>
      </c>
      <c r="C11" s="122"/>
      <c r="D11" s="122" t="s">
        <v>59</v>
      </c>
      <c r="E11" s="122" t="s">
        <v>840</v>
      </c>
      <c r="F11" s="122"/>
      <c r="G11" s="123">
        <v>119</v>
      </c>
      <c r="H11" s="123">
        <v>1</v>
      </c>
      <c r="I11" s="123">
        <v>0</v>
      </c>
      <c r="J11" s="123">
        <v>3</v>
      </c>
      <c r="K11" s="123">
        <v>7</v>
      </c>
      <c r="L11" s="123">
        <v>4</v>
      </c>
      <c r="M11" s="123">
        <v>2</v>
      </c>
      <c r="N11" s="123">
        <v>6</v>
      </c>
      <c r="O11" s="123">
        <v>5</v>
      </c>
      <c r="P11" s="123">
        <v>5</v>
      </c>
      <c r="Q11" s="123">
        <v>8</v>
      </c>
      <c r="R11" s="123">
        <v>12</v>
      </c>
      <c r="S11" s="123">
        <v>12</v>
      </c>
      <c r="T11" s="123">
        <v>9</v>
      </c>
      <c r="U11" s="123">
        <v>8</v>
      </c>
      <c r="V11" s="123">
        <v>13</v>
      </c>
      <c r="W11" s="123">
        <v>4</v>
      </c>
      <c r="X11" s="123">
        <v>70</v>
      </c>
      <c r="Y11" s="123">
        <v>45</v>
      </c>
      <c r="Z11" s="123">
        <v>21</v>
      </c>
      <c r="AA11" s="123">
        <v>24</v>
      </c>
      <c r="AB11" s="123">
        <v>6587</v>
      </c>
      <c r="AC11" s="123">
        <v>62</v>
      </c>
      <c r="AD11" s="123">
        <v>1</v>
      </c>
      <c r="AE11" s="123">
        <v>0</v>
      </c>
      <c r="AF11" s="123">
        <v>2</v>
      </c>
      <c r="AG11" s="123">
        <v>2</v>
      </c>
      <c r="AH11" s="123">
        <v>4</v>
      </c>
      <c r="AI11" s="123">
        <v>1</v>
      </c>
      <c r="AJ11" s="123">
        <v>5</v>
      </c>
      <c r="AK11" s="123">
        <v>3</v>
      </c>
      <c r="AL11" s="123">
        <v>1</v>
      </c>
      <c r="AM11" s="123">
        <v>5</v>
      </c>
      <c r="AN11" s="123">
        <v>7</v>
      </c>
      <c r="AO11" s="123">
        <v>7</v>
      </c>
      <c r="AP11" s="123">
        <v>7</v>
      </c>
      <c r="AQ11" s="123">
        <v>2</v>
      </c>
      <c r="AR11" s="123">
        <v>9</v>
      </c>
      <c r="AS11" s="123">
        <v>3</v>
      </c>
      <c r="AT11" s="123">
        <v>42</v>
      </c>
      <c r="AU11" s="123">
        <v>17</v>
      </c>
      <c r="AV11" s="123">
        <v>11</v>
      </c>
      <c r="AW11" s="123">
        <v>6</v>
      </c>
      <c r="AX11" s="123">
        <v>3182</v>
      </c>
      <c r="AY11" s="123">
        <v>57</v>
      </c>
      <c r="AZ11" s="123">
        <v>0</v>
      </c>
      <c r="BA11" s="123">
        <v>0</v>
      </c>
      <c r="BB11" s="123">
        <v>1</v>
      </c>
      <c r="BC11" s="123">
        <v>5</v>
      </c>
      <c r="BD11" s="123">
        <v>0</v>
      </c>
      <c r="BE11" s="123">
        <v>1</v>
      </c>
      <c r="BF11" s="123">
        <v>1</v>
      </c>
      <c r="BG11" s="123">
        <v>2</v>
      </c>
      <c r="BH11" s="123">
        <v>4</v>
      </c>
      <c r="BI11" s="123">
        <v>3</v>
      </c>
      <c r="BJ11" s="123">
        <v>5</v>
      </c>
      <c r="BK11" s="123">
        <v>5</v>
      </c>
      <c r="BL11" s="123">
        <v>2</v>
      </c>
      <c r="BM11" s="123">
        <v>6</v>
      </c>
      <c r="BN11" s="123">
        <v>4</v>
      </c>
      <c r="BO11" s="123">
        <v>1</v>
      </c>
      <c r="BP11" s="123">
        <v>28</v>
      </c>
      <c r="BQ11" s="123">
        <v>28</v>
      </c>
      <c r="BR11" s="123">
        <v>10</v>
      </c>
      <c r="BS11" s="123">
        <v>18</v>
      </c>
      <c r="BT11" s="123">
        <v>3405</v>
      </c>
    </row>
    <row r="12" spans="1:72" x14ac:dyDescent="0.15">
      <c r="A12" s="122">
        <v>28220001007</v>
      </c>
      <c r="B12" s="122">
        <v>3</v>
      </c>
      <c r="C12" s="122"/>
      <c r="D12" s="122" t="s">
        <v>59</v>
      </c>
      <c r="E12" s="122" t="s">
        <v>841</v>
      </c>
      <c r="F12" s="122"/>
      <c r="G12" s="123">
        <v>68</v>
      </c>
      <c r="H12" s="123">
        <v>4</v>
      </c>
      <c r="I12" s="123">
        <v>4</v>
      </c>
      <c r="J12" s="123">
        <v>5</v>
      </c>
      <c r="K12" s="123">
        <v>2</v>
      </c>
      <c r="L12" s="123">
        <v>2</v>
      </c>
      <c r="M12" s="123">
        <v>4</v>
      </c>
      <c r="N12" s="123">
        <v>1</v>
      </c>
      <c r="O12" s="123">
        <v>3</v>
      </c>
      <c r="P12" s="123">
        <v>6</v>
      </c>
      <c r="Q12" s="123">
        <v>4</v>
      </c>
      <c r="R12" s="123">
        <v>3</v>
      </c>
      <c r="S12" s="123">
        <v>6</v>
      </c>
      <c r="T12" s="123">
        <v>2</v>
      </c>
      <c r="U12" s="123">
        <v>3</v>
      </c>
      <c r="V12" s="123">
        <v>6</v>
      </c>
      <c r="W12" s="123">
        <v>13</v>
      </c>
      <c r="X12" s="123">
        <v>33</v>
      </c>
      <c r="Y12" s="123">
        <v>22</v>
      </c>
      <c r="Z12" s="123">
        <v>9</v>
      </c>
      <c r="AA12" s="123">
        <v>13</v>
      </c>
      <c r="AB12" s="123">
        <v>3171</v>
      </c>
      <c r="AC12" s="123">
        <v>32</v>
      </c>
      <c r="AD12" s="123">
        <v>4</v>
      </c>
      <c r="AE12" s="123">
        <v>3</v>
      </c>
      <c r="AF12" s="123">
        <v>1</v>
      </c>
      <c r="AG12" s="123">
        <v>1</v>
      </c>
      <c r="AH12" s="123">
        <v>1</v>
      </c>
      <c r="AI12" s="123">
        <v>1</v>
      </c>
      <c r="AJ12" s="123">
        <v>0</v>
      </c>
      <c r="AK12" s="123">
        <v>1</v>
      </c>
      <c r="AL12" s="123">
        <v>3</v>
      </c>
      <c r="AM12" s="123">
        <v>3</v>
      </c>
      <c r="AN12" s="123">
        <v>1</v>
      </c>
      <c r="AO12" s="123">
        <v>3</v>
      </c>
      <c r="AP12" s="123">
        <v>1</v>
      </c>
      <c r="AQ12" s="123">
        <v>0</v>
      </c>
      <c r="AR12" s="123">
        <v>2</v>
      </c>
      <c r="AS12" s="123">
        <v>8</v>
      </c>
      <c r="AT12" s="123">
        <v>15</v>
      </c>
      <c r="AU12" s="123">
        <v>9</v>
      </c>
      <c r="AV12" s="123">
        <v>2</v>
      </c>
      <c r="AW12" s="123">
        <v>7</v>
      </c>
      <c r="AX12" s="123">
        <v>1406</v>
      </c>
      <c r="AY12" s="123">
        <v>36</v>
      </c>
      <c r="AZ12" s="123">
        <v>0</v>
      </c>
      <c r="BA12" s="123">
        <v>1</v>
      </c>
      <c r="BB12" s="123">
        <v>4</v>
      </c>
      <c r="BC12" s="123">
        <v>1</v>
      </c>
      <c r="BD12" s="123">
        <v>1</v>
      </c>
      <c r="BE12" s="123">
        <v>3</v>
      </c>
      <c r="BF12" s="123">
        <v>1</v>
      </c>
      <c r="BG12" s="123">
        <v>2</v>
      </c>
      <c r="BH12" s="123">
        <v>3</v>
      </c>
      <c r="BI12" s="123">
        <v>1</v>
      </c>
      <c r="BJ12" s="123">
        <v>2</v>
      </c>
      <c r="BK12" s="123">
        <v>3</v>
      </c>
      <c r="BL12" s="123">
        <v>1</v>
      </c>
      <c r="BM12" s="123">
        <v>3</v>
      </c>
      <c r="BN12" s="123">
        <v>4</v>
      </c>
      <c r="BO12" s="123">
        <v>5</v>
      </c>
      <c r="BP12" s="123">
        <v>18</v>
      </c>
      <c r="BQ12" s="123">
        <v>13</v>
      </c>
      <c r="BR12" s="123">
        <v>7</v>
      </c>
      <c r="BS12" s="123">
        <v>6</v>
      </c>
      <c r="BT12" s="123">
        <v>1765</v>
      </c>
    </row>
    <row r="13" spans="1:72" x14ac:dyDescent="0.15">
      <c r="A13" s="122">
        <v>28220001008</v>
      </c>
      <c r="B13" s="122">
        <v>3</v>
      </c>
      <c r="C13" s="122"/>
      <c r="D13" s="122" t="s">
        <v>59</v>
      </c>
      <c r="E13" s="122" t="s">
        <v>842</v>
      </c>
      <c r="F13" s="122"/>
      <c r="G13" s="123">
        <v>785</v>
      </c>
      <c r="H13" s="123">
        <v>46</v>
      </c>
      <c r="I13" s="123">
        <v>44</v>
      </c>
      <c r="J13" s="123">
        <v>55</v>
      </c>
      <c r="K13" s="123">
        <v>48</v>
      </c>
      <c r="L13" s="123">
        <v>35</v>
      </c>
      <c r="M13" s="123">
        <v>50</v>
      </c>
      <c r="N13" s="123">
        <v>72</v>
      </c>
      <c r="O13" s="123">
        <v>65</v>
      </c>
      <c r="P13" s="123">
        <v>67</v>
      </c>
      <c r="Q13" s="123">
        <v>46</v>
      </c>
      <c r="R13" s="123">
        <v>40</v>
      </c>
      <c r="S13" s="123">
        <v>53</v>
      </c>
      <c r="T13" s="123">
        <v>45</v>
      </c>
      <c r="U13" s="123">
        <v>45</v>
      </c>
      <c r="V13" s="123">
        <v>26</v>
      </c>
      <c r="W13" s="123">
        <v>145</v>
      </c>
      <c r="X13" s="123">
        <v>521</v>
      </c>
      <c r="Y13" s="123">
        <v>119</v>
      </c>
      <c r="Z13" s="123">
        <v>71</v>
      </c>
      <c r="AA13" s="123">
        <v>48</v>
      </c>
      <c r="AB13" s="123">
        <v>30256</v>
      </c>
      <c r="AC13" s="123">
        <v>409</v>
      </c>
      <c r="AD13" s="123">
        <v>28</v>
      </c>
      <c r="AE13" s="123">
        <v>31</v>
      </c>
      <c r="AF13" s="123">
        <v>28</v>
      </c>
      <c r="AG13" s="123">
        <v>25</v>
      </c>
      <c r="AH13" s="123">
        <v>20</v>
      </c>
      <c r="AI13" s="123">
        <v>23</v>
      </c>
      <c r="AJ13" s="123">
        <v>38</v>
      </c>
      <c r="AK13" s="123">
        <v>39</v>
      </c>
      <c r="AL13" s="123">
        <v>34</v>
      </c>
      <c r="AM13" s="123">
        <v>28</v>
      </c>
      <c r="AN13" s="123">
        <v>22</v>
      </c>
      <c r="AO13" s="123">
        <v>26</v>
      </c>
      <c r="AP13" s="123">
        <v>18</v>
      </c>
      <c r="AQ13" s="123">
        <v>19</v>
      </c>
      <c r="AR13" s="123">
        <v>12</v>
      </c>
      <c r="AS13" s="123">
        <v>87</v>
      </c>
      <c r="AT13" s="123">
        <v>273</v>
      </c>
      <c r="AU13" s="123">
        <v>49</v>
      </c>
      <c r="AV13" s="123">
        <v>31</v>
      </c>
      <c r="AW13" s="123">
        <v>18</v>
      </c>
      <c r="AX13" s="123">
        <v>14744</v>
      </c>
      <c r="AY13" s="123">
        <v>376</v>
      </c>
      <c r="AZ13" s="123">
        <v>18</v>
      </c>
      <c r="BA13" s="123">
        <v>13</v>
      </c>
      <c r="BB13" s="123">
        <v>27</v>
      </c>
      <c r="BC13" s="123">
        <v>23</v>
      </c>
      <c r="BD13" s="123">
        <v>15</v>
      </c>
      <c r="BE13" s="123">
        <v>27</v>
      </c>
      <c r="BF13" s="123">
        <v>34</v>
      </c>
      <c r="BG13" s="123">
        <v>26</v>
      </c>
      <c r="BH13" s="123">
        <v>33</v>
      </c>
      <c r="BI13" s="123">
        <v>18</v>
      </c>
      <c r="BJ13" s="123">
        <v>18</v>
      </c>
      <c r="BK13" s="123">
        <v>27</v>
      </c>
      <c r="BL13" s="123">
        <v>27</v>
      </c>
      <c r="BM13" s="123">
        <v>26</v>
      </c>
      <c r="BN13" s="123">
        <v>14</v>
      </c>
      <c r="BO13" s="123">
        <v>58</v>
      </c>
      <c r="BP13" s="123">
        <v>248</v>
      </c>
      <c r="BQ13" s="123">
        <v>70</v>
      </c>
      <c r="BR13" s="123">
        <v>40</v>
      </c>
      <c r="BS13" s="123">
        <v>30</v>
      </c>
      <c r="BT13" s="123">
        <v>15512</v>
      </c>
    </row>
    <row r="14" spans="1:72" x14ac:dyDescent="0.15">
      <c r="A14" s="122">
        <v>28220001009</v>
      </c>
      <c r="B14" s="122">
        <v>3</v>
      </c>
      <c r="C14" s="122"/>
      <c r="D14" s="122" t="s">
        <v>59</v>
      </c>
      <c r="E14" s="122" t="s">
        <v>843</v>
      </c>
      <c r="F14" s="122"/>
      <c r="G14" s="123">
        <v>782</v>
      </c>
      <c r="H14" s="123">
        <v>32</v>
      </c>
      <c r="I14" s="123">
        <v>41</v>
      </c>
      <c r="J14" s="123">
        <v>57</v>
      </c>
      <c r="K14" s="123">
        <v>46</v>
      </c>
      <c r="L14" s="123">
        <v>47</v>
      </c>
      <c r="M14" s="123">
        <v>43</v>
      </c>
      <c r="N14" s="123">
        <v>42</v>
      </c>
      <c r="O14" s="123">
        <v>49</v>
      </c>
      <c r="P14" s="123">
        <v>48</v>
      </c>
      <c r="Q14" s="123">
        <v>54</v>
      </c>
      <c r="R14" s="123">
        <v>60</v>
      </c>
      <c r="S14" s="123">
        <v>64</v>
      </c>
      <c r="T14" s="123">
        <v>46</v>
      </c>
      <c r="U14" s="123">
        <v>55</v>
      </c>
      <c r="V14" s="123">
        <v>39</v>
      </c>
      <c r="W14" s="123">
        <v>130</v>
      </c>
      <c r="X14" s="123">
        <v>499</v>
      </c>
      <c r="Y14" s="123">
        <v>153</v>
      </c>
      <c r="Z14" s="123">
        <v>94</v>
      </c>
      <c r="AA14" s="123">
        <v>59</v>
      </c>
      <c r="AB14" s="123">
        <v>32610</v>
      </c>
      <c r="AC14" s="123">
        <v>384</v>
      </c>
      <c r="AD14" s="123">
        <v>23</v>
      </c>
      <c r="AE14" s="123">
        <v>15</v>
      </c>
      <c r="AF14" s="123">
        <v>26</v>
      </c>
      <c r="AG14" s="123">
        <v>24</v>
      </c>
      <c r="AH14" s="123">
        <v>16</v>
      </c>
      <c r="AI14" s="123">
        <v>25</v>
      </c>
      <c r="AJ14" s="123">
        <v>25</v>
      </c>
      <c r="AK14" s="123">
        <v>22</v>
      </c>
      <c r="AL14" s="123">
        <v>23</v>
      </c>
      <c r="AM14" s="123">
        <v>24</v>
      </c>
      <c r="AN14" s="123">
        <v>30</v>
      </c>
      <c r="AO14" s="123">
        <v>36</v>
      </c>
      <c r="AP14" s="123">
        <v>20</v>
      </c>
      <c r="AQ14" s="123">
        <v>34</v>
      </c>
      <c r="AR14" s="123">
        <v>17</v>
      </c>
      <c r="AS14" s="123">
        <v>64</v>
      </c>
      <c r="AT14" s="123">
        <v>245</v>
      </c>
      <c r="AU14" s="123">
        <v>75</v>
      </c>
      <c r="AV14" s="123">
        <v>51</v>
      </c>
      <c r="AW14" s="123">
        <v>24</v>
      </c>
      <c r="AX14" s="123">
        <v>15865</v>
      </c>
      <c r="AY14" s="123">
        <v>398</v>
      </c>
      <c r="AZ14" s="123">
        <v>9</v>
      </c>
      <c r="BA14" s="123">
        <v>26</v>
      </c>
      <c r="BB14" s="123">
        <v>31</v>
      </c>
      <c r="BC14" s="123">
        <v>22</v>
      </c>
      <c r="BD14" s="123">
        <v>31</v>
      </c>
      <c r="BE14" s="123">
        <v>18</v>
      </c>
      <c r="BF14" s="123">
        <v>17</v>
      </c>
      <c r="BG14" s="123">
        <v>27</v>
      </c>
      <c r="BH14" s="123">
        <v>25</v>
      </c>
      <c r="BI14" s="123">
        <v>30</v>
      </c>
      <c r="BJ14" s="123">
        <v>30</v>
      </c>
      <c r="BK14" s="123">
        <v>28</v>
      </c>
      <c r="BL14" s="123">
        <v>26</v>
      </c>
      <c r="BM14" s="123">
        <v>21</v>
      </c>
      <c r="BN14" s="123">
        <v>22</v>
      </c>
      <c r="BO14" s="123">
        <v>66</v>
      </c>
      <c r="BP14" s="123">
        <v>254</v>
      </c>
      <c r="BQ14" s="123">
        <v>78</v>
      </c>
      <c r="BR14" s="123">
        <v>43</v>
      </c>
      <c r="BS14" s="123">
        <v>35</v>
      </c>
      <c r="BT14" s="123">
        <v>16745</v>
      </c>
    </row>
    <row r="15" spans="1:72" x14ac:dyDescent="0.15">
      <c r="A15" s="122">
        <v>28220001010</v>
      </c>
      <c r="B15" s="122">
        <v>3</v>
      </c>
      <c r="C15" s="122"/>
      <c r="D15" s="122" t="s">
        <v>59</v>
      </c>
      <c r="E15" s="122" t="s">
        <v>844</v>
      </c>
      <c r="F15" s="122"/>
      <c r="G15" s="123">
        <v>514</v>
      </c>
      <c r="H15" s="123">
        <v>20</v>
      </c>
      <c r="I15" s="123">
        <v>11</v>
      </c>
      <c r="J15" s="123">
        <v>24</v>
      </c>
      <c r="K15" s="123">
        <v>35</v>
      </c>
      <c r="L15" s="123">
        <v>18</v>
      </c>
      <c r="M15" s="123">
        <v>54</v>
      </c>
      <c r="N15" s="123">
        <v>53</v>
      </c>
      <c r="O15" s="123">
        <v>37</v>
      </c>
      <c r="P15" s="123">
        <v>27</v>
      </c>
      <c r="Q15" s="123">
        <v>15</v>
      </c>
      <c r="R15" s="123">
        <v>36</v>
      </c>
      <c r="S15" s="123">
        <v>47</v>
      </c>
      <c r="T15" s="123">
        <v>38</v>
      </c>
      <c r="U15" s="123">
        <v>44</v>
      </c>
      <c r="V15" s="123">
        <v>22</v>
      </c>
      <c r="W15" s="123">
        <v>55</v>
      </c>
      <c r="X15" s="123">
        <v>360</v>
      </c>
      <c r="Y15" s="123">
        <v>99</v>
      </c>
      <c r="Z15" s="123">
        <v>66</v>
      </c>
      <c r="AA15" s="123">
        <v>33</v>
      </c>
      <c r="AB15" s="123">
        <v>21848</v>
      </c>
      <c r="AC15" s="123">
        <v>258</v>
      </c>
      <c r="AD15" s="123">
        <v>8</v>
      </c>
      <c r="AE15" s="123">
        <v>7</v>
      </c>
      <c r="AF15" s="123">
        <v>11</v>
      </c>
      <c r="AG15" s="123">
        <v>17</v>
      </c>
      <c r="AH15" s="123">
        <v>13</v>
      </c>
      <c r="AI15" s="123">
        <v>26</v>
      </c>
      <c r="AJ15" s="123">
        <v>27</v>
      </c>
      <c r="AK15" s="123">
        <v>24</v>
      </c>
      <c r="AL15" s="123">
        <v>15</v>
      </c>
      <c r="AM15" s="123">
        <v>7</v>
      </c>
      <c r="AN15" s="123">
        <v>16</v>
      </c>
      <c r="AO15" s="123">
        <v>24</v>
      </c>
      <c r="AP15" s="123">
        <v>20</v>
      </c>
      <c r="AQ15" s="123">
        <v>20</v>
      </c>
      <c r="AR15" s="123">
        <v>14</v>
      </c>
      <c r="AS15" s="123">
        <v>26</v>
      </c>
      <c r="AT15" s="123">
        <v>189</v>
      </c>
      <c r="AU15" s="123">
        <v>43</v>
      </c>
      <c r="AV15" s="123">
        <v>34</v>
      </c>
      <c r="AW15" s="123">
        <v>9</v>
      </c>
      <c r="AX15" s="123">
        <v>10703</v>
      </c>
      <c r="AY15" s="123">
        <v>256</v>
      </c>
      <c r="AZ15" s="123">
        <v>12</v>
      </c>
      <c r="BA15" s="123">
        <v>4</v>
      </c>
      <c r="BB15" s="123">
        <v>13</v>
      </c>
      <c r="BC15" s="123">
        <v>18</v>
      </c>
      <c r="BD15" s="123">
        <v>5</v>
      </c>
      <c r="BE15" s="123">
        <v>28</v>
      </c>
      <c r="BF15" s="123">
        <v>26</v>
      </c>
      <c r="BG15" s="123">
        <v>13</v>
      </c>
      <c r="BH15" s="123">
        <v>12</v>
      </c>
      <c r="BI15" s="123">
        <v>8</v>
      </c>
      <c r="BJ15" s="123">
        <v>20</v>
      </c>
      <c r="BK15" s="123">
        <v>23</v>
      </c>
      <c r="BL15" s="123">
        <v>18</v>
      </c>
      <c r="BM15" s="123">
        <v>24</v>
      </c>
      <c r="BN15" s="123">
        <v>8</v>
      </c>
      <c r="BO15" s="123">
        <v>29</v>
      </c>
      <c r="BP15" s="123">
        <v>171</v>
      </c>
      <c r="BQ15" s="123">
        <v>56</v>
      </c>
      <c r="BR15" s="123">
        <v>32</v>
      </c>
      <c r="BS15" s="123">
        <v>24</v>
      </c>
      <c r="BT15" s="123">
        <v>11145</v>
      </c>
    </row>
    <row r="16" spans="1:72" x14ac:dyDescent="0.15">
      <c r="A16" s="122">
        <v>28220001011</v>
      </c>
      <c r="B16" s="122">
        <v>3</v>
      </c>
      <c r="C16" s="122"/>
      <c r="D16" s="122" t="s">
        <v>59</v>
      </c>
      <c r="E16" s="122" t="s">
        <v>845</v>
      </c>
      <c r="F16" s="122"/>
      <c r="G16" s="123">
        <v>32</v>
      </c>
      <c r="H16" s="123">
        <v>1</v>
      </c>
      <c r="I16" s="123">
        <v>1</v>
      </c>
      <c r="J16" s="123">
        <v>0</v>
      </c>
      <c r="K16" s="123">
        <v>2</v>
      </c>
      <c r="L16" s="123">
        <v>2</v>
      </c>
      <c r="M16" s="123">
        <v>1</v>
      </c>
      <c r="N16" s="123">
        <v>0</v>
      </c>
      <c r="O16" s="123">
        <v>1</v>
      </c>
      <c r="P16" s="123">
        <v>0</v>
      </c>
      <c r="Q16" s="123">
        <v>2</v>
      </c>
      <c r="R16" s="123">
        <v>1</v>
      </c>
      <c r="S16" s="123">
        <v>5</v>
      </c>
      <c r="T16" s="123">
        <v>2</v>
      </c>
      <c r="U16" s="123">
        <v>4</v>
      </c>
      <c r="V16" s="123">
        <v>1</v>
      </c>
      <c r="W16" s="123">
        <v>2</v>
      </c>
      <c r="X16" s="123">
        <v>16</v>
      </c>
      <c r="Y16" s="123">
        <v>14</v>
      </c>
      <c r="Z16" s="123">
        <v>5</v>
      </c>
      <c r="AA16" s="123">
        <v>9</v>
      </c>
      <c r="AB16" s="123">
        <v>1781</v>
      </c>
      <c r="AC16" s="123">
        <v>12</v>
      </c>
      <c r="AD16" s="123">
        <v>0</v>
      </c>
      <c r="AE16" s="123">
        <v>1</v>
      </c>
      <c r="AF16" s="123">
        <v>0</v>
      </c>
      <c r="AG16" s="123">
        <v>1</v>
      </c>
      <c r="AH16" s="123">
        <v>1</v>
      </c>
      <c r="AI16" s="123">
        <v>0</v>
      </c>
      <c r="AJ16" s="123">
        <v>0</v>
      </c>
      <c r="AK16" s="123">
        <v>1</v>
      </c>
      <c r="AL16" s="123">
        <v>0</v>
      </c>
      <c r="AM16" s="123">
        <v>0</v>
      </c>
      <c r="AN16" s="123">
        <v>0</v>
      </c>
      <c r="AO16" s="123">
        <v>3</v>
      </c>
      <c r="AP16" s="123">
        <v>0</v>
      </c>
      <c r="AQ16" s="123">
        <v>1</v>
      </c>
      <c r="AR16" s="123">
        <v>1</v>
      </c>
      <c r="AS16" s="123">
        <v>1</v>
      </c>
      <c r="AT16" s="123">
        <v>6</v>
      </c>
      <c r="AU16" s="123">
        <v>5</v>
      </c>
      <c r="AV16" s="123">
        <v>2</v>
      </c>
      <c r="AW16" s="123">
        <v>3</v>
      </c>
      <c r="AX16" s="123">
        <v>642</v>
      </c>
      <c r="AY16" s="123">
        <v>20</v>
      </c>
      <c r="AZ16" s="123">
        <v>1</v>
      </c>
      <c r="BA16" s="123">
        <v>0</v>
      </c>
      <c r="BB16" s="123">
        <v>0</v>
      </c>
      <c r="BC16" s="123">
        <v>1</v>
      </c>
      <c r="BD16" s="123">
        <v>1</v>
      </c>
      <c r="BE16" s="123">
        <v>1</v>
      </c>
      <c r="BF16" s="123">
        <v>0</v>
      </c>
      <c r="BG16" s="123">
        <v>0</v>
      </c>
      <c r="BH16" s="123">
        <v>0</v>
      </c>
      <c r="BI16" s="123">
        <v>2</v>
      </c>
      <c r="BJ16" s="123">
        <v>1</v>
      </c>
      <c r="BK16" s="123">
        <v>2</v>
      </c>
      <c r="BL16" s="123">
        <v>2</v>
      </c>
      <c r="BM16" s="123">
        <v>3</v>
      </c>
      <c r="BN16" s="123">
        <v>0</v>
      </c>
      <c r="BO16" s="123">
        <v>1</v>
      </c>
      <c r="BP16" s="123">
        <v>10</v>
      </c>
      <c r="BQ16" s="123">
        <v>9</v>
      </c>
      <c r="BR16" s="123">
        <v>3</v>
      </c>
      <c r="BS16" s="123">
        <v>6</v>
      </c>
      <c r="BT16" s="123">
        <v>1139</v>
      </c>
    </row>
    <row r="17" spans="1:72" x14ac:dyDescent="0.15">
      <c r="A17" s="122">
        <v>28220001012</v>
      </c>
      <c r="B17" s="122">
        <v>3</v>
      </c>
      <c r="C17" s="122"/>
      <c r="D17" s="122" t="s">
        <v>59</v>
      </c>
      <c r="E17" s="122" t="s">
        <v>846</v>
      </c>
      <c r="F17" s="122"/>
      <c r="G17" s="123">
        <v>87</v>
      </c>
      <c r="H17" s="123">
        <v>0</v>
      </c>
      <c r="I17" s="123">
        <v>2</v>
      </c>
      <c r="J17" s="123">
        <v>2</v>
      </c>
      <c r="K17" s="123">
        <v>3</v>
      </c>
      <c r="L17" s="123">
        <v>4</v>
      </c>
      <c r="M17" s="123">
        <v>3</v>
      </c>
      <c r="N17" s="123">
        <v>5</v>
      </c>
      <c r="O17" s="123">
        <v>1</v>
      </c>
      <c r="P17" s="123">
        <v>3</v>
      </c>
      <c r="Q17" s="123">
        <v>4</v>
      </c>
      <c r="R17" s="123">
        <v>9</v>
      </c>
      <c r="S17" s="123">
        <v>12</v>
      </c>
      <c r="T17" s="123">
        <v>5</v>
      </c>
      <c r="U17" s="123">
        <v>3</v>
      </c>
      <c r="V17" s="123">
        <v>8</v>
      </c>
      <c r="W17" s="123">
        <v>4</v>
      </c>
      <c r="X17" s="123">
        <v>49</v>
      </c>
      <c r="Y17" s="123">
        <v>34</v>
      </c>
      <c r="Z17" s="123">
        <v>11</v>
      </c>
      <c r="AA17" s="123">
        <v>23</v>
      </c>
      <c r="AB17" s="123">
        <v>4889</v>
      </c>
      <c r="AC17" s="123">
        <v>36</v>
      </c>
      <c r="AD17" s="123">
        <v>0</v>
      </c>
      <c r="AE17" s="123">
        <v>0</v>
      </c>
      <c r="AF17" s="123">
        <v>2</v>
      </c>
      <c r="AG17" s="123">
        <v>3</v>
      </c>
      <c r="AH17" s="123">
        <v>1</v>
      </c>
      <c r="AI17" s="123">
        <v>1</v>
      </c>
      <c r="AJ17" s="123">
        <v>2</v>
      </c>
      <c r="AK17" s="123">
        <v>0</v>
      </c>
      <c r="AL17" s="123">
        <v>1</v>
      </c>
      <c r="AM17" s="123">
        <v>1</v>
      </c>
      <c r="AN17" s="123">
        <v>3</v>
      </c>
      <c r="AO17" s="123">
        <v>6</v>
      </c>
      <c r="AP17" s="123">
        <v>4</v>
      </c>
      <c r="AQ17" s="123">
        <v>1</v>
      </c>
      <c r="AR17" s="123">
        <v>4</v>
      </c>
      <c r="AS17" s="123">
        <v>2</v>
      </c>
      <c r="AT17" s="123">
        <v>22</v>
      </c>
      <c r="AU17" s="123">
        <v>12</v>
      </c>
      <c r="AV17" s="123">
        <v>5</v>
      </c>
      <c r="AW17" s="123">
        <v>7</v>
      </c>
      <c r="AX17" s="123">
        <v>1944</v>
      </c>
      <c r="AY17" s="123">
        <v>51</v>
      </c>
      <c r="AZ17" s="123">
        <v>0</v>
      </c>
      <c r="BA17" s="123">
        <v>2</v>
      </c>
      <c r="BB17" s="123">
        <v>0</v>
      </c>
      <c r="BC17" s="123">
        <v>0</v>
      </c>
      <c r="BD17" s="123">
        <v>3</v>
      </c>
      <c r="BE17" s="123">
        <v>2</v>
      </c>
      <c r="BF17" s="123">
        <v>3</v>
      </c>
      <c r="BG17" s="123">
        <v>1</v>
      </c>
      <c r="BH17" s="123">
        <v>2</v>
      </c>
      <c r="BI17" s="123">
        <v>3</v>
      </c>
      <c r="BJ17" s="123">
        <v>6</v>
      </c>
      <c r="BK17" s="123">
        <v>6</v>
      </c>
      <c r="BL17" s="123">
        <v>1</v>
      </c>
      <c r="BM17" s="123">
        <v>2</v>
      </c>
      <c r="BN17" s="123">
        <v>4</v>
      </c>
      <c r="BO17" s="123">
        <v>2</v>
      </c>
      <c r="BP17" s="123">
        <v>27</v>
      </c>
      <c r="BQ17" s="123">
        <v>22</v>
      </c>
      <c r="BR17" s="123">
        <v>6</v>
      </c>
      <c r="BS17" s="123">
        <v>16</v>
      </c>
      <c r="BT17" s="123">
        <v>2945</v>
      </c>
    </row>
    <row r="18" spans="1:72" x14ac:dyDescent="0.15">
      <c r="A18" s="120">
        <v>28220001013</v>
      </c>
      <c r="B18" s="120">
        <v>3</v>
      </c>
      <c r="C18" s="120"/>
      <c r="D18" s="120" t="s">
        <v>59</v>
      </c>
      <c r="E18" s="120" t="s">
        <v>60</v>
      </c>
      <c r="F18" s="120"/>
      <c r="G18" s="121">
        <v>79</v>
      </c>
      <c r="H18" s="121">
        <v>5</v>
      </c>
      <c r="I18" s="121">
        <v>3</v>
      </c>
      <c r="J18" s="121">
        <v>2</v>
      </c>
      <c r="K18" s="121">
        <v>0</v>
      </c>
      <c r="L18" s="121">
        <v>1</v>
      </c>
      <c r="M18" s="121">
        <v>4</v>
      </c>
      <c r="N18" s="121">
        <v>7</v>
      </c>
      <c r="O18" s="121">
        <v>6</v>
      </c>
      <c r="P18" s="121">
        <v>2</v>
      </c>
      <c r="Q18" s="121">
        <v>4</v>
      </c>
      <c r="R18" s="121">
        <v>5</v>
      </c>
      <c r="S18" s="121">
        <v>7</v>
      </c>
      <c r="T18" s="121">
        <v>14</v>
      </c>
      <c r="U18" s="121">
        <v>11</v>
      </c>
      <c r="V18" s="121">
        <v>3</v>
      </c>
      <c r="W18" s="121">
        <v>10</v>
      </c>
      <c r="X18" s="121">
        <v>50</v>
      </c>
      <c r="Y18" s="121">
        <v>19</v>
      </c>
      <c r="Z18" s="121">
        <v>14</v>
      </c>
      <c r="AA18" s="121">
        <v>5</v>
      </c>
      <c r="AB18" s="121">
        <v>3777</v>
      </c>
      <c r="AC18" s="121">
        <v>38</v>
      </c>
      <c r="AD18" s="121">
        <v>3</v>
      </c>
      <c r="AE18" s="121">
        <v>2</v>
      </c>
      <c r="AF18" s="121">
        <v>2</v>
      </c>
      <c r="AG18" s="121">
        <v>0</v>
      </c>
      <c r="AH18" s="121">
        <v>0</v>
      </c>
      <c r="AI18" s="121">
        <v>0</v>
      </c>
      <c r="AJ18" s="121">
        <v>5</v>
      </c>
      <c r="AK18" s="121">
        <v>3</v>
      </c>
      <c r="AL18" s="121">
        <v>2</v>
      </c>
      <c r="AM18" s="121">
        <v>2</v>
      </c>
      <c r="AN18" s="121">
        <v>3</v>
      </c>
      <c r="AO18" s="121">
        <v>0</v>
      </c>
      <c r="AP18" s="121">
        <v>7</v>
      </c>
      <c r="AQ18" s="121">
        <v>6</v>
      </c>
      <c r="AR18" s="121">
        <v>1</v>
      </c>
      <c r="AS18" s="121">
        <v>7</v>
      </c>
      <c r="AT18" s="121">
        <v>22</v>
      </c>
      <c r="AU18" s="121">
        <v>9</v>
      </c>
      <c r="AV18" s="121">
        <v>7</v>
      </c>
      <c r="AW18" s="121">
        <v>2</v>
      </c>
      <c r="AX18" s="121">
        <v>1712</v>
      </c>
      <c r="AY18" s="121">
        <v>41</v>
      </c>
      <c r="AZ18" s="121">
        <v>2</v>
      </c>
      <c r="BA18" s="121">
        <v>1</v>
      </c>
      <c r="BB18" s="121">
        <v>0</v>
      </c>
      <c r="BC18" s="121">
        <v>0</v>
      </c>
      <c r="BD18" s="121">
        <v>1</v>
      </c>
      <c r="BE18" s="121">
        <v>4</v>
      </c>
      <c r="BF18" s="121">
        <v>2</v>
      </c>
      <c r="BG18" s="121">
        <v>3</v>
      </c>
      <c r="BH18" s="121">
        <v>0</v>
      </c>
      <c r="BI18" s="121">
        <v>2</v>
      </c>
      <c r="BJ18" s="121">
        <v>2</v>
      </c>
      <c r="BK18" s="121">
        <v>7</v>
      </c>
      <c r="BL18" s="121">
        <v>7</v>
      </c>
      <c r="BM18" s="121">
        <v>5</v>
      </c>
      <c r="BN18" s="121">
        <v>2</v>
      </c>
      <c r="BO18" s="121">
        <v>3</v>
      </c>
      <c r="BP18" s="121">
        <v>28</v>
      </c>
      <c r="BQ18" s="121">
        <v>10</v>
      </c>
      <c r="BR18" s="121">
        <v>7</v>
      </c>
      <c r="BS18" s="121">
        <v>3</v>
      </c>
      <c r="BT18" s="121">
        <v>2065</v>
      </c>
    </row>
    <row r="19" spans="1:72" x14ac:dyDescent="0.15">
      <c r="A19">
        <v>282200130</v>
      </c>
      <c r="B19">
        <v>2</v>
      </c>
      <c r="D19" t="s">
        <v>59</v>
      </c>
      <c r="E19" s="49" t="s">
        <v>69</v>
      </c>
      <c r="F19" s="49" t="s">
        <v>878</v>
      </c>
      <c r="G19" s="48">
        <v>437</v>
      </c>
      <c r="H19" s="48">
        <v>20</v>
      </c>
      <c r="I19" s="48">
        <v>35</v>
      </c>
      <c r="J19" s="48">
        <v>32</v>
      </c>
      <c r="K19" s="48">
        <v>25</v>
      </c>
      <c r="L19" s="48">
        <v>26</v>
      </c>
      <c r="M19" s="48">
        <v>23</v>
      </c>
      <c r="N19" s="48">
        <v>29</v>
      </c>
      <c r="O19" s="48">
        <v>38</v>
      </c>
      <c r="P19" s="48">
        <v>20</v>
      </c>
      <c r="Q19" s="48">
        <v>24</v>
      </c>
      <c r="R19" s="48">
        <v>31</v>
      </c>
      <c r="S19" s="48">
        <v>36</v>
      </c>
      <c r="T19" s="48">
        <v>33</v>
      </c>
      <c r="U19" s="48">
        <v>14</v>
      </c>
      <c r="V19" s="48">
        <v>18</v>
      </c>
      <c r="W19" s="48">
        <v>87</v>
      </c>
      <c r="X19" s="48">
        <v>285</v>
      </c>
      <c r="Y19" s="48">
        <v>65</v>
      </c>
      <c r="Z19" s="48">
        <v>32</v>
      </c>
      <c r="AA19" s="48">
        <v>33</v>
      </c>
      <c r="AB19" s="48">
        <v>17209</v>
      </c>
      <c r="AC19" s="48">
        <v>207</v>
      </c>
      <c r="AD19" s="48">
        <v>10</v>
      </c>
      <c r="AE19" s="48">
        <v>18</v>
      </c>
      <c r="AF19" s="48">
        <v>17</v>
      </c>
      <c r="AG19" s="48">
        <v>11</v>
      </c>
      <c r="AH19" s="48">
        <v>13</v>
      </c>
      <c r="AI19" s="48">
        <v>12</v>
      </c>
      <c r="AJ19" s="48">
        <v>12</v>
      </c>
      <c r="AK19" s="48">
        <v>17</v>
      </c>
      <c r="AL19" s="48">
        <v>13</v>
      </c>
      <c r="AM19" s="48">
        <v>13</v>
      </c>
      <c r="AN19" s="48">
        <v>11</v>
      </c>
      <c r="AO19" s="48">
        <v>20</v>
      </c>
      <c r="AP19" s="48">
        <v>16</v>
      </c>
      <c r="AQ19" s="48">
        <v>9</v>
      </c>
      <c r="AR19" s="48">
        <v>5</v>
      </c>
      <c r="AS19" s="48">
        <v>45</v>
      </c>
      <c r="AT19" s="48">
        <v>138</v>
      </c>
      <c r="AU19" s="48">
        <v>24</v>
      </c>
      <c r="AV19" s="48">
        <v>14</v>
      </c>
      <c r="AW19" s="48">
        <v>10</v>
      </c>
      <c r="AX19" s="48">
        <v>7786</v>
      </c>
      <c r="AY19" s="48">
        <v>230</v>
      </c>
      <c r="AZ19" s="48">
        <v>10</v>
      </c>
      <c r="BA19" s="48">
        <v>17</v>
      </c>
      <c r="BB19" s="48">
        <v>15</v>
      </c>
      <c r="BC19" s="48">
        <v>14</v>
      </c>
      <c r="BD19" s="48">
        <v>13</v>
      </c>
      <c r="BE19" s="48">
        <v>11</v>
      </c>
      <c r="BF19" s="48">
        <v>17</v>
      </c>
      <c r="BG19" s="48">
        <v>21</v>
      </c>
      <c r="BH19" s="48">
        <v>7</v>
      </c>
      <c r="BI19" s="48">
        <v>11</v>
      </c>
      <c r="BJ19" s="48">
        <v>20</v>
      </c>
      <c r="BK19" s="48">
        <v>16</v>
      </c>
      <c r="BL19" s="48">
        <v>17</v>
      </c>
      <c r="BM19" s="48">
        <v>5</v>
      </c>
      <c r="BN19" s="48">
        <v>13</v>
      </c>
      <c r="BO19" s="48">
        <v>42</v>
      </c>
      <c r="BP19" s="48">
        <v>147</v>
      </c>
      <c r="BQ19" s="48">
        <v>41</v>
      </c>
      <c r="BR19" s="48">
        <v>18</v>
      </c>
      <c r="BS19" s="48">
        <v>23</v>
      </c>
      <c r="BT19" s="48">
        <v>9423</v>
      </c>
    </row>
    <row r="20" spans="1:72" x14ac:dyDescent="0.15">
      <c r="A20">
        <v>282200140</v>
      </c>
      <c r="B20">
        <v>2</v>
      </c>
      <c r="D20" t="s">
        <v>59</v>
      </c>
      <c r="E20" s="49" t="s">
        <v>70</v>
      </c>
      <c r="F20" s="49" t="s">
        <v>878</v>
      </c>
      <c r="G20" s="48">
        <v>951</v>
      </c>
      <c r="H20" s="48">
        <v>57</v>
      </c>
      <c r="I20" s="48">
        <v>53</v>
      </c>
      <c r="J20" s="48">
        <v>37</v>
      </c>
      <c r="K20" s="48">
        <v>45</v>
      </c>
      <c r="L20" s="48">
        <v>41</v>
      </c>
      <c r="M20" s="48">
        <v>97</v>
      </c>
      <c r="N20" s="48">
        <v>78</v>
      </c>
      <c r="O20" s="48">
        <v>79</v>
      </c>
      <c r="P20" s="48">
        <v>55</v>
      </c>
      <c r="Q20" s="48">
        <v>47</v>
      </c>
      <c r="R20" s="48">
        <v>68</v>
      </c>
      <c r="S20" s="48">
        <v>50</v>
      </c>
      <c r="T20" s="48">
        <v>56</v>
      </c>
      <c r="U20" s="48">
        <v>56</v>
      </c>
      <c r="V20" s="48">
        <v>52</v>
      </c>
      <c r="W20" s="48">
        <v>147</v>
      </c>
      <c r="X20" s="48">
        <v>616</v>
      </c>
      <c r="Y20" s="48">
        <v>188</v>
      </c>
      <c r="Z20" s="48">
        <v>108</v>
      </c>
      <c r="AA20" s="48">
        <v>80</v>
      </c>
      <c r="AB20" s="48">
        <v>39035</v>
      </c>
      <c r="AC20" s="48">
        <v>449</v>
      </c>
      <c r="AD20" s="48">
        <v>31</v>
      </c>
      <c r="AE20" s="48">
        <v>26</v>
      </c>
      <c r="AF20" s="48">
        <v>21</v>
      </c>
      <c r="AG20" s="48">
        <v>32</v>
      </c>
      <c r="AH20" s="48">
        <v>16</v>
      </c>
      <c r="AI20" s="48">
        <v>28</v>
      </c>
      <c r="AJ20" s="48">
        <v>33</v>
      </c>
      <c r="AK20" s="48">
        <v>38</v>
      </c>
      <c r="AL20" s="48">
        <v>28</v>
      </c>
      <c r="AM20" s="48">
        <v>30</v>
      </c>
      <c r="AN20" s="48">
        <v>30</v>
      </c>
      <c r="AO20" s="48">
        <v>27</v>
      </c>
      <c r="AP20" s="48">
        <v>23</v>
      </c>
      <c r="AQ20" s="48">
        <v>26</v>
      </c>
      <c r="AR20" s="48">
        <v>30</v>
      </c>
      <c r="AS20" s="48">
        <v>78</v>
      </c>
      <c r="AT20" s="48">
        <v>285</v>
      </c>
      <c r="AU20" s="48">
        <v>86</v>
      </c>
      <c r="AV20" s="48">
        <v>56</v>
      </c>
      <c r="AW20" s="48">
        <v>30</v>
      </c>
      <c r="AX20" s="48">
        <v>18060</v>
      </c>
      <c r="AY20" s="48">
        <v>502</v>
      </c>
      <c r="AZ20" s="48">
        <v>26</v>
      </c>
      <c r="BA20" s="48">
        <v>27</v>
      </c>
      <c r="BB20" s="48">
        <v>16</v>
      </c>
      <c r="BC20" s="48">
        <v>13</v>
      </c>
      <c r="BD20" s="48">
        <v>25</v>
      </c>
      <c r="BE20" s="48">
        <v>69</v>
      </c>
      <c r="BF20" s="48">
        <v>45</v>
      </c>
      <c r="BG20" s="48">
        <v>41</v>
      </c>
      <c r="BH20" s="48">
        <v>27</v>
      </c>
      <c r="BI20" s="48">
        <v>17</v>
      </c>
      <c r="BJ20" s="48">
        <v>38</v>
      </c>
      <c r="BK20" s="48">
        <v>23</v>
      </c>
      <c r="BL20" s="48">
        <v>33</v>
      </c>
      <c r="BM20" s="48">
        <v>30</v>
      </c>
      <c r="BN20" s="48">
        <v>22</v>
      </c>
      <c r="BO20" s="48">
        <v>69</v>
      </c>
      <c r="BP20" s="48">
        <v>331</v>
      </c>
      <c r="BQ20" s="48">
        <v>102</v>
      </c>
      <c r="BR20" s="48">
        <v>52</v>
      </c>
      <c r="BS20" s="48">
        <v>50</v>
      </c>
      <c r="BT20" s="48">
        <v>20975</v>
      </c>
    </row>
    <row r="21" spans="1:72" x14ac:dyDescent="0.15">
      <c r="A21">
        <v>282200150</v>
      </c>
      <c r="B21">
        <v>2</v>
      </c>
      <c r="D21" t="s">
        <v>59</v>
      </c>
      <c r="E21" s="49" t="s">
        <v>72</v>
      </c>
      <c r="F21" s="49" t="s">
        <v>878</v>
      </c>
      <c r="G21" s="48">
        <v>1281</v>
      </c>
      <c r="H21" s="48">
        <v>112</v>
      </c>
      <c r="I21" s="48">
        <v>84</v>
      </c>
      <c r="J21" s="48">
        <v>62</v>
      </c>
      <c r="K21" s="48">
        <v>42</v>
      </c>
      <c r="L21" s="48">
        <v>52</v>
      </c>
      <c r="M21" s="48">
        <v>148</v>
      </c>
      <c r="N21" s="48">
        <v>129</v>
      </c>
      <c r="O21" s="48">
        <v>116</v>
      </c>
      <c r="P21" s="48">
        <v>80</v>
      </c>
      <c r="Q21" s="48">
        <v>67</v>
      </c>
      <c r="R21" s="48">
        <v>60</v>
      </c>
      <c r="S21" s="48">
        <v>66</v>
      </c>
      <c r="T21" s="48">
        <v>71</v>
      </c>
      <c r="U21" s="48">
        <v>55</v>
      </c>
      <c r="V21" s="48">
        <v>48</v>
      </c>
      <c r="W21" s="48">
        <v>258</v>
      </c>
      <c r="X21" s="48">
        <v>831</v>
      </c>
      <c r="Y21" s="48">
        <v>192</v>
      </c>
      <c r="Z21" s="48">
        <v>103</v>
      </c>
      <c r="AA21" s="48">
        <v>89</v>
      </c>
      <c r="AB21" s="48">
        <v>47927</v>
      </c>
      <c r="AC21" s="48">
        <v>654</v>
      </c>
      <c r="AD21" s="48">
        <v>61</v>
      </c>
      <c r="AE21" s="48">
        <v>44</v>
      </c>
      <c r="AF21" s="48">
        <v>31</v>
      </c>
      <c r="AG21" s="48">
        <v>21</v>
      </c>
      <c r="AH21" s="48">
        <v>31</v>
      </c>
      <c r="AI21" s="48">
        <v>81</v>
      </c>
      <c r="AJ21" s="48">
        <v>64</v>
      </c>
      <c r="AK21" s="48">
        <v>56</v>
      </c>
      <c r="AL21" s="48">
        <v>47</v>
      </c>
      <c r="AM21" s="48">
        <v>42</v>
      </c>
      <c r="AN21" s="48">
        <v>26</v>
      </c>
      <c r="AO21" s="48">
        <v>35</v>
      </c>
      <c r="AP21" s="48">
        <v>33</v>
      </c>
      <c r="AQ21" s="48">
        <v>29</v>
      </c>
      <c r="AR21" s="48">
        <v>19</v>
      </c>
      <c r="AS21" s="48">
        <v>136</v>
      </c>
      <c r="AT21" s="48">
        <v>436</v>
      </c>
      <c r="AU21" s="48">
        <v>82</v>
      </c>
      <c r="AV21" s="48">
        <v>48</v>
      </c>
      <c r="AW21" s="48">
        <v>34</v>
      </c>
      <c r="AX21" s="48">
        <v>23471</v>
      </c>
      <c r="AY21" s="48">
        <v>627</v>
      </c>
      <c r="AZ21" s="48">
        <v>51</v>
      </c>
      <c r="BA21" s="48">
        <v>40</v>
      </c>
      <c r="BB21" s="48">
        <v>31</v>
      </c>
      <c r="BC21" s="48">
        <v>21</v>
      </c>
      <c r="BD21" s="48">
        <v>21</v>
      </c>
      <c r="BE21" s="48">
        <v>67</v>
      </c>
      <c r="BF21" s="48">
        <v>65</v>
      </c>
      <c r="BG21" s="48">
        <v>60</v>
      </c>
      <c r="BH21" s="48">
        <v>33</v>
      </c>
      <c r="BI21" s="48">
        <v>25</v>
      </c>
      <c r="BJ21" s="48">
        <v>34</v>
      </c>
      <c r="BK21" s="48">
        <v>31</v>
      </c>
      <c r="BL21" s="48">
        <v>38</v>
      </c>
      <c r="BM21" s="48">
        <v>26</v>
      </c>
      <c r="BN21" s="48">
        <v>29</v>
      </c>
      <c r="BO21" s="48">
        <v>122</v>
      </c>
      <c r="BP21" s="48">
        <v>395</v>
      </c>
      <c r="BQ21" s="48">
        <v>110</v>
      </c>
      <c r="BR21" s="48">
        <v>55</v>
      </c>
      <c r="BS21" s="48">
        <v>55</v>
      </c>
      <c r="BT21" s="48">
        <v>24456</v>
      </c>
    </row>
    <row r="22" spans="1:72" x14ac:dyDescent="0.15">
      <c r="A22" s="118">
        <v>28220015001</v>
      </c>
      <c r="B22" s="118">
        <v>3</v>
      </c>
      <c r="C22" s="118"/>
      <c r="D22" s="118" t="s">
        <v>59</v>
      </c>
      <c r="E22" s="118" t="s">
        <v>847</v>
      </c>
      <c r="F22" s="118"/>
      <c r="G22" s="119">
        <v>10</v>
      </c>
      <c r="H22" s="119">
        <v>0</v>
      </c>
      <c r="I22" s="119">
        <v>0</v>
      </c>
      <c r="J22" s="119">
        <v>0</v>
      </c>
      <c r="K22" s="119">
        <v>0</v>
      </c>
      <c r="L22" s="119">
        <v>1</v>
      </c>
      <c r="M22" s="119">
        <v>0</v>
      </c>
      <c r="N22" s="119">
        <v>0</v>
      </c>
      <c r="O22" s="119">
        <v>0</v>
      </c>
      <c r="P22" s="119">
        <v>0</v>
      </c>
      <c r="Q22" s="119">
        <v>0</v>
      </c>
      <c r="R22" s="119">
        <v>0</v>
      </c>
      <c r="S22" s="119">
        <v>1</v>
      </c>
      <c r="T22" s="119">
        <v>0</v>
      </c>
      <c r="U22" s="119">
        <v>3</v>
      </c>
      <c r="V22" s="119">
        <v>0</v>
      </c>
      <c r="W22" s="119">
        <v>0</v>
      </c>
      <c r="X22" s="119">
        <v>2</v>
      </c>
      <c r="Y22" s="119">
        <v>8</v>
      </c>
      <c r="Z22" s="119">
        <v>3</v>
      </c>
      <c r="AA22" s="119">
        <v>5</v>
      </c>
      <c r="AB22" s="119">
        <v>686</v>
      </c>
      <c r="AC22" s="119">
        <v>5</v>
      </c>
      <c r="AD22" s="119">
        <v>0</v>
      </c>
      <c r="AE22" s="119">
        <v>0</v>
      </c>
      <c r="AF22" s="119">
        <v>0</v>
      </c>
      <c r="AG22" s="119">
        <v>0</v>
      </c>
      <c r="AH22" s="119">
        <v>0</v>
      </c>
      <c r="AI22" s="119">
        <v>0</v>
      </c>
      <c r="AJ22" s="119">
        <v>0</v>
      </c>
      <c r="AK22" s="119">
        <v>0</v>
      </c>
      <c r="AL22" s="119">
        <v>0</v>
      </c>
      <c r="AM22" s="119">
        <v>0</v>
      </c>
      <c r="AN22" s="119">
        <v>0</v>
      </c>
      <c r="AO22" s="119">
        <v>0</v>
      </c>
      <c r="AP22" s="119">
        <v>0</v>
      </c>
      <c r="AQ22" s="119">
        <v>2</v>
      </c>
      <c r="AR22" s="119">
        <v>0</v>
      </c>
      <c r="AS22" s="119">
        <v>0</v>
      </c>
      <c r="AT22" s="119">
        <v>0</v>
      </c>
      <c r="AU22" s="119">
        <v>5</v>
      </c>
      <c r="AV22" s="119">
        <v>2</v>
      </c>
      <c r="AW22" s="119">
        <v>3</v>
      </c>
      <c r="AX22" s="119">
        <v>367</v>
      </c>
      <c r="AY22" s="119">
        <v>5</v>
      </c>
      <c r="AZ22" s="119">
        <v>0</v>
      </c>
      <c r="BA22" s="119">
        <v>0</v>
      </c>
      <c r="BB22" s="119">
        <v>0</v>
      </c>
      <c r="BC22" s="119">
        <v>0</v>
      </c>
      <c r="BD22" s="119">
        <v>1</v>
      </c>
      <c r="BE22" s="119">
        <v>0</v>
      </c>
      <c r="BF22" s="119">
        <v>0</v>
      </c>
      <c r="BG22" s="119">
        <v>0</v>
      </c>
      <c r="BH22" s="119">
        <v>0</v>
      </c>
      <c r="BI22" s="119">
        <v>0</v>
      </c>
      <c r="BJ22" s="119">
        <v>0</v>
      </c>
      <c r="BK22" s="119">
        <v>1</v>
      </c>
      <c r="BL22" s="119">
        <v>0</v>
      </c>
      <c r="BM22" s="119">
        <v>1</v>
      </c>
      <c r="BN22" s="119">
        <v>0</v>
      </c>
      <c r="BO22" s="119">
        <v>0</v>
      </c>
      <c r="BP22" s="119">
        <v>2</v>
      </c>
      <c r="BQ22" s="119">
        <v>3</v>
      </c>
      <c r="BR22" s="119">
        <v>1</v>
      </c>
      <c r="BS22" s="119">
        <v>2</v>
      </c>
      <c r="BT22" s="119">
        <v>319</v>
      </c>
    </row>
    <row r="23" spans="1:72" x14ac:dyDescent="0.15">
      <c r="A23" s="120">
        <v>28220015002</v>
      </c>
      <c r="B23" s="120">
        <v>3</v>
      </c>
      <c r="C23" s="120"/>
      <c r="D23" s="120" t="s">
        <v>59</v>
      </c>
      <c r="E23" s="120" t="s">
        <v>72</v>
      </c>
      <c r="F23" s="120"/>
      <c r="G23" s="121">
        <v>1271</v>
      </c>
      <c r="H23" s="121">
        <v>112</v>
      </c>
      <c r="I23" s="121">
        <v>84</v>
      </c>
      <c r="J23" s="121">
        <v>62</v>
      </c>
      <c r="K23" s="121">
        <v>42</v>
      </c>
      <c r="L23" s="121">
        <v>51</v>
      </c>
      <c r="M23" s="121">
        <v>148</v>
      </c>
      <c r="N23" s="121">
        <v>129</v>
      </c>
      <c r="O23" s="121">
        <v>116</v>
      </c>
      <c r="P23" s="121">
        <v>80</v>
      </c>
      <c r="Q23" s="121">
        <v>67</v>
      </c>
      <c r="R23" s="121">
        <v>60</v>
      </c>
      <c r="S23" s="121">
        <v>65</v>
      </c>
      <c r="T23" s="121">
        <v>71</v>
      </c>
      <c r="U23" s="121">
        <v>52</v>
      </c>
      <c r="V23" s="121">
        <v>48</v>
      </c>
      <c r="W23" s="121">
        <v>258</v>
      </c>
      <c r="X23" s="121">
        <v>829</v>
      </c>
      <c r="Y23" s="121">
        <v>184</v>
      </c>
      <c r="Z23" s="121">
        <v>100</v>
      </c>
      <c r="AA23" s="121">
        <v>84</v>
      </c>
      <c r="AB23" s="121">
        <v>47241</v>
      </c>
      <c r="AC23" s="121">
        <v>649</v>
      </c>
      <c r="AD23" s="121">
        <v>61</v>
      </c>
      <c r="AE23" s="121">
        <v>44</v>
      </c>
      <c r="AF23" s="121">
        <v>31</v>
      </c>
      <c r="AG23" s="121">
        <v>21</v>
      </c>
      <c r="AH23" s="121">
        <v>31</v>
      </c>
      <c r="AI23" s="121">
        <v>81</v>
      </c>
      <c r="AJ23" s="121">
        <v>64</v>
      </c>
      <c r="AK23" s="121">
        <v>56</v>
      </c>
      <c r="AL23" s="121">
        <v>47</v>
      </c>
      <c r="AM23" s="121">
        <v>42</v>
      </c>
      <c r="AN23" s="121">
        <v>26</v>
      </c>
      <c r="AO23" s="121">
        <v>35</v>
      </c>
      <c r="AP23" s="121">
        <v>33</v>
      </c>
      <c r="AQ23" s="121">
        <v>27</v>
      </c>
      <c r="AR23" s="121">
        <v>19</v>
      </c>
      <c r="AS23" s="121">
        <v>136</v>
      </c>
      <c r="AT23" s="121">
        <v>436</v>
      </c>
      <c r="AU23" s="121">
        <v>77</v>
      </c>
      <c r="AV23" s="121">
        <v>46</v>
      </c>
      <c r="AW23" s="121">
        <v>31</v>
      </c>
      <c r="AX23" s="121">
        <v>23104</v>
      </c>
      <c r="AY23" s="121">
        <v>622</v>
      </c>
      <c r="AZ23" s="121">
        <v>51</v>
      </c>
      <c r="BA23" s="121">
        <v>40</v>
      </c>
      <c r="BB23" s="121">
        <v>31</v>
      </c>
      <c r="BC23" s="121">
        <v>21</v>
      </c>
      <c r="BD23" s="121">
        <v>20</v>
      </c>
      <c r="BE23" s="121">
        <v>67</v>
      </c>
      <c r="BF23" s="121">
        <v>65</v>
      </c>
      <c r="BG23" s="121">
        <v>60</v>
      </c>
      <c r="BH23" s="121">
        <v>33</v>
      </c>
      <c r="BI23" s="121">
        <v>25</v>
      </c>
      <c r="BJ23" s="121">
        <v>34</v>
      </c>
      <c r="BK23" s="121">
        <v>30</v>
      </c>
      <c r="BL23" s="121">
        <v>38</v>
      </c>
      <c r="BM23" s="121">
        <v>25</v>
      </c>
      <c r="BN23" s="121">
        <v>29</v>
      </c>
      <c r="BO23" s="121">
        <v>122</v>
      </c>
      <c r="BP23" s="121">
        <v>393</v>
      </c>
      <c r="BQ23" s="121">
        <v>107</v>
      </c>
      <c r="BR23" s="121">
        <v>54</v>
      </c>
      <c r="BS23" s="121">
        <v>53</v>
      </c>
      <c r="BT23" s="121">
        <v>24137</v>
      </c>
    </row>
    <row r="24" spans="1:72" x14ac:dyDescent="0.15">
      <c r="A24">
        <v>282200160</v>
      </c>
      <c r="B24">
        <v>2</v>
      </c>
      <c r="D24" t="s">
        <v>59</v>
      </c>
      <c r="E24" s="49" t="s">
        <v>73</v>
      </c>
      <c r="F24" s="49" t="s">
        <v>878</v>
      </c>
      <c r="G24" s="48">
        <v>3233</v>
      </c>
      <c r="H24" s="48">
        <v>239</v>
      </c>
      <c r="I24" s="48">
        <v>182</v>
      </c>
      <c r="J24" s="48">
        <v>142</v>
      </c>
      <c r="K24" s="48">
        <v>143</v>
      </c>
      <c r="L24" s="48">
        <v>195</v>
      </c>
      <c r="M24" s="48">
        <v>272</v>
      </c>
      <c r="N24" s="48">
        <v>310</v>
      </c>
      <c r="O24" s="48">
        <v>226</v>
      </c>
      <c r="P24" s="48">
        <v>202</v>
      </c>
      <c r="Q24" s="48">
        <v>178</v>
      </c>
      <c r="R24" s="48">
        <v>255</v>
      </c>
      <c r="S24" s="48">
        <v>295</v>
      </c>
      <c r="T24" s="48">
        <v>197</v>
      </c>
      <c r="U24" s="48">
        <v>113</v>
      </c>
      <c r="V24" s="48">
        <v>94</v>
      </c>
      <c r="W24" s="48">
        <v>563</v>
      </c>
      <c r="X24" s="48">
        <v>2273</v>
      </c>
      <c r="Y24" s="48">
        <v>397</v>
      </c>
      <c r="Z24" s="48">
        <v>207</v>
      </c>
      <c r="AA24" s="48">
        <v>190</v>
      </c>
      <c r="AB24" s="48">
        <v>124641</v>
      </c>
      <c r="AC24" s="48">
        <v>1610</v>
      </c>
      <c r="AD24" s="48">
        <v>135</v>
      </c>
      <c r="AE24" s="48">
        <v>85</v>
      </c>
      <c r="AF24" s="48">
        <v>65</v>
      </c>
      <c r="AG24" s="48">
        <v>71</v>
      </c>
      <c r="AH24" s="48">
        <v>101</v>
      </c>
      <c r="AI24" s="48">
        <v>131</v>
      </c>
      <c r="AJ24" s="48">
        <v>153</v>
      </c>
      <c r="AK24" s="48">
        <v>107</v>
      </c>
      <c r="AL24" s="48">
        <v>114</v>
      </c>
      <c r="AM24" s="48">
        <v>85</v>
      </c>
      <c r="AN24" s="48">
        <v>125</v>
      </c>
      <c r="AO24" s="48">
        <v>148</v>
      </c>
      <c r="AP24" s="48">
        <v>112</v>
      </c>
      <c r="AQ24" s="48">
        <v>55</v>
      </c>
      <c r="AR24" s="48">
        <v>48</v>
      </c>
      <c r="AS24" s="48">
        <v>285</v>
      </c>
      <c r="AT24" s="48">
        <v>1147</v>
      </c>
      <c r="AU24" s="48">
        <v>178</v>
      </c>
      <c r="AV24" s="48">
        <v>103</v>
      </c>
      <c r="AW24" s="48">
        <v>75</v>
      </c>
      <c r="AX24" s="48">
        <v>61289</v>
      </c>
      <c r="AY24" s="48">
        <v>1623</v>
      </c>
      <c r="AZ24" s="48">
        <v>104</v>
      </c>
      <c r="BA24" s="48">
        <v>97</v>
      </c>
      <c r="BB24" s="48">
        <v>77</v>
      </c>
      <c r="BC24" s="48">
        <v>72</v>
      </c>
      <c r="BD24" s="48">
        <v>94</v>
      </c>
      <c r="BE24" s="48">
        <v>141</v>
      </c>
      <c r="BF24" s="48">
        <v>157</v>
      </c>
      <c r="BG24" s="48">
        <v>119</v>
      </c>
      <c r="BH24" s="48">
        <v>88</v>
      </c>
      <c r="BI24" s="48">
        <v>93</v>
      </c>
      <c r="BJ24" s="48">
        <v>130</v>
      </c>
      <c r="BK24" s="48">
        <v>147</v>
      </c>
      <c r="BL24" s="48">
        <v>85</v>
      </c>
      <c r="BM24" s="48">
        <v>58</v>
      </c>
      <c r="BN24" s="48">
        <v>46</v>
      </c>
      <c r="BO24" s="48">
        <v>278</v>
      </c>
      <c r="BP24" s="48">
        <v>1126</v>
      </c>
      <c r="BQ24" s="48">
        <v>219</v>
      </c>
      <c r="BR24" s="48">
        <v>104</v>
      </c>
      <c r="BS24" s="48">
        <v>115</v>
      </c>
      <c r="BT24" s="48">
        <v>63352</v>
      </c>
    </row>
    <row r="25" spans="1:72" x14ac:dyDescent="0.15">
      <c r="A25" s="118">
        <v>28220016001</v>
      </c>
      <c r="B25" s="118">
        <v>3</v>
      </c>
      <c r="C25" s="118"/>
      <c r="D25" s="118" t="s">
        <v>59</v>
      </c>
      <c r="E25" s="118" t="s">
        <v>848</v>
      </c>
      <c r="F25" s="118"/>
      <c r="G25" s="119">
        <v>479</v>
      </c>
      <c r="H25" s="119">
        <v>22</v>
      </c>
      <c r="I25" s="119">
        <v>24</v>
      </c>
      <c r="J25" s="119">
        <v>15</v>
      </c>
      <c r="K25" s="119">
        <v>11</v>
      </c>
      <c r="L25" s="119">
        <v>20</v>
      </c>
      <c r="M25" s="119">
        <v>20</v>
      </c>
      <c r="N25" s="119">
        <v>38</v>
      </c>
      <c r="O25" s="119">
        <v>21</v>
      </c>
      <c r="P25" s="119">
        <v>26</v>
      </c>
      <c r="Q25" s="119">
        <v>20</v>
      </c>
      <c r="R25" s="119">
        <v>44</v>
      </c>
      <c r="S25" s="119">
        <v>67</v>
      </c>
      <c r="T25" s="119">
        <v>66</v>
      </c>
      <c r="U25" s="119">
        <v>27</v>
      </c>
      <c r="V25" s="119">
        <v>19</v>
      </c>
      <c r="W25" s="119">
        <v>61</v>
      </c>
      <c r="X25" s="119">
        <v>333</v>
      </c>
      <c r="Y25" s="119">
        <v>85</v>
      </c>
      <c r="Z25" s="119">
        <v>46</v>
      </c>
      <c r="AA25" s="119">
        <v>39</v>
      </c>
      <c r="AB25" s="119">
        <v>22155</v>
      </c>
      <c r="AC25" s="119">
        <v>226</v>
      </c>
      <c r="AD25" s="119">
        <v>12</v>
      </c>
      <c r="AE25" s="119">
        <v>11</v>
      </c>
      <c r="AF25" s="119">
        <v>8</v>
      </c>
      <c r="AG25" s="119">
        <v>4</v>
      </c>
      <c r="AH25" s="119">
        <v>8</v>
      </c>
      <c r="AI25" s="119">
        <v>8</v>
      </c>
      <c r="AJ25" s="119">
        <v>14</v>
      </c>
      <c r="AK25" s="119">
        <v>12</v>
      </c>
      <c r="AL25" s="119">
        <v>14</v>
      </c>
      <c r="AM25" s="119">
        <v>7</v>
      </c>
      <c r="AN25" s="119">
        <v>20</v>
      </c>
      <c r="AO25" s="119">
        <v>28</v>
      </c>
      <c r="AP25" s="119">
        <v>38</v>
      </c>
      <c r="AQ25" s="119">
        <v>15</v>
      </c>
      <c r="AR25" s="119">
        <v>11</v>
      </c>
      <c r="AS25" s="119">
        <v>31</v>
      </c>
      <c r="AT25" s="119">
        <v>153</v>
      </c>
      <c r="AU25" s="119">
        <v>42</v>
      </c>
      <c r="AV25" s="119">
        <v>26</v>
      </c>
      <c r="AW25" s="119">
        <v>16</v>
      </c>
      <c r="AX25" s="119">
        <v>10544</v>
      </c>
      <c r="AY25" s="119">
        <v>253</v>
      </c>
      <c r="AZ25" s="119">
        <v>10</v>
      </c>
      <c r="BA25" s="119">
        <v>13</v>
      </c>
      <c r="BB25" s="119">
        <v>7</v>
      </c>
      <c r="BC25" s="119">
        <v>7</v>
      </c>
      <c r="BD25" s="119">
        <v>12</v>
      </c>
      <c r="BE25" s="119">
        <v>12</v>
      </c>
      <c r="BF25" s="119">
        <v>24</v>
      </c>
      <c r="BG25" s="119">
        <v>9</v>
      </c>
      <c r="BH25" s="119">
        <v>12</v>
      </c>
      <c r="BI25" s="119">
        <v>13</v>
      </c>
      <c r="BJ25" s="119">
        <v>24</v>
      </c>
      <c r="BK25" s="119">
        <v>39</v>
      </c>
      <c r="BL25" s="119">
        <v>28</v>
      </c>
      <c r="BM25" s="119">
        <v>12</v>
      </c>
      <c r="BN25" s="119">
        <v>8</v>
      </c>
      <c r="BO25" s="119">
        <v>30</v>
      </c>
      <c r="BP25" s="119">
        <v>180</v>
      </c>
      <c r="BQ25" s="119">
        <v>43</v>
      </c>
      <c r="BR25" s="119">
        <v>20</v>
      </c>
      <c r="BS25" s="119">
        <v>23</v>
      </c>
      <c r="BT25" s="119">
        <v>11611</v>
      </c>
    </row>
    <row r="26" spans="1:72" x14ac:dyDescent="0.15">
      <c r="A26" s="122">
        <v>28220016002</v>
      </c>
      <c r="B26" s="122">
        <v>3</v>
      </c>
      <c r="C26" s="122"/>
      <c r="D26" s="122" t="s">
        <v>59</v>
      </c>
      <c r="E26" s="122" t="s">
        <v>849</v>
      </c>
      <c r="F26" s="122"/>
      <c r="G26" s="123">
        <v>490</v>
      </c>
      <c r="H26" s="123">
        <v>18</v>
      </c>
      <c r="I26" s="123">
        <v>10</v>
      </c>
      <c r="J26" s="123">
        <v>23</v>
      </c>
      <c r="K26" s="123">
        <v>31</v>
      </c>
      <c r="L26" s="123">
        <v>27</v>
      </c>
      <c r="M26" s="123">
        <v>46</v>
      </c>
      <c r="N26" s="123">
        <v>24</v>
      </c>
      <c r="O26" s="123">
        <v>23</v>
      </c>
      <c r="P26" s="123">
        <v>18</v>
      </c>
      <c r="Q26" s="123">
        <v>37</v>
      </c>
      <c r="R26" s="123">
        <v>68</v>
      </c>
      <c r="S26" s="123">
        <v>70</v>
      </c>
      <c r="T26" s="123">
        <v>34</v>
      </c>
      <c r="U26" s="123">
        <v>26</v>
      </c>
      <c r="V26" s="123">
        <v>16</v>
      </c>
      <c r="W26" s="123">
        <v>51</v>
      </c>
      <c r="X26" s="123">
        <v>378</v>
      </c>
      <c r="Y26" s="123">
        <v>61</v>
      </c>
      <c r="Z26" s="123">
        <v>42</v>
      </c>
      <c r="AA26" s="123">
        <v>19</v>
      </c>
      <c r="AB26" s="123">
        <v>20967</v>
      </c>
      <c r="AC26" s="123">
        <v>244</v>
      </c>
      <c r="AD26" s="123">
        <v>11</v>
      </c>
      <c r="AE26" s="123">
        <v>4</v>
      </c>
      <c r="AF26" s="123">
        <v>10</v>
      </c>
      <c r="AG26" s="123">
        <v>18</v>
      </c>
      <c r="AH26" s="123">
        <v>13</v>
      </c>
      <c r="AI26" s="123">
        <v>30</v>
      </c>
      <c r="AJ26" s="123">
        <v>11</v>
      </c>
      <c r="AK26" s="123">
        <v>10</v>
      </c>
      <c r="AL26" s="123">
        <v>8</v>
      </c>
      <c r="AM26" s="123">
        <v>15</v>
      </c>
      <c r="AN26" s="123">
        <v>30</v>
      </c>
      <c r="AO26" s="123">
        <v>35</v>
      </c>
      <c r="AP26" s="123">
        <v>18</v>
      </c>
      <c r="AQ26" s="123">
        <v>14</v>
      </c>
      <c r="AR26" s="123">
        <v>9</v>
      </c>
      <c r="AS26" s="123">
        <v>25</v>
      </c>
      <c r="AT26" s="123">
        <v>188</v>
      </c>
      <c r="AU26" s="123">
        <v>31</v>
      </c>
      <c r="AV26" s="123">
        <v>23</v>
      </c>
      <c r="AW26" s="123">
        <v>8</v>
      </c>
      <c r="AX26" s="123">
        <v>10232</v>
      </c>
      <c r="AY26" s="123">
        <v>246</v>
      </c>
      <c r="AZ26" s="123">
        <v>7</v>
      </c>
      <c r="BA26" s="123">
        <v>6</v>
      </c>
      <c r="BB26" s="123">
        <v>13</v>
      </c>
      <c r="BC26" s="123">
        <v>13</v>
      </c>
      <c r="BD26" s="123">
        <v>14</v>
      </c>
      <c r="BE26" s="123">
        <v>16</v>
      </c>
      <c r="BF26" s="123">
        <v>13</v>
      </c>
      <c r="BG26" s="123">
        <v>13</v>
      </c>
      <c r="BH26" s="123">
        <v>10</v>
      </c>
      <c r="BI26" s="123">
        <v>22</v>
      </c>
      <c r="BJ26" s="123">
        <v>38</v>
      </c>
      <c r="BK26" s="123">
        <v>35</v>
      </c>
      <c r="BL26" s="123">
        <v>16</v>
      </c>
      <c r="BM26" s="123">
        <v>12</v>
      </c>
      <c r="BN26" s="123">
        <v>7</v>
      </c>
      <c r="BO26" s="123">
        <v>26</v>
      </c>
      <c r="BP26" s="123">
        <v>190</v>
      </c>
      <c r="BQ26" s="123">
        <v>30</v>
      </c>
      <c r="BR26" s="123">
        <v>19</v>
      </c>
      <c r="BS26" s="123">
        <v>11</v>
      </c>
      <c r="BT26" s="123">
        <v>10735</v>
      </c>
    </row>
    <row r="27" spans="1:72" x14ac:dyDescent="0.15">
      <c r="A27" s="122">
        <v>28220016003</v>
      </c>
      <c r="B27" s="122">
        <v>3</v>
      </c>
      <c r="C27" s="122"/>
      <c r="D27" s="122" t="s">
        <v>59</v>
      </c>
      <c r="E27" s="122" t="s">
        <v>850</v>
      </c>
      <c r="F27" s="122"/>
      <c r="G27" s="123">
        <v>417</v>
      </c>
      <c r="H27" s="123">
        <v>18</v>
      </c>
      <c r="I27" s="123">
        <v>20</v>
      </c>
      <c r="J27" s="123">
        <v>14</v>
      </c>
      <c r="K27" s="123">
        <v>15</v>
      </c>
      <c r="L27" s="123">
        <v>23</v>
      </c>
      <c r="M27" s="123">
        <v>25</v>
      </c>
      <c r="N27" s="123">
        <v>33</v>
      </c>
      <c r="O27" s="123">
        <v>20</v>
      </c>
      <c r="P27" s="123">
        <v>17</v>
      </c>
      <c r="Q27" s="123">
        <v>24</v>
      </c>
      <c r="R27" s="123">
        <v>44</v>
      </c>
      <c r="S27" s="123">
        <v>67</v>
      </c>
      <c r="T27" s="123">
        <v>40</v>
      </c>
      <c r="U27" s="123">
        <v>13</v>
      </c>
      <c r="V27" s="123">
        <v>20</v>
      </c>
      <c r="W27" s="123">
        <v>52</v>
      </c>
      <c r="X27" s="123">
        <v>308</v>
      </c>
      <c r="Y27" s="123">
        <v>57</v>
      </c>
      <c r="Z27" s="123">
        <v>33</v>
      </c>
      <c r="AA27" s="123">
        <v>24</v>
      </c>
      <c r="AB27" s="123">
        <v>18203</v>
      </c>
      <c r="AC27" s="123">
        <v>203</v>
      </c>
      <c r="AD27" s="123">
        <v>7</v>
      </c>
      <c r="AE27" s="123">
        <v>12</v>
      </c>
      <c r="AF27" s="123">
        <v>8</v>
      </c>
      <c r="AG27" s="123">
        <v>6</v>
      </c>
      <c r="AH27" s="123">
        <v>14</v>
      </c>
      <c r="AI27" s="123">
        <v>9</v>
      </c>
      <c r="AJ27" s="123">
        <v>18</v>
      </c>
      <c r="AK27" s="123">
        <v>9</v>
      </c>
      <c r="AL27" s="123">
        <v>8</v>
      </c>
      <c r="AM27" s="123">
        <v>11</v>
      </c>
      <c r="AN27" s="123">
        <v>16</v>
      </c>
      <c r="AO27" s="123">
        <v>36</v>
      </c>
      <c r="AP27" s="123">
        <v>24</v>
      </c>
      <c r="AQ27" s="123">
        <v>6</v>
      </c>
      <c r="AR27" s="123">
        <v>10</v>
      </c>
      <c r="AS27" s="123">
        <v>27</v>
      </c>
      <c r="AT27" s="123">
        <v>151</v>
      </c>
      <c r="AU27" s="123">
        <v>25</v>
      </c>
      <c r="AV27" s="123">
        <v>16</v>
      </c>
      <c r="AW27" s="123">
        <v>9</v>
      </c>
      <c r="AX27" s="123">
        <v>8825</v>
      </c>
      <c r="AY27" s="123">
        <v>214</v>
      </c>
      <c r="AZ27" s="123">
        <v>11</v>
      </c>
      <c r="BA27" s="123">
        <v>8</v>
      </c>
      <c r="BB27" s="123">
        <v>6</v>
      </c>
      <c r="BC27" s="123">
        <v>9</v>
      </c>
      <c r="BD27" s="123">
        <v>9</v>
      </c>
      <c r="BE27" s="123">
        <v>16</v>
      </c>
      <c r="BF27" s="123">
        <v>15</v>
      </c>
      <c r="BG27" s="123">
        <v>11</v>
      </c>
      <c r="BH27" s="123">
        <v>9</v>
      </c>
      <c r="BI27" s="123">
        <v>13</v>
      </c>
      <c r="BJ27" s="123">
        <v>28</v>
      </c>
      <c r="BK27" s="123">
        <v>31</v>
      </c>
      <c r="BL27" s="123">
        <v>16</v>
      </c>
      <c r="BM27" s="123">
        <v>7</v>
      </c>
      <c r="BN27" s="123">
        <v>10</v>
      </c>
      <c r="BO27" s="123">
        <v>25</v>
      </c>
      <c r="BP27" s="123">
        <v>157</v>
      </c>
      <c r="BQ27" s="123">
        <v>32</v>
      </c>
      <c r="BR27" s="123">
        <v>17</v>
      </c>
      <c r="BS27" s="123">
        <v>15</v>
      </c>
      <c r="BT27" s="123">
        <v>9378</v>
      </c>
    </row>
    <row r="28" spans="1:72" x14ac:dyDescent="0.15">
      <c r="A28" s="122">
        <v>28220016005</v>
      </c>
      <c r="B28" s="122">
        <v>3</v>
      </c>
      <c r="C28" s="122"/>
      <c r="D28" s="122" t="s">
        <v>59</v>
      </c>
      <c r="E28" s="122" t="s">
        <v>851</v>
      </c>
      <c r="F28" s="122"/>
      <c r="G28" s="123">
        <v>225</v>
      </c>
      <c r="H28" s="123">
        <v>25</v>
      </c>
      <c r="I28" s="123">
        <v>25</v>
      </c>
      <c r="J28" s="123">
        <v>11</v>
      </c>
      <c r="K28" s="123">
        <v>7</v>
      </c>
      <c r="L28" s="123">
        <v>14</v>
      </c>
      <c r="M28" s="123">
        <v>22</v>
      </c>
      <c r="N28" s="123">
        <v>32</v>
      </c>
      <c r="O28" s="123">
        <v>30</v>
      </c>
      <c r="P28" s="123">
        <v>19</v>
      </c>
      <c r="Q28" s="123">
        <v>10</v>
      </c>
      <c r="R28" s="123">
        <v>11</v>
      </c>
      <c r="S28" s="123">
        <v>8</v>
      </c>
      <c r="T28" s="123">
        <v>3</v>
      </c>
      <c r="U28" s="123">
        <v>3</v>
      </c>
      <c r="V28" s="123">
        <v>3</v>
      </c>
      <c r="W28" s="123">
        <v>61</v>
      </c>
      <c r="X28" s="123">
        <v>156</v>
      </c>
      <c r="Y28" s="123">
        <v>8</v>
      </c>
      <c r="Z28" s="123">
        <v>6</v>
      </c>
      <c r="AA28" s="123">
        <v>2</v>
      </c>
      <c r="AB28" s="123">
        <v>6543</v>
      </c>
      <c r="AC28" s="123">
        <v>121</v>
      </c>
      <c r="AD28" s="123">
        <v>16</v>
      </c>
      <c r="AE28" s="123">
        <v>16</v>
      </c>
      <c r="AF28" s="123">
        <v>4</v>
      </c>
      <c r="AG28" s="123">
        <v>5</v>
      </c>
      <c r="AH28" s="123">
        <v>5</v>
      </c>
      <c r="AI28" s="123">
        <v>11</v>
      </c>
      <c r="AJ28" s="123">
        <v>15</v>
      </c>
      <c r="AK28" s="123">
        <v>17</v>
      </c>
      <c r="AL28" s="123">
        <v>12</v>
      </c>
      <c r="AM28" s="123">
        <v>5</v>
      </c>
      <c r="AN28" s="123">
        <v>5</v>
      </c>
      <c r="AO28" s="123">
        <v>5</v>
      </c>
      <c r="AP28" s="123">
        <v>1</v>
      </c>
      <c r="AQ28" s="123">
        <v>2</v>
      </c>
      <c r="AR28" s="123">
        <v>1</v>
      </c>
      <c r="AS28" s="123">
        <v>36</v>
      </c>
      <c r="AT28" s="123">
        <v>81</v>
      </c>
      <c r="AU28" s="123">
        <v>4</v>
      </c>
      <c r="AV28" s="123">
        <v>3</v>
      </c>
      <c r="AW28" s="123">
        <v>1</v>
      </c>
      <c r="AX28" s="123">
        <v>3425</v>
      </c>
      <c r="AY28" s="123">
        <v>104</v>
      </c>
      <c r="AZ28" s="123">
        <v>9</v>
      </c>
      <c r="BA28" s="123">
        <v>9</v>
      </c>
      <c r="BB28" s="123">
        <v>7</v>
      </c>
      <c r="BC28" s="123">
        <v>2</v>
      </c>
      <c r="BD28" s="123">
        <v>9</v>
      </c>
      <c r="BE28" s="123">
        <v>11</v>
      </c>
      <c r="BF28" s="123">
        <v>17</v>
      </c>
      <c r="BG28" s="123">
        <v>13</v>
      </c>
      <c r="BH28" s="123">
        <v>7</v>
      </c>
      <c r="BI28" s="123">
        <v>5</v>
      </c>
      <c r="BJ28" s="123">
        <v>6</v>
      </c>
      <c r="BK28" s="123">
        <v>3</v>
      </c>
      <c r="BL28" s="123">
        <v>2</v>
      </c>
      <c r="BM28" s="123">
        <v>1</v>
      </c>
      <c r="BN28" s="123">
        <v>2</v>
      </c>
      <c r="BO28" s="123">
        <v>25</v>
      </c>
      <c r="BP28" s="123">
        <v>75</v>
      </c>
      <c r="BQ28" s="123">
        <v>4</v>
      </c>
      <c r="BR28" s="123">
        <v>3</v>
      </c>
      <c r="BS28" s="123">
        <v>1</v>
      </c>
      <c r="BT28" s="123">
        <v>3118</v>
      </c>
    </row>
    <row r="29" spans="1:72" x14ac:dyDescent="0.15">
      <c r="A29" s="122">
        <v>28220016006</v>
      </c>
      <c r="B29" s="122">
        <v>3</v>
      </c>
      <c r="C29" s="122"/>
      <c r="D29" s="122" t="s">
        <v>59</v>
      </c>
      <c r="E29" s="122" t="s">
        <v>852</v>
      </c>
      <c r="F29" s="122"/>
      <c r="G29" s="123">
        <v>295</v>
      </c>
      <c r="H29" s="123">
        <v>38</v>
      </c>
      <c r="I29" s="123">
        <v>25</v>
      </c>
      <c r="J29" s="123">
        <v>13</v>
      </c>
      <c r="K29" s="123">
        <v>12</v>
      </c>
      <c r="L29" s="123">
        <v>17</v>
      </c>
      <c r="M29" s="123">
        <v>42</v>
      </c>
      <c r="N29" s="123">
        <v>53</v>
      </c>
      <c r="O29" s="123">
        <v>29</v>
      </c>
      <c r="P29" s="123">
        <v>28</v>
      </c>
      <c r="Q29" s="123">
        <v>12</v>
      </c>
      <c r="R29" s="123">
        <v>7</v>
      </c>
      <c r="S29" s="123">
        <v>6</v>
      </c>
      <c r="T29" s="123">
        <v>3</v>
      </c>
      <c r="U29" s="123">
        <v>3</v>
      </c>
      <c r="V29" s="123">
        <v>1</v>
      </c>
      <c r="W29" s="123">
        <v>76</v>
      </c>
      <c r="X29" s="123">
        <v>209</v>
      </c>
      <c r="Y29" s="123">
        <v>10</v>
      </c>
      <c r="Z29" s="123">
        <v>4</v>
      </c>
      <c r="AA29" s="123">
        <v>6</v>
      </c>
      <c r="AB29" s="123">
        <v>8260</v>
      </c>
      <c r="AC29" s="123">
        <v>145</v>
      </c>
      <c r="AD29" s="123">
        <v>20</v>
      </c>
      <c r="AE29" s="123">
        <v>12</v>
      </c>
      <c r="AF29" s="123">
        <v>8</v>
      </c>
      <c r="AG29" s="123">
        <v>3</v>
      </c>
      <c r="AH29" s="123">
        <v>8</v>
      </c>
      <c r="AI29" s="123">
        <v>13</v>
      </c>
      <c r="AJ29" s="123">
        <v>30</v>
      </c>
      <c r="AK29" s="123">
        <v>14</v>
      </c>
      <c r="AL29" s="123">
        <v>17</v>
      </c>
      <c r="AM29" s="123">
        <v>7</v>
      </c>
      <c r="AN29" s="123">
        <v>4</v>
      </c>
      <c r="AO29" s="123">
        <v>3</v>
      </c>
      <c r="AP29" s="123">
        <v>2</v>
      </c>
      <c r="AQ29" s="123">
        <v>1</v>
      </c>
      <c r="AR29" s="123">
        <v>1</v>
      </c>
      <c r="AS29" s="123">
        <v>40</v>
      </c>
      <c r="AT29" s="123">
        <v>101</v>
      </c>
      <c r="AU29" s="123">
        <v>4</v>
      </c>
      <c r="AV29" s="123">
        <v>2</v>
      </c>
      <c r="AW29" s="123">
        <v>2</v>
      </c>
      <c r="AX29" s="123">
        <v>4114</v>
      </c>
      <c r="AY29" s="123">
        <v>150</v>
      </c>
      <c r="AZ29" s="123">
        <v>18</v>
      </c>
      <c r="BA29" s="123">
        <v>13</v>
      </c>
      <c r="BB29" s="123">
        <v>5</v>
      </c>
      <c r="BC29" s="123">
        <v>9</v>
      </c>
      <c r="BD29" s="123">
        <v>9</v>
      </c>
      <c r="BE29" s="123">
        <v>29</v>
      </c>
      <c r="BF29" s="123">
        <v>23</v>
      </c>
      <c r="BG29" s="123">
        <v>15</v>
      </c>
      <c r="BH29" s="123">
        <v>11</v>
      </c>
      <c r="BI29" s="123">
        <v>5</v>
      </c>
      <c r="BJ29" s="123">
        <v>3</v>
      </c>
      <c r="BK29" s="123">
        <v>3</v>
      </c>
      <c r="BL29" s="123">
        <v>1</v>
      </c>
      <c r="BM29" s="123">
        <v>2</v>
      </c>
      <c r="BN29" s="123">
        <v>0</v>
      </c>
      <c r="BO29" s="123">
        <v>36</v>
      </c>
      <c r="BP29" s="123">
        <v>108</v>
      </c>
      <c r="BQ29" s="123">
        <v>6</v>
      </c>
      <c r="BR29" s="123">
        <v>2</v>
      </c>
      <c r="BS29" s="123">
        <v>4</v>
      </c>
      <c r="BT29" s="123">
        <v>4146</v>
      </c>
    </row>
    <row r="30" spans="1:72" x14ac:dyDescent="0.15">
      <c r="A30" s="122">
        <v>28220016007</v>
      </c>
      <c r="B30" s="122">
        <v>3</v>
      </c>
      <c r="C30" s="122"/>
      <c r="D30" s="122" t="s">
        <v>59</v>
      </c>
      <c r="E30" s="122" t="s">
        <v>853</v>
      </c>
      <c r="F30" s="122"/>
      <c r="G30" s="123">
        <v>317</v>
      </c>
      <c r="H30" s="123">
        <v>41</v>
      </c>
      <c r="I30" s="123">
        <v>17</v>
      </c>
      <c r="J30" s="123">
        <v>12</v>
      </c>
      <c r="K30" s="123">
        <v>12</v>
      </c>
      <c r="L30" s="123">
        <v>26</v>
      </c>
      <c r="M30" s="123">
        <v>39</v>
      </c>
      <c r="N30" s="123">
        <v>52</v>
      </c>
      <c r="O30" s="123">
        <v>29</v>
      </c>
      <c r="P30" s="123">
        <v>28</v>
      </c>
      <c r="Q30" s="123">
        <v>16</v>
      </c>
      <c r="R30" s="123">
        <v>16</v>
      </c>
      <c r="S30" s="123">
        <v>14</v>
      </c>
      <c r="T30" s="123">
        <v>7</v>
      </c>
      <c r="U30" s="123">
        <v>3</v>
      </c>
      <c r="V30" s="123">
        <v>1</v>
      </c>
      <c r="W30" s="123">
        <v>70</v>
      </c>
      <c r="X30" s="123">
        <v>239</v>
      </c>
      <c r="Y30" s="123">
        <v>8</v>
      </c>
      <c r="Z30" s="123">
        <v>4</v>
      </c>
      <c r="AA30" s="123">
        <v>4</v>
      </c>
      <c r="AB30" s="123">
        <v>9482</v>
      </c>
      <c r="AC30" s="123">
        <v>150</v>
      </c>
      <c r="AD30" s="123">
        <v>20</v>
      </c>
      <c r="AE30" s="123">
        <v>6</v>
      </c>
      <c r="AF30" s="123">
        <v>3</v>
      </c>
      <c r="AG30" s="123">
        <v>5</v>
      </c>
      <c r="AH30" s="123">
        <v>9</v>
      </c>
      <c r="AI30" s="123">
        <v>20</v>
      </c>
      <c r="AJ30" s="123">
        <v>23</v>
      </c>
      <c r="AK30" s="123">
        <v>14</v>
      </c>
      <c r="AL30" s="123">
        <v>15</v>
      </c>
      <c r="AM30" s="123">
        <v>9</v>
      </c>
      <c r="AN30" s="123">
        <v>12</v>
      </c>
      <c r="AO30" s="123">
        <v>8</v>
      </c>
      <c r="AP30" s="123">
        <v>4</v>
      </c>
      <c r="AQ30" s="123">
        <v>2</v>
      </c>
      <c r="AR30" s="123">
        <v>0</v>
      </c>
      <c r="AS30" s="123">
        <v>29</v>
      </c>
      <c r="AT30" s="123">
        <v>119</v>
      </c>
      <c r="AU30" s="123">
        <v>2</v>
      </c>
      <c r="AV30" s="123">
        <v>2</v>
      </c>
      <c r="AW30" s="123">
        <v>0</v>
      </c>
      <c r="AX30" s="123">
        <v>4713</v>
      </c>
      <c r="AY30" s="123">
        <v>167</v>
      </c>
      <c r="AZ30" s="123">
        <v>21</v>
      </c>
      <c r="BA30" s="123">
        <v>11</v>
      </c>
      <c r="BB30" s="123">
        <v>9</v>
      </c>
      <c r="BC30" s="123">
        <v>7</v>
      </c>
      <c r="BD30" s="123">
        <v>17</v>
      </c>
      <c r="BE30" s="123">
        <v>19</v>
      </c>
      <c r="BF30" s="123">
        <v>29</v>
      </c>
      <c r="BG30" s="123">
        <v>15</v>
      </c>
      <c r="BH30" s="123">
        <v>13</v>
      </c>
      <c r="BI30" s="123">
        <v>7</v>
      </c>
      <c r="BJ30" s="123">
        <v>4</v>
      </c>
      <c r="BK30" s="123">
        <v>6</v>
      </c>
      <c r="BL30" s="123">
        <v>3</v>
      </c>
      <c r="BM30" s="123">
        <v>1</v>
      </c>
      <c r="BN30" s="123">
        <v>1</v>
      </c>
      <c r="BO30" s="123">
        <v>41</v>
      </c>
      <c r="BP30" s="123">
        <v>120</v>
      </c>
      <c r="BQ30" s="123">
        <v>6</v>
      </c>
      <c r="BR30" s="123">
        <v>2</v>
      </c>
      <c r="BS30" s="123">
        <v>4</v>
      </c>
      <c r="BT30" s="123">
        <v>4769</v>
      </c>
    </row>
    <row r="31" spans="1:72" x14ac:dyDescent="0.15">
      <c r="A31" s="120">
        <v>28220016008</v>
      </c>
      <c r="B31" s="120">
        <v>3</v>
      </c>
      <c r="C31" s="120"/>
      <c r="D31" s="120" t="s">
        <v>59</v>
      </c>
      <c r="E31" s="120" t="s">
        <v>73</v>
      </c>
      <c r="F31" s="120"/>
      <c r="G31" s="121">
        <v>1010</v>
      </c>
      <c r="H31" s="121">
        <v>77</v>
      </c>
      <c r="I31" s="121">
        <v>61</v>
      </c>
      <c r="J31" s="121">
        <v>54</v>
      </c>
      <c r="K31" s="121">
        <v>55</v>
      </c>
      <c r="L31" s="121">
        <v>68</v>
      </c>
      <c r="M31" s="121">
        <v>78</v>
      </c>
      <c r="N31" s="121">
        <v>78</v>
      </c>
      <c r="O31" s="121">
        <v>74</v>
      </c>
      <c r="P31" s="121">
        <v>66</v>
      </c>
      <c r="Q31" s="121">
        <v>59</v>
      </c>
      <c r="R31" s="121">
        <v>65</v>
      </c>
      <c r="S31" s="121">
        <v>63</v>
      </c>
      <c r="T31" s="121">
        <v>44</v>
      </c>
      <c r="U31" s="121">
        <v>38</v>
      </c>
      <c r="V31" s="121">
        <v>34</v>
      </c>
      <c r="W31" s="121">
        <v>192</v>
      </c>
      <c r="X31" s="121">
        <v>650</v>
      </c>
      <c r="Y31" s="121">
        <v>168</v>
      </c>
      <c r="Z31" s="121">
        <v>72</v>
      </c>
      <c r="AA31" s="121">
        <v>96</v>
      </c>
      <c r="AB31" s="121">
        <v>39031</v>
      </c>
      <c r="AC31" s="121">
        <v>521</v>
      </c>
      <c r="AD31" s="121">
        <v>49</v>
      </c>
      <c r="AE31" s="121">
        <v>24</v>
      </c>
      <c r="AF31" s="121">
        <v>24</v>
      </c>
      <c r="AG31" s="121">
        <v>30</v>
      </c>
      <c r="AH31" s="121">
        <v>44</v>
      </c>
      <c r="AI31" s="121">
        <v>40</v>
      </c>
      <c r="AJ31" s="121">
        <v>42</v>
      </c>
      <c r="AK31" s="121">
        <v>31</v>
      </c>
      <c r="AL31" s="121">
        <v>40</v>
      </c>
      <c r="AM31" s="121">
        <v>31</v>
      </c>
      <c r="AN31" s="121">
        <v>38</v>
      </c>
      <c r="AO31" s="121">
        <v>33</v>
      </c>
      <c r="AP31" s="121">
        <v>25</v>
      </c>
      <c r="AQ31" s="121">
        <v>15</v>
      </c>
      <c r="AR31" s="121">
        <v>16</v>
      </c>
      <c r="AS31" s="121">
        <v>97</v>
      </c>
      <c r="AT31" s="121">
        <v>354</v>
      </c>
      <c r="AU31" s="121">
        <v>70</v>
      </c>
      <c r="AV31" s="121">
        <v>31</v>
      </c>
      <c r="AW31" s="121">
        <v>39</v>
      </c>
      <c r="AX31" s="121">
        <v>19436</v>
      </c>
      <c r="AY31" s="121">
        <v>489</v>
      </c>
      <c r="AZ31" s="121">
        <v>28</v>
      </c>
      <c r="BA31" s="121">
        <v>37</v>
      </c>
      <c r="BB31" s="121">
        <v>30</v>
      </c>
      <c r="BC31" s="121">
        <v>25</v>
      </c>
      <c r="BD31" s="121">
        <v>24</v>
      </c>
      <c r="BE31" s="121">
        <v>38</v>
      </c>
      <c r="BF31" s="121">
        <v>36</v>
      </c>
      <c r="BG31" s="121">
        <v>43</v>
      </c>
      <c r="BH31" s="121">
        <v>26</v>
      </c>
      <c r="BI31" s="121">
        <v>28</v>
      </c>
      <c r="BJ31" s="121">
        <v>27</v>
      </c>
      <c r="BK31" s="121">
        <v>30</v>
      </c>
      <c r="BL31" s="121">
        <v>19</v>
      </c>
      <c r="BM31" s="121">
        <v>23</v>
      </c>
      <c r="BN31" s="121">
        <v>18</v>
      </c>
      <c r="BO31" s="121">
        <v>95</v>
      </c>
      <c r="BP31" s="121">
        <v>296</v>
      </c>
      <c r="BQ31" s="121">
        <v>98</v>
      </c>
      <c r="BR31" s="121">
        <v>41</v>
      </c>
      <c r="BS31" s="121">
        <v>57</v>
      </c>
      <c r="BT31" s="121">
        <v>19595</v>
      </c>
    </row>
    <row r="32" spans="1:72" x14ac:dyDescent="0.15">
      <c r="A32">
        <v>282200170</v>
      </c>
      <c r="B32">
        <v>2</v>
      </c>
      <c r="D32" t="s">
        <v>59</v>
      </c>
      <c r="E32" s="49" t="s">
        <v>74</v>
      </c>
      <c r="F32" s="49" t="s">
        <v>878</v>
      </c>
      <c r="G32" s="48">
        <v>1134</v>
      </c>
      <c r="H32" s="48">
        <v>48</v>
      </c>
      <c r="I32" s="48">
        <v>74</v>
      </c>
      <c r="J32" s="48">
        <v>64</v>
      </c>
      <c r="K32" s="48">
        <v>169</v>
      </c>
      <c r="L32" s="48">
        <v>44</v>
      </c>
      <c r="M32" s="48">
        <v>45</v>
      </c>
      <c r="N32" s="48">
        <v>92</v>
      </c>
      <c r="O32" s="48">
        <v>69</v>
      </c>
      <c r="P32" s="48">
        <v>51</v>
      </c>
      <c r="Q32" s="48">
        <v>45</v>
      </c>
      <c r="R32" s="48">
        <v>60</v>
      </c>
      <c r="S32" s="48">
        <v>82</v>
      </c>
      <c r="T32" s="48">
        <v>61</v>
      </c>
      <c r="U32" s="48">
        <v>45</v>
      </c>
      <c r="V32" s="48">
        <v>55</v>
      </c>
      <c r="W32" s="48">
        <v>186</v>
      </c>
      <c r="X32" s="48">
        <v>718</v>
      </c>
      <c r="Y32" s="48">
        <v>230</v>
      </c>
      <c r="Z32" s="48">
        <v>100</v>
      </c>
      <c r="AA32" s="48">
        <v>130</v>
      </c>
      <c r="AB32" s="48">
        <v>45350</v>
      </c>
      <c r="AC32" s="48">
        <v>563</v>
      </c>
      <c r="AD32" s="48">
        <v>26</v>
      </c>
      <c r="AE32" s="48">
        <v>38</v>
      </c>
      <c r="AF32" s="48">
        <v>31</v>
      </c>
      <c r="AG32" s="48">
        <v>121</v>
      </c>
      <c r="AH32" s="48">
        <v>22</v>
      </c>
      <c r="AI32" s="48">
        <v>22</v>
      </c>
      <c r="AJ32" s="48">
        <v>41</v>
      </c>
      <c r="AK32" s="48">
        <v>32</v>
      </c>
      <c r="AL32" s="48">
        <v>25</v>
      </c>
      <c r="AM32" s="48">
        <v>21</v>
      </c>
      <c r="AN32" s="48">
        <v>32</v>
      </c>
      <c r="AO32" s="48">
        <v>41</v>
      </c>
      <c r="AP32" s="48">
        <v>31</v>
      </c>
      <c r="AQ32" s="48">
        <v>23</v>
      </c>
      <c r="AR32" s="48">
        <v>22</v>
      </c>
      <c r="AS32" s="48">
        <v>95</v>
      </c>
      <c r="AT32" s="48">
        <v>388</v>
      </c>
      <c r="AU32" s="48">
        <v>80</v>
      </c>
      <c r="AV32" s="48">
        <v>45</v>
      </c>
      <c r="AW32" s="48">
        <v>35</v>
      </c>
      <c r="AX32" s="48">
        <v>20118</v>
      </c>
      <c r="AY32" s="48">
        <v>571</v>
      </c>
      <c r="AZ32" s="48">
        <v>22</v>
      </c>
      <c r="BA32" s="48">
        <v>36</v>
      </c>
      <c r="BB32" s="48">
        <v>33</v>
      </c>
      <c r="BC32" s="48">
        <v>48</v>
      </c>
      <c r="BD32" s="48">
        <v>22</v>
      </c>
      <c r="BE32" s="48">
        <v>23</v>
      </c>
      <c r="BF32" s="48">
        <v>51</v>
      </c>
      <c r="BG32" s="48">
        <v>37</v>
      </c>
      <c r="BH32" s="48">
        <v>26</v>
      </c>
      <c r="BI32" s="48">
        <v>24</v>
      </c>
      <c r="BJ32" s="48">
        <v>28</v>
      </c>
      <c r="BK32" s="48">
        <v>41</v>
      </c>
      <c r="BL32" s="48">
        <v>30</v>
      </c>
      <c r="BM32" s="48">
        <v>22</v>
      </c>
      <c r="BN32" s="48">
        <v>33</v>
      </c>
      <c r="BO32" s="48">
        <v>91</v>
      </c>
      <c r="BP32" s="48">
        <v>330</v>
      </c>
      <c r="BQ32" s="48">
        <v>150</v>
      </c>
      <c r="BR32" s="48">
        <v>55</v>
      </c>
      <c r="BS32" s="48">
        <v>95</v>
      </c>
      <c r="BT32" s="48">
        <v>25232</v>
      </c>
    </row>
    <row r="33" spans="1:72" x14ac:dyDescent="0.15">
      <c r="A33">
        <v>282200180</v>
      </c>
      <c r="B33">
        <v>2</v>
      </c>
      <c r="D33" t="s">
        <v>59</v>
      </c>
      <c r="E33" s="49" t="s">
        <v>75</v>
      </c>
      <c r="F33" s="49" t="s">
        <v>878</v>
      </c>
      <c r="G33" s="48">
        <v>828</v>
      </c>
      <c r="H33" s="48">
        <v>40</v>
      </c>
      <c r="I33" s="48">
        <v>65</v>
      </c>
      <c r="J33" s="48">
        <v>75</v>
      </c>
      <c r="K33" s="48">
        <v>46</v>
      </c>
      <c r="L33" s="48">
        <v>34</v>
      </c>
      <c r="M33" s="48">
        <v>39</v>
      </c>
      <c r="N33" s="48">
        <v>71</v>
      </c>
      <c r="O33" s="48">
        <v>66</v>
      </c>
      <c r="P33" s="48">
        <v>64</v>
      </c>
      <c r="Q33" s="48">
        <v>43</v>
      </c>
      <c r="R33" s="48">
        <v>63</v>
      </c>
      <c r="S33" s="48">
        <v>51</v>
      </c>
      <c r="T33" s="48">
        <v>44</v>
      </c>
      <c r="U33" s="48">
        <v>42</v>
      </c>
      <c r="V33" s="48">
        <v>27</v>
      </c>
      <c r="W33" s="48">
        <v>180</v>
      </c>
      <c r="X33" s="48">
        <v>521</v>
      </c>
      <c r="Y33" s="48">
        <v>127</v>
      </c>
      <c r="Z33" s="48">
        <v>69</v>
      </c>
      <c r="AA33" s="48">
        <v>58</v>
      </c>
      <c r="AB33" s="48">
        <v>31874</v>
      </c>
      <c r="AC33" s="48">
        <v>388</v>
      </c>
      <c r="AD33" s="48">
        <v>18</v>
      </c>
      <c r="AE33" s="48">
        <v>36</v>
      </c>
      <c r="AF33" s="48">
        <v>37</v>
      </c>
      <c r="AG33" s="48">
        <v>22</v>
      </c>
      <c r="AH33" s="48">
        <v>15</v>
      </c>
      <c r="AI33" s="48">
        <v>20</v>
      </c>
      <c r="AJ33" s="48">
        <v>33</v>
      </c>
      <c r="AK33" s="48">
        <v>30</v>
      </c>
      <c r="AL33" s="48">
        <v>30</v>
      </c>
      <c r="AM33" s="48">
        <v>21</v>
      </c>
      <c r="AN33" s="48">
        <v>30</v>
      </c>
      <c r="AO33" s="48">
        <v>25</v>
      </c>
      <c r="AP33" s="48">
        <v>23</v>
      </c>
      <c r="AQ33" s="48">
        <v>21</v>
      </c>
      <c r="AR33" s="48">
        <v>12</v>
      </c>
      <c r="AS33" s="48">
        <v>91</v>
      </c>
      <c r="AT33" s="48">
        <v>249</v>
      </c>
      <c r="AU33" s="48">
        <v>48</v>
      </c>
      <c r="AV33" s="48">
        <v>33</v>
      </c>
      <c r="AW33" s="48">
        <v>15</v>
      </c>
      <c r="AX33" s="48">
        <v>14266</v>
      </c>
      <c r="AY33" s="48">
        <v>440</v>
      </c>
      <c r="AZ33" s="48">
        <v>22</v>
      </c>
      <c r="BA33" s="48">
        <v>29</v>
      </c>
      <c r="BB33" s="48">
        <v>38</v>
      </c>
      <c r="BC33" s="48">
        <v>24</v>
      </c>
      <c r="BD33" s="48">
        <v>19</v>
      </c>
      <c r="BE33" s="48">
        <v>19</v>
      </c>
      <c r="BF33" s="48">
        <v>38</v>
      </c>
      <c r="BG33" s="48">
        <v>36</v>
      </c>
      <c r="BH33" s="48">
        <v>34</v>
      </c>
      <c r="BI33" s="48">
        <v>22</v>
      </c>
      <c r="BJ33" s="48">
        <v>33</v>
      </c>
      <c r="BK33" s="48">
        <v>26</v>
      </c>
      <c r="BL33" s="48">
        <v>21</v>
      </c>
      <c r="BM33" s="48">
        <v>21</v>
      </c>
      <c r="BN33" s="48">
        <v>15</v>
      </c>
      <c r="BO33" s="48">
        <v>89</v>
      </c>
      <c r="BP33" s="48">
        <v>272</v>
      </c>
      <c r="BQ33" s="48">
        <v>79</v>
      </c>
      <c r="BR33" s="48">
        <v>36</v>
      </c>
      <c r="BS33" s="48">
        <v>43</v>
      </c>
      <c r="BT33" s="48">
        <v>17608</v>
      </c>
    </row>
    <row r="34" spans="1:72" x14ac:dyDescent="0.15">
      <c r="A34">
        <v>282200190</v>
      </c>
      <c r="B34">
        <v>2</v>
      </c>
      <c r="D34" t="s">
        <v>59</v>
      </c>
      <c r="E34" s="49" t="s">
        <v>76</v>
      </c>
      <c r="F34" s="49" t="s">
        <v>878</v>
      </c>
      <c r="G34" s="48">
        <v>676</v>
      </c>
      <c r="H34" s="48">
        <v>43</v>
      </c>
      <c r="I34" s="48">
        <v>33</v>
      </c>
      <c r="J34" s="48">
        <v>21</v>
      </c>
      <c r="K34" s="48">
        <v>24</v>
      </c>
      <c r="L34" s="48">
        <v>42</v>
      </c>
      <c r="M34" s="48">
        <v>51</v>
      </c>
      <c r="N34" s="48">
        <v>64</v>
      </c>
      <c r="O34" s="48">
        <v>41</v>
      </c>
      <c r="P34" s="48">
        <v>37</v>
      </c>
      <c r="Q34" s="48">
        <v>38</v>
      </c>
      <c r="R34" s="48">
        <v>40</v>
      </c>
      <c r="S34" s="48">
        <v>60</v>
      </c>
      <c r="T34" s="48">
        <v>70</v>
      </c>
      <c r="U34" s="48">
        <v>46</v>
      </c>
      <c r="V34" s="48">
        <v>35</v>
      </c>
      <c r="W34" s="48">
        <v>97</v>
      </c>
      <c r="X34" s="48">
        <v>467</v>
      </c>
      <c r="Y34" s="48">
        <v>112</v>
      </c>
      <c r="Z34" s="48">
        <v>81</v>
      </c>
      <c r="AA34" s="48">
        <v>31</v>
      </c>
      <c r="AB34" s="48">
        <v>28062</v>
      </c>
      <c r="AC34" s="48">
        <v>328</v>
      </c>
      <c r="AD34" s="48">
        <v>22</v>
      </c>
      <c r="AE34" s="48">
        <v>16</v>
      </c>
      <c r="AF34" s="48">
        <v>11</v>
      </c>
      <c r="AG34" s="48">
        <v>10</v>
      </c>
      <c r="AH34" s="48">
        <v>14</v>
      </c>
      <c r="AI34" s="48">
        <v>27</v>
      </c>
      <c r="AJ34" s="48">
        <v>33</v>
      </c>
      <c r="AK34" s="48">
        <v>20</v>
      </c>
      <c r="AL34" s="48">
        <v>19</v>
      </c>
      <c r="AM34" s="48">
        <v>18</v>
      </c>
      <c r="AN34" s="48">
        <v>19</v>
      </c>
      <c r="AO34" s="48">
        <v>30</v>
      </c>
      <c r="AP34" s="48">
        <v>35</v>
      </c>
      <c r="AQ34" s="48">
        <v>21</v>
      </c>
      <c r="AR34" s="48">
        <v>19</v>
      </c>
      <c r="AS34" s="48">
        <v>49</v>
      </c>
      <c r="AT34" s="48">
        <v>225</v>
      </c>
      <c r="AU34" s="48">
        <v>54</v>
      </c>
      <c r="AV34" s="48">
        <v>40</v>
      </c>
      <c r="AW34" s="48">
        <v>14</v>
      </c>
      <c r="AX34" s="48">
        <v>13672</v>
      </c>
      <c r="AY34" s="48">
        <v>348</v>
      </c>
      <c r="AZ34" s="48">
        <v>21</v>
      </c>
      <c r="BA34" s="48">
        <v>17</v>
      </c>
      <c r="BB34" s="48">
        <v>10</v>
      </c>
      <c r="BC34" s="48">
        <v>14</v>
      </c>
      <c r="BD34" s="48">
        <v>28</v>
      </c>
      <c r="BE34" s="48">
        <v>24</v>
      </c>
      <c r="BF34" s="48">
        <v>31</v>
      </c>
      <c r="BG34" s="48">
        <v>21</v>
      </c>
      <c r="BH34" s="48">
        <v>18</v>
      </c>
      <c r="BI34" s="48">
        <v>20</v>
      </c>
      <c r="BJ34" s="48">
        <v>21</v>
      </c>
      <c r="BK34" s="48">
        <v>30</v>
      </c>
      <c r="BL34" s="48">
        <v>35</v>
      </c>
      <c r="BM34" s="48">
        <v>25</v>
      </c>
      <c r="BN34" s="48">
        <v>16</v>
      </c>
      <c r="BO34" s="48">
        <v>48</v>
      </c>
      <c r="BP34" s="48">
        <v>242</v>
      </c>
      <c r="BQ34" s="48">
        <v>58</v>
      </c>
      <c r="BR34" s="48">
        <v>41</v>
      </c>
      <c r="BS34" s="48">
        <v>17</v>
      </c>
      <c r="BT34" s="48">
        <v>14390</v>
      </c>
    </row>
    <row r="35" spans="1:72" x14ac:dyDescent="0.15">
      <c r="A35">
        <v>282200200</v>
      </c>
      <c r="B35">
        <v>2</v>
      </c>
      <c r="D35" t="s">
        <v>59</v>
      </c>
      <c r="E35" s="49" t="s">
        <v>77</v>
      </c>
      <c r="F35" s="49" t="s">
        <v>878</v>
      </c>
      <c r="G35" s="48">
        <v>635</v>
      </c>
      <c r="H35" s="48">
        <v>65</v>
      </c>
      <c r="I35" s="48">
        <v>32</v>
      </c>
      <c r="J35" s="48">
        <v>23</v>
      </c>
      <c r="K35" s="48">
        <v>38</v>
      </c>
      <c r="L35" s="48">
        <v>31</v>
      </c>
      <c r="M35" s="48">
        <v>70</v>
      </c>
      <c r="N35" s="48">
        <v>57</v>
      </c>
      <c r="O35" s="48">
        <v>24</v>
      </c>
      <c r="P35" s="48">
        <v>31</v>
      </c>
      <c r="Q35" s="48">
        <v>42</v>
      </c>
      <c r="R35" s="48">
        <v>43</v>
      </c>
      <c r="S35" s="48">
        <v>44</v>
      </c>
      <c r="T35" s="48">
        <v>30</v>
      </c>
      <c r="U35" s="48">
        <v>25</v>
      </c>
      <c r="V35" s="48">
        <v>18</v>
      </c>
      <c r="W35" s="48">
        <v>120</v>
      </c>
      <c r="X35" s="48">
        <v>410</v>
      </c>
      <c r="Y35" s="48">
        <v>105</v>
      </c>
      <c r="Z35" s="48">
        <v>43</v>
      </c>
      <c r="AA35" s="48">
        <v>62</v>
      </c>
      <c r="AB35" s="48">
        <v>24365</v>
      </c>
      <c r="AC35" s="48">
        <v>290</v>
      </c>
      <c r="AD35" s="48">
        <v>22</v>
      </c>
      <c r="AE35" s="48">
        <v>11</v>
      </c>
      <c r="AF35" s="48">
        <v>14</v>
      </c>
      <c r="AG35" s="48">
        <v>13</v>
      </c>
      <c r="AH35" s="48">
        <v>18</v>
      </c>
      <c r="AI35" s="48">
        <v>36</v>
      </c>
      <c r="AJ35" s="48">
        <v>32</v>
      </c>
      <c r="AK35" s="48">
        <v>11</v>
      </c>
      <c r="AL35" s="48">
        <v>14</v>
      </c>
      <c r="AM35" s="48">
        <v>18</v>
      </c>
      <c r="AN35" s="48">
        <v>24</v>
      </c>
      <c r="AO35" s="48">
        <v>19</v>
      </c>
      <c r="AP35" s="48">
        <v>14</v>
      </c>
      <c r="AQ35" s="48">
        <v>12</v>
      </c>
      <c r="AR35" s="48">
        <v>6</v>
      </c>
      <c r="AS35" s="48">
        <v>47</v>
      </c>
      <c r="AT35" s="48">
        <v>199</v>
      </c>
      <c r="AU35" s="48">
        <v>44</v>
      </c>
      <c r="AV35" s="48">
        <v>18</v>
      </c>
      <c r="AW35" s="48">
        <v>26</v>
      </c>
      <c r="AX35" s="48">
        <v>11309</v>
      </c>
      <c r="AY35" s="48">
        <v>345</v>
      </c>
      <c r="AZ35" s="48">
        <v>43</v>
      </c>
      <c r="BA35" s="48">
        <v>21</v>
      </c>
      <c r="BB35" s="48">
        <v>9</v>
      </c>
      <c r="BC35" s="48">
        <v>25</v>
      </c>
      <c r="BD35" s="48">
        <v>13</v>
      </c>
      <c r="BE35" s="48">
        <v>34</v>
      </c>
      <c r="BF35" s="48">
        <v>25</v>
      </c>
      <c r="BG35" s="48">
        <v>13</v>
      </c>
      <c r="BH35" s="48">
        <v>17</v>
      </c>
      <c r="BI35" s="48">
        <v>24</v>
      </c>
      <c r="BJ35" s="48">
        <v>19</v>
      </c>
      <c r="BK35" s="48">
        <v>25</v>
      </c>
      <c r="BL35" s="48">
        <v>16</v>
      </c>
      <c r="BM35" s="48">
        <v>13</v>
      </c>
      <c r="BN35" s="48">
        <v>12</v>
      </c>
      <c r="BO35" s="48">
        <v>73</v>
      </c>
      <c r="BP35" s="48">
        <v>211</v>
      </c>
      <c r="BQ35" s="48">
        <v>61</v>
      </c>
      <c r="BR35" s="48">
        <v>25</v>
      </c>
      <c r="BS35" s="48">
        <v>36</v>
      </c>
      <c r="BT35" s="48">
        <v>13056</v>
      </c>
    </row>
    <row r="36" spans="1:72" x14ac:dyDescent="0.15">
      <c r="A36">
        <v>282200210</v>
      </c>
      <c r="B36">
        <v>2</v>
      </c>
      <c r="D36" t="s">
        <v>59</v>
      </c>
      <c r="E36" s="49" t="s">
        <v>78</v>
      </c>
      <c r="F36" s="49" t="s">
        <v>878</v>
      </c>
      <c r="G36" s="48">
        <v>664</v>
      </c>
      <c r="H36" s="48">
        <v>19</v>
      </c>
      <c r="I36" s="48">
        <v>22</v>
      </c>
      <c r="J36" s="48">
        <v>42</v>
      </c>
      <c r="K36" s="48">
        <v>39</v>
      </c>
      <c r="L36" s="48">
        <v>48</v>
      </c>
      <c r="M36" s="48">
        <v>42</v>
      </c>
      <c r="N36" s="48">
        <v>30</v>
      </c>
      <c r="O36" s="48">
        <v>37</v>
      </c>
      <c r="P36" s="48">
        <v>40</v>
      </c>
      <c r="Q36" s="48">
        <v>47</v>
      </c>
      <c r="R36" s="48">
        <v>68</v>
      </c>
      <c r="S36" s="48">
        <v>50</v>
      </c>
      <c r="T36" s="48">
        <v>49</v>
      </c>
      <c r="U36" s="48">
        <v>33</v>
      </c>
      <c r="V36" s="48">
        <v>30</v>
      </c>
      <c r="W36" s="48">
        <v>83</v>
      </c>
      <c r="X36" s="48">
        <v>450</v>
      </c>
      <c r="Y36" s="48">
        <v>131</v>
      </c>
      <c r="Z36" s="48">
        <v>63</v>
      </c>
      <c r="AA36" s="48">
        <v>68</v>
      </c>
      <c r="AB36" s="48">
        <v>29071</v>
      </c>
      <c r="AC36" s="48">
        <v>334</v>
      </c>
      <c r="AD36" s="48">
        <v>9</v>
      </c>
      <c r="AE36" s="48">
        <v>9</v>
      </c>
      <c r="AF36" s="48">
        <v>30</v>
      </c>
      <c r="AG36" s="48">
        <v>21</v>
      </c>
      <c r="AH36" s="48">
        <v>27</v>
      </c>
      <c r="AI36" s="48">
        <v>21</v>
      </c>
      <c r="AJ36" s="48">
        <v>19</v>
      </c>
      <c r="AK36" s="48">
        <v>12</v>
      </c>
      <c r="AL36" s="48">
        <v>23</v>
      </c>
      <c r="AM36" s="48">
        <v>19</v>
      </c>
      <c r="AN36" s="48">
        <v>39</v>
      </c>
      <c r="AO36" s="48">
        <v>25</v>
      </c>
      <c r="AP36" s="48">
        <v>25</v>
      </c>
      <c r="AQ36" s="48">
        <v>17</v>
      </c>
      <c r="AR36" s="48">
        <v>12</v>
      </c>
      <c r="AS36" s="48">
        <v>48</v>
      </c>
      <c r="AT36" s="48">
        <v>231</v>
      </c>
      <c r="AU36" s="48">
        <v>55</v>
      </c>
      <c r="AV36" s="48">
        <v>29</v>
      </c>
      <c r="AW36" s="48">
        <v>26</v>
      </c>
      <c r="AX36" s="48">
        <v>13992</v>
      </c>
      <c r="AY36" s="48">
        <v>330</v>
      </c>
      <c r="AZ36" s="48">
        <v>10</v>
      </c>
      <c r="BA36" s="48">
        <v>13</v>
      </c>
      <c r="BB36" s="48">
        <v>12</v>
      </c>
      <c r="BC36" s="48">
        <v>18</v>
      </c>
      <c r="BD36" s="48">
        <v>21</v>
      </c>
      <c r="BE36" s="48">
        <v>21</v>
      </c>
      <c r="BF36" s="48">
        <v>11</v>
      </c>
      <c r="BG36" s="48">
        <v>25</v>
      </c>
      <c r="BH36" s="48">
        <v>17</v>
      </c>
      <c r="BI36" s="48">
        <v>28</v>
      </c>
      <c r="BJ36" s="48">
        <v>29</v>
      </c>
      <c r="BK36" s="48">
        <v>25</v>
      </c>
      <c r="BL36" s="48">
        <v>24</v>
      </c>
      <c r="BM36" s="48">
        <v>16</v>
      </c>
      <c r="BN36" s="48">
        <v>18</v>
      </c>
      <c r="BO36" s="48">
        <v>35</v>
      </c>
      <c r="BP36" s="48">
        <v>219</v>
      </c>
      <c r="BQ36" s="48">
        <v>76</v>
      </c>
      <c r="BR36" s="48">
        <v>34</v>
      </c>
      <c r="BS36" s="48">
        <v>42</v>
      </c>
      <c r="BT36" s="48">
        <v>15079</v>
      </c>
    </row>
    <row r="37" spans="1:72" x14ac:dyDescent="0.15">
      <c r="A37" s="118">
        <v>28220021001</v>
      </c>
      <c r="B37" s="118">
        <v>3</v>
      </c>
      <c r="C37" s="118"/>
      <c r="D37" s="118" t="s">
        <v>59</v>
      </c>
      <c r="E37" s="118" t="s">
        <v>78</v>
      </c>
      <c r="F37" s="118"/>
      <c r="G37" s="119">
        <v>471</v>
      </c>
      <c r="H37" s="119">
        <v>13</v>
      </c>
      <c r="I37" s="119">
        <v>15</v>
      </c>
      <c r="J37" s="119">
        <v>27</v>
      </c>
      <c r="K37" s="119">
        <v>28</v>
      </c>
      <c r="L37" s="119">
        <v>35</v>
      </c>
      <c r="M37" s="119">
        <v>33</v>
      </c>
      <c r="N37" s="119">
        <v>20</v>
      </c>
      <c r="O37" s="119">
        <v>23</v>
      </c>
      <c r="P37" s="119">
        <v>23</v>
      </c>
      <c r="Q37" s="119">
        <v>33</v>
      </c>
      <c r="R37" s="119">
        <v>49</v>
      </c>
      <c r="S37" s="119">
        <v>31</v>
      </c>
      <c r="T37" s="119">
        <v>35</v>
      </c>
      <c r="U37" s="119">
        <v>24</v>
      </c>
      <c r="V37" s="119">
        <v>23</v>
      </c>
      <c r="W37" s="119">
        <v>55</v>
      </c>
      <c r="X37" s="119">
        <v>310</v>
      </c>
      <c r="Y37" s="119">
        <v>106</v>
      </c>
      <c r="Z37" s="119">
        <v>47</v>
      </c>
      <c r="AA37" s="119">
        <v>59</v>
      </c>
      <c r="AB37" s="119">
        <v>21125</v>
      </c>
      <c r="AC37" s="119">
        <v>238</v>
      </c>
      <c r="AD37" s="119">
        <v>7</v>
      </c>
      <c r="AE37" s="119">
        <v>7</v>
      </c>
      <c r="AF37" s="119">
        <v>20</v>
      </c>
      <c r="AG37" s="119">
        <v>15</v>
      </c>
      <c r="AH37" s="119">
        <v>20</v>
      </c>
      <c r="AI37" s="119">
        <v>18</v>
      </c>
      <c r="AJ37" s="119">
        <v>12</v>
      </c>
      <c r="AK37" s="119">
        <v>8</v>
      </c>
      <c r="AL37" s="119">
        <v>13</v>
      </c>
      <c r="AM37" s="119">
        <v>12</v>
      </c>
      <c r="AN37" s="119">
        <v>29</v>
      </c>
      <c r="AO37" s="119">
        <v>17</v>
      </c>
      <c r="AP37" s="119">
        <v>18</v>
      </c>
      <c r="AQ37" s="119">
        <v>11</v>
      </c>
      <c r="AR37" s="119">
        <v>10</v>
      </c>
      <c r="AS37" s="119">
        <v>34</v>
      </c>
      <c r="AT37" s="119">
        <v>162</v>
      </c>
      <c r="AU37" s="119">
        <v>42</v>
      </c>
      <c r="AV37" s="119">
        <v>21</v>
      </c>
      <c r="AW37" s="119">
        <v>21</v>
      </c>
      <c r="AX37" s="119">
        <v>10036</v>
      </c>
      <c r="AY37" s="119">
        <v>233</v>
      </c>
      <c r="AZ37" s="119">
        <v>6</v>
      </c>
      <c r="BA37" s="119">
        <v>8</v>
      </c>
      <c r="BB37" s="119">
        <v>7</v>
      </c>
      <c r="BC37" s="119">
        <v>13</v>
      </c>
      <c r="BD37" s="119">
        <v>15</v>
      </c>
      <c r="BE37" s="119">
        <v>15</v>
      </c>
      <c r="BF37" s="119">
        <v>8</v>
      </c>
      <c r="BG37" s="119">
        <v>15</v>
      </c>
      <c r="BH37" s="119">
        <v>10</v>
      </c>
      <c r="BI37" s="119">
        <v>21</v>
      </c>
      <c r="BJ37" s="119">
        <v>20</v>
      </c>
      <c r="BK37" s="119">
        <v>14</v>
      </c>
      <c r="BL37" s="119">
        <v>17</v>
      </c>
      <c r="BM37" s="119">
        <v>13</v>
      </c>
      <c r="BN37" s="119">
        <v>13</v>
      </c>
      <c r="BO37" s="119">
        <v>21</v>
      </c>
      <c r="BP37" s="119">
        <v>148</v>
      </c>
      <c r="BQ37" s="119">
        <v>64</v>
      </c>
      <c r="BR37" s="119">
        <v>26</v>
      </c>
      <c r="BS37" s="119">
        <v>38</v>
      </c>
      <c r="BT37" s="119">
        <v>11089</v>
      </c>
    </row>
    <row r="38" spans="1:72" x14ac:dyDescent="0.15">
      <c r="A38" s="120">
        <v>28220021002</v>
      </c>
      <c r="B38" s="120">
        <v>3</v>
      </c>
      <c r="C38" s="120"/>
      <c r="D38" s="120" t="s">
        <v>59</v>
      </c>
      <c r="E38" s="120" t="s">
        <v>78</v>
      </c>
      <c r="F38" s="120"/>
      <c r="G38" s="121">
        <v>193</v>
      </c>
      <c r="H38" s="121">
        <v>6</v>
      </c>
      <c r="I38" s="121">
        <v>7</v>
      </c>
      <c r="J38" s="121">
        <v>15</v>
      </c>
      <c r="K38" s="121">
        <v>11</v>
      </c>
      <c r="L38" s="121">
        <v>13</v>
      </c>
      <c r="M38" s="121">
        <v>9</v>
      </c>
      <c r="N38" s="121">
        <v>10</v>
      </c>
      <c r="O38" s="121">
        <v>14</v>
      </c>
      <c r="P38" s="121">
        <v>17</v>
      </c>
      <c r="Q38" s="121">
        <v>14</v>
      </c>
      <c r="R38" s="121">
        <v>19</v>
      </c>
      <c r="S38" s="121">
        <v>19</v>
      </c>
      <c r="T38" s="121">
        <v>14</v>
      </c>
      <c r="U38" s="121">
        <v>9</v>
      </c>
      <c r="V38" s="121">
        <v>7</v>
      </c>
      <c r="W38" s="121">
        <v>28</v>
      </c>
      <c r="X38" s="121">
        <v>140</v>
      </c>
      <c r="Y38" s="121">
        <v>25</v>
      </c>
      <c r="Z38" s="121">
        <v>16</v>
      </c>
      <c r="AA38" s="121">
        <v>9</v>
      </c>
      <c r="AB38" s="121">
        <v>7946</v>
      </c>
      <c r="AC38" s="121">
        <v>96</v>
      </c>
      <c r="AD38" s="121">
        <v>2</v>
      </c>
      <c r="AE38" s="121">
        <v>2</v>
      </c>
      <c r="AF38" s="121">
        <v>10</v>
      </c>
      <c r="AG38" s="121">
        <v>6</v>
      </c>
      <c r="AH38" s="121">
        <v>7</v>
      </c>
      <c r="AI38" s="121">
        <v>3</v>
      </c>
      <c r="AJ38" s="121">
        <v>7</v>
      </c>
      <c r="AK38" s="121">
        <v>4</v>
      </c>
      <c r="AL38" s="121">
        <v>10</v>
      </c>
      <c r="AM38" s="121">
        <v>7</v>
      </c>
      <c r="AN38" s="121">
        <v>10</v>
      </c>
      <c r="AO38" s="121">
        <v>8</v>
      </c>
      <c r="AP38" s="121">
        <v>7</v>
      </c>
      <c r="AQ38" s="121">
        <v>6</v>
      </c>
      <c r="AR38" s="121">
        <v>2</v>
      </c>
      <c r="AS38" s="121">
        <v>14</v>
      </c>
      <c r="AT38" s="121">
        <v>69</v>
      </c>
      <c r="AU38" s="121">
        <v>13</v>
      </c>
      <c r="AV38" s="121">
        <v>8</v>
      </c>
      <c r="AW38" s="121">
        <v>5</v>
      </c>
      <c r="AX38" s="121">
        <v>3956</v>
      </c>
      <c r="AY38" s="121">
        <v>97</v>
      </c>
      <c r="AZ38" s="121">
        <v>4</v>
      </c>
      <c r="BA38" s="121">
        <v>5</v>
      </c>
      <c r="BB38" s="121">
        <v>5</v>
      </c>
      <c r="BC38" s="121">
        <v>5</v>
      </c>
      <c r="BD38" s="121">
        <v>6</v>
      </c>
      <c r="BE38" s="121">
        <v>6</v>
      </c>
      <c r="BF38" s="121">
        <v>3</v>
      </c>
      <c r="BG38" s="121">
        <v>10</v>
      </c>
      <c r="BH38" s="121">
        <v>7</v>
      </c>
      <c r="BI38" s="121">
        <v>7</v>
      </c>
      <c r="BJ38" s="121">
        <v>9</v>
      </c>
      <c r="BK38" s="121">
        <v>11</v>
      </c>
      <c r="BL38" s="121">
        <v>7</v>
      </c>
      <c r="BM38" s="121">
        <v>3</v>
      </c>
      <c r="BN38" s="121">
        <v>5</v>
      </c>
      <c r="BO38" s="121">
        <v>14</v>
      </c>
      <c r="BP38" s="121">
        <v>71</v>
      </c>
      <c r="BQ38" s="121">
        <v>12</v>
      </c>
      <c r="BR38" s="121">
        <v>8</v>
      </c>
      <c r="BS38" s="121">
        <v>4</v>
      </c>
      <c r="BT38" s="121">
        <v>3990</v>
      </c>
    </row>
    <row r="39" spans="1:72" x14ac:dyDescent="0.15">
      <c r="A39">
        <v>282200220</v>
      </c>
      <c r="B39">
        <v>2</v>
      </c>
      <c r="D39" t="s">
        <v>59</v>
      </c>
      <c r="E39" t="s">
        <v>79</v>
      </c>
      <c r="F39" s="49" t="s">
        <v>880</v>
      </c>
      <c r="G39" s="48">
        <v>220</v>
      </c>
      <c r="H39" s="48">
        <v>8</v>
      </c>
      <c r="I39" s="48">
        <v>10</v>
      </c>
      <c r="J39" s="48">
        <v>4</v>
      </c>
      <c r="K39" s="48">
        <v>10</v>
      </c>
      <c r="L39" s="48">
        <v>5</v>
      </c>
      <c r="M39" s="48">
        <v>12</v>
      </c>
      <c r="N39" s="48">
        <v>14</v>
      </c>
      <c r="O39" s="48">
        <v>13</v>
      </c>
      <c r="P39" s="48">
        <v>10</v>
      </c>
      <c r="Q39" s="48">
        <v>8</v>
      </c>
      <c r="R39" s="48">
        <v>15</v>
      </c>
      <c r="S39" s="48">
        <v>28</v>
      </c>
      <c r="T39" s="48">
        <v>22</v>
      </c>
      <c r="U39" s="48">
        <v>21</v>
      </c>
      <c r="V39" s="48">
        <v>14</v>
      </c>
      <c r="W39" s="48">
        <v>22</v>
      </c>
      <c r="X39" s="48">
        <v>137</v>
      </c>
      <c r="Y39" s="48">
        <v>61</v>
      </c>
      <c r="Z39" s="48">
        <v>35</v>
      </c>
      <c r="AA39" s="48">
        <v>26</v>
      </c>
      <c r="AB39" s="48">
        <v>10782</v>
      </c>
      <c r="AC39" s="48">
        <v>104</v>
      </c>
      <c r="AD39" s="48">
        <v>6</v>
      </c>
      <c r="AE39" s="48">
        <v>4</v>
      </c>
      <c r="AF39" s="48">
        <v>2</v>
      </c>
      <c r="AG39" s="48">
        <v>5</v>
      </c>
      <c r="AH39" s="48">
        <v>4</v>
      </c>
      <c r="AI39" s="48">
        <v>3</v>
      </c>
      <c r="AJ39" s="48">
        <v>9</v>
      </c>
      <c r="AK39" s="48">
        <v>4</v>
      </c>
      <c r="AL39" s="48">
        <v>5</v>
      </c>
      <c r="AM39" s="48">
        <v>6</v>
      </c>
      <c r="AN39" s="48">
        <v>4</v>
      </c>
      <c r="AO39" s="48">
        <v>14</v>
      </c>
      <c r="AP39" s="48">
        <v>11</v>
      </c>
      <c r="AQ39" s="48">
        <v>9</v>
      </c>
      <c r="AR39" s="48">
        <v>10</v>
      </c>
      <c r="AS39" s="48">
        <v>12</v>
      </c>
      <c r="AT39" s="48">
        <v>65</v>
      </c>
      <c r="AU39" s="48">
        <v>27</v>
      </c>
      <c r="AV39" s="48">
        <v>19</v>
      </c>
      <c r="AW39" s="48">
        <v>8</v>
      </c>
      <c r="AX39" s="48">
        <v>4923</v>
      </c>
      <c r="AY39" s="48">
        <v>116</v>
      </c>
      <c r="AZ39" s="48">
        <v>2</v>
      </c>
      <c r="BA39" s="48">
        <v>6</v>
      </c>
      <c r="BB39" s="48">
        <v>2</v>
      </c>
      <c r="BC39" s="48">
        <v>5</v>
      </c>
      <c r="BD39" s="48">
        <v>1</v>
      </c>
      <c r="BE39" s="48">
        <v>9</v>
      </c>
      <c r="BF39" s="48">
        <v>5</v>
      </c>
      <c r="BG39" s="48">
        <v>9</v>
      </c>
      <c r="BH39" s="48">
        <v>5</v>
      </c>
      <c r="BI39" s="48">
        <v>2</v>
      </c>
      <c r="BJ39" s="48">
        <v>11</v>
      </c>
      <c r="BK39" s="48">
        <v>14</v>
      </c>
      <c r="BL39" s="48">
        <v>11</v>
      </c>
      <c r="BM39" s="48">
        <v>12</v>
      </c>
      <c r="BN39" s="48">
        <v>4</v>
      </c>
      <c r="BO39" s="48">
        <v>10</v>
      </c>
      <c r="BP39" s="48">
        <v>72</v>
      </c>
      <c r="BQ39" s="48">
        <v>34</v>
      </c>
      <c r="BR39" s="48">
        <v>16</v>
      </c>
      <c r="BS39" s="48">
        <v>18</v>
      </c>
      <c r="BT39" s="48">
        <v>5859</v>
      </c>
    </row>
    <row r="40" spans="1:72" x14ac:dyDescent="0.15">
      <c r="A40">
        <v>282200290</v>
      </c>
      <c r="B40">
        <v>2</v>
      </c>
      <c r="D40" t="s">
        <v>59</v>
      </c>
      <c r="E40" t="s">
        <v>54</v>
      </c>
      <c r="F40" s="49" t="s">
        <v>880</v>
      </c>
      <c r="G40" s="48">
        <v>289</v>
      </c>
      <c r="H40" s="48">
        <v>8</v>
      </c>
      <c r="I40" s="48">
        <v>12</v>
      </c>
      <c r="J40" s="48">
        <v>12</v>
      </c>
      <c r="K40" s="48">
        <v>15</v>
      </c>
      <c r="L40" s="48">
        <v>20</v>
      </c>
      <c r="M40" s="48">
        <v>10</v>
      </c>
      <c r="N40" s="48">
        <v>18</v>
      </c>
      <c r="O40" s="48">
        <v>23</v>
      </c>
      <c r="P40" s="48">
        <v>14</v>
      </c>
      <c r="Q40" s="48">
        <v>18</v>
      </c>
      <c r="R40" s="48">
        <v>25</v>
      </c>
      <c r="S40" s="48">
        <v>23</v>
      </c>
      <c r="T40" s="48">
        <v>24</v>
      </c>
      <c r="U40" s="48">
        <v>14</v>
      </c>
      <c r="V40" s="48">
        <v>19</v>
      </c>
      <c r="W40" s="48">
        <v>32</v>
      </c>
      <c r="X40" s="48">
        <v>190</v>
      </c>
      <c r="Y40" s="48">
        <v>67</v>
      </c>
      <c r="Z40" s="48">
        <v>33</v>
      </c>
      <c r="AA40" s="48">
        <v>34</v>
      </c>
      <c r="AB40" s="48">
        <v>13254</v>
      </c>
      <c r="AC40" s="48">
        <v>138</v>
      </c>
      <c r="AD40" s="48">
        <v>4</v>
      </c>
      <c r="AE40" s="48">
        <v>7</v>
      </c>
      <c r="AF40" s="48">
        <v>6</v>
      </c>
      <c r="AG40" s="48">
        <v>5</v>
      </c>
      <c r="AH40" s="48">
        <v>9</v>
      </c>
      <c r="AI40" s="48">
        <v>4</v>
      </c>
      <c r="AJ40" s="48">
        <v>10</v>
      </c>
      <c r="AK40" s="48">
        <v>11</v>
      </c>
      <c r="AL40" s="48">
        <v>8</v>
      </c>
      <c r="AM40" s="48">
        <v>7</v>
      </c>
      <c r="AN40" s="48">
        <v>13</v>
      </c>
      <c r="AO40" s="48">
        <v>13</v>
      </c>
      <c r="AP40" s="48">
        <v>11</v>
      </c>
      <c r="AQ40" s="48">
        <v>7</v>
      </c>
      <c r="AR40" s="48">
        <v>8</v>
      </c>
      <c r="AS40" s="48">
        <v>17</v>
      </c>
      <c r="AT40" s="48">
        <v>91</v>
      </c>
      <c r="AU40" s="48">
        <v>30</v>
      </c>
      <c r="AV40" s="48">
        <v>15</v>
      </c>
      <c r="AW40" s="48">
        <v>15</v>
      </c>
      <c r="AX40" s="48">
        <v>6269</v>
      </c>
      <c r="AY40" s="48">
        <v>151</v>
      </c>
      <c r="AZ40" s="48">
        <v>4</v>
      </c>
      <c r="BA40" s="48">
        <v>5</v>
      </c>
      <c r="BB40" s="48">
        <v>6</v>
      </c>
      <c r="BC40" s="48">
        <v>10</v>
      </c>
      <c r="BD40" s="48">
        <v>11</v>
      </c>
      <c r="BE40" s="48">
        <v>6</v>
      </c>
      <c r="BF40" s="48">
        <v>8</v>
      </c>
      <c r="BG40" s="48">
        <v>12</v>
      </c>
      <c r="BH40" s="48">
        <v>6</v>
      </c>
      <c r="BI40" s="48">
        <v>11</v>
      </c>
      <c r="BJ40" s="48">
        <v>12</v>
      </c>
      <c r="BK40" s="48">
        <v>10</v>
      </c>
      <c r="BL40" s="48">
        <v>13</v>
      </c>
      <c r="BM40" s="48">
        <v>7</v>
      </c>
      <c r="BN40" s="48">
        <v>11</v>
      </c>
      <c r="BO40" s="48">
        <v>15</v>
      </c>
      <c r="BP40" s="48">
        <v>99</v>
      </c>
      <c r="BQ40" s="48">
        <v>37</v>
      </c>
      <c r="BR40" s="48">
        <v>18</v>
      </c>
      <c r="BS40" s="48">
        <v>19</v>
      </c>
      <c r="BT40" s="48">
        <v>6985</v>
      </c>
    </row>
    <row r="41" spans="1:72" x14ac:dyDescent="0.15">
      <c r="A41">
        <v>282200300</v>
      </c>
      <c r="B41">
        <v>2</v>
      </c>
      <c r="D41" t="s">
        <v>59</v>
      </c>
      <c r="E41" t="s">
        <v>52</v>
      </c>
      <c r="F41" s="49" t="s">
        <v>880</v>
      </c>
      <c r="G41" s="48">
        <v>355</v>
      </c>
      <c r="H41" s="48">
        <v>5</v>
      </c>
      <c r="I41" s="48">
        <v>17</v>
      </c>
      <c r="J41" s="48">
        <v>22</v>
      </c>
      <c r="K41" s="48">
        <v>26</v>
      </c>
      <c r="L41" s="48">
        <v>11</v>
      </c>
      <c r="M41" s="48">
        <v>15</v>
      </c>
      <c r="N41" s="48">
        <v>14</v>
      </c>
      <c r="O41" s="48">
        <v>16</v>
      </c>
      <c r="P41" s="48">
        <v>23</v>
      </c>
      <c r="Q41" s="48">
        <v>20</v>
      </c>
      <c r="R41" s="48">
        <v>32</v>
      </c>
      <c r="S41" s="48">
        <v>35</v>
      </c>
      <c r="T41" s="48">
        <v>29</v>
      </c>
      <c r="U41" s="48">
        <v>22</v>
      </c>
      <c r="V41" s="48">
        <v>27</v>
      </c>
      <c r="W41" s="48">
        <v>44</v>
      </c>
      <c r="X41" s="48">
        <v>221</v>
      </c>
      <c r="Y41" s="48">
        <v>90</v>
      </c>
      <c r="Z41" s="48">
        <v>49</v>
      </c>
      <c r="AA41" s="48">
        <v>41</v>
      </c>
      <c r="AB41" s="48">
        <v>16637</v>
      </c>
      <c r="AC41" s="48">
        <v>176</v>
      </c>
      <c r="AD41" s="48">
        <v>2</v>
      </c>
      <c r="AE41" s="48">
        <v>10</v>
      </c>
      <c r="AF41" s="48">
        <v>11</v>
      </c>
      <c r="AG41" s="48">
        <v>13</v>
      </c>
      <c r="AH41" s="48">
        <v>4</v>
      </c>
      <c r="AI41" s="48">
        <v>10</v>
      </c>
      <c r="AJ41" s="48">
        <v>7</v>
      </c>
      <c r="AK41" s="48">
        <v>9</v>
      </c>
      <c r="AL41" s="48">
        <v>12</v>
      </c>
      <c r="AM41" s="48">
        <v>12</v>
      </c>
      <c r="AN41" s="48">
        <v>16</v>
      </c>
      <c r="AO41" s="48">
        <v>22</v>
      </c>
      <c r="AP41" s="48">
        <v>12</v>
      </c>
      <c r="AQ41" s="48">
        <v>12</v>
      </c>
      <c r="AR41" s="48">
        <v>10</v>
      </c>
      <c r="AS41" s="48">
        <v>23</v>
      </c>
      <c r="AT41" s="48">
        <v>117</v>
      </c>
      <c r="AU41" s="48">
        <v>36</v>
      </c>
      <c r="AV41" s="48">
        <v>22</v>
      </c>
      <c r="AW41" s="48">
        <v>14</v>
      </c>
      <c r="AX41" s="48">
        <v>7881</v>
      </c>
      <c r="AY41" s="48">
        <v>179</v>
      </c>
      <c r="AZ41" s="48">
        <v>3</v>
      </c>
      <c r="BA41" s="48">
        <v>7</v>
      </c>
      <c r="BB41" s="48">
        <v>11</v>
      </c>
      <c r="BC41" s="48">
        <v>13</v>
      </c>
      <c r="BD41" s="48">
        <v>7</v>
      </c>
      <c r="BE41" s="48">
        <v>5</v>
      </c>
      <c r="BF41" s="48">
        <v>7</v>
      </c>
      <c r="BG41" s="48">
        <v>7</v>
      </c>
      <c r="BH41" s="48">
        <v>11</v>
      </c>
      <c r="BI41" s="48">
        <v>8</v>
      </c>
      <c r="BJ41" s="48">
        <v>16</v>
      </c>
      <c r="BK41" s="48">
        <v>13</v>
      </c>
      <c r="BL41" s="48">
        <v>17</v>
      </c>
      <c r="BM41" s="48">
        <v>10</v>
      </c>
      <c r="BN41" s="48">
        <v>17</v>
      </c>
      <c r="BO41" s="48">
        <v>21</v>
      </c>
      <c r="BP41" s="48">
        <v>104</v>
      </c>
      <c r="BQ41" s="48">
        <v>54</v>
      </c>
      <c r="BR41" s="48">
        <v>27</v>
      </c>
      <c r="BS41" s="48">
        <v>27</v>
      </c>
      <c r="BT41" s="48">
        <v>8756</v>
      </c>
    </row>
    <row r="42" spans="1:72" x14ac:dyDescent="0.15">
      <c r="A42" s="118">
        <v>28220030001</v>
      </c>
      <c r="B42" s="118">
        <v>3</v>
      </c>
      <c r="C42" s="118"/>
      <c r="D42" s="118" t="s">
        <v>59</v>
      </c>
      <c r="E42" s="118" t="s">
        <v>854</v>
      </c>
      <c r="F42" s="118"/>
      <c r="G42" s="119">
        <v>236</v>
      </c>
      <c r="H42" s="119">
        <v>3</v>
      </c>
      <c r="I42" s="119">
        <v>9</v>
      </c>
      <c r="J42" s="119">
        <v>14</v>
      </c>
      <c r="K42" s="119">
        <v>20</v>
      </c>
      <c r="L42" s="119">
        <v>9</v>
      </c>
      <c r="M42" s="119">
        <v>10</v>
      </c>
      <c r="N42" s="119">
        <v>6</v>
      </c>
      <c r="O42" s="119">
        <v>8</v>
      </c>
      <c r="P42" s="119">
        <v>17</v>
      </c>
      <c r="Q42" s="119">
        <v>12</v>
      </c>
      <c r="R42" s="119">
        <v>19</v>
      </c>
      <c r="S42" s="119">
        <v>23</v>
      </c>
      <c r="T42" s="119">
        <v>18</v>
      </c>
      <c r="U42" s="119">
        <v>15</v>
      </c>
      <c r="V42" s="119">
        <v>17</v>
      </c>
      <c r="W42" s="119">
        <v>26</v>
      </c>
      <c r="X42" s="119">
        <v>142</v>
      </c>
      <c r="Y42" s="119">
        <v>68</v>
      </c>
      <c r="Z42" s="119">
        <v>32</v>
      </c>
      <c r="AA42" s="119">
        <v>36</v>
      </c>
      <c r="AB42" s="119">
        <v>11373</v>
      </c>
      <c r="AC42" s="119">
        <v>118</v>
      </c>
      <c r="AD42" s="119">
        <v>1</v>
      </c>
      <c r="AE42" s="119">
        <v>7</v>
      </c>
      <c r="AF42" s="119">
        <v>7</v>
      </c>
      <c r="AG42" s="119">
        <v>11</v>
      </c>
      <c r="AH42" s="119">
        <v>2</v>
      </c>
      <c r="AI42" s="119">
        <v>7</v>
      </c>
      <c r="AJ42" s="119">
        <v>4</v>
      </c>
      <c r="AK42" s="119">
        <v>5</v>
      </c>
      <c r="AL42" s="119">
        <v>7</v>
      </c>
      <c r="AM42" s="119">
        <v>7</v>
      </c>
      <c r="AN42" s="119">
        <v>10</v>
      </c>
      <c r="AO42" s="119">
        <v>15</v>
      </c>
      <c r="AP42" s="119">
        <v>7</v>
      </c>
      <c r="AQ42" s="119">
        <v>7</v>
      </c>
      <c r="AR42" s="119">
        <v>8</v>
      </c>
      <c r="AS42" s="119">
        <v>15</v>
      </c>
      <c r="AT42" s="119">
        <v>75</v>
      </c>
      <c r="AU42" s="119">
        <v>28</v>
      </c>
      <c r="AV42" s="119">
        <v>15</v>
      </c>
      <c r="AW42" s="119">
        <v>13</v>
      </c>
      <c r="AX42" s="119">
        <v>5382</v>
      </c>
      <c r="AY42" s="119">
        <v>118</v>
      </c>
      <c r="AZ42" s="119">
        <v>2</v>
      </c>
      <c r="BA42" s="119">
        <v>2</v>
      </c>
      <c r="BB42" s="119">
        <v>7</v>
      </c>
      <c r="BC42" s="119">
        <v>9</v>
      </c>
      <c r="BD42" s="119">
        <v>7</v>
      </c>
      <c r="BE42" s="119">
        <v>3</v>
      </c>
      <c r="BF42" s="119">
        <v>2</v>
      </c>
      <c r="BG42" s="119">
        <v>3</v>
      </c>
      <c r="BH42" s="119">
        <v>10</v>
      </c>
      <c r="BI42" s="119">
        <v>5</v>
      </c>
      <c r="BJ42" s="119">
        <v>9</v>
      </c>
      <c r="BK42" s="119">
        <v>8</v>
      </c>
      <c r="BL42" s="119">
        <v>11</v>
      </c>
      <c r="BM42" s="119">
        <v>8</v>
      </c>
      <c r="BN42" s="119">
        <v>9</v>
      </c>
      <c r="BO42" s="119">
        <v>11</v>
      </c>
      <c r="BP42" s="119">
        <v>67</v>
      </c>
      <c r="BQ42" s="119">
        <v>40</v>
      </c>
      <c r="BR42" s="119">
        <v>17</v>
      </c>
      <c r="BS42" s="119">
        <v>23</v>
      </c>
      <c r="BT42" s="119">
        <v>5991</v>
      </c>
    </row>
    <row r="43" spans="1:72" x14ac:dyDescent="0.15">
      <c r="A43" s="120">
        <v>28220030002</v>
      </c>
      <c r="B43" s="120">
        <v>3</v>
      </c>
      <c r="C43" s="120"/>
      <c r="D43" s="120" t="s">
        <v>59</v>
      </c>
      <c r="E43" s="120" t="s">
        <v>855</v>
      </c>
      <c r="F43" s="120"/>
      <c r="G43" s="121">
        <v>119</v>
      </c>
      <c r="H43" s="121">
        <v>2</v>
      </c>
      <c r="I43" s="121">
        <v>8</v>
      </c>
      <c r="J43" s="121">
        <v>8</v>
      </c>
      <c r="K43" s="121">
        <v>6</v>
      </c>
      <c r="L43" s="121">
        <v>2</v>
      </c>
      <c r="M43" s="121">
        <v>5</v>
      </c>
      <c r="N43" s="121">
        <v>8</v>
      </c>
      <c r="O43" s="121">
        <v>8</v>
      </c>
      <c r="P43" s="121">
        <v>6</v>
      </c>
      <c r="Q43" s="121">
        <v>8</v>
      </c>
      <c r="R43" s="121">
        <v>13</v>
      </c>
      <c r="S43" s="121">
        <v>12</v>
      </c>
      <c r="T43" s="121">
        <v>11</v>
      </c>
      <c r="U43" s="121">
        <v>7</v>
      </c>
      <c r="V43" s="121">
        <v>10</v>
      </c>
      <c r="W43" s="121">
        <v>18</v>
      </c>
      <c r="X43" s="121">
        <v>79</v>
      </c>
      <c r="Y43" s="121">
        <v>22</v>
      </c>
      <c r="Z43" s="121">
        <v>17</v>
      </c>
      <c r="AA43" s="121">
        <v>5</v>
      </c>
      <c r="AB43" s="121">
        <v>5264</v>
      </c>
      <c r="AC43" s="121">
        <v>58</v>
      </c>
      <c r="AD43" s="121">
        <v>1</v>
      </c>
      <c r="AE43" s="121">
        <v>3</v>
      </c>
      <c r="AF43" s="121">
        <v>4</v>
      </c>
      <c r="AG43" s="121">
        <v>2</v>
      </c>
      <c r="AH43" s="121">
        <v>2</v>
      </c>
      <c r="AI43" s="121">
        <v>3</v>
      </c>
      <c r="AJ43" s="121">
        <v>3</v>
      </c>
      <c r="AK43" s="121">
        <v>4</v>
      </c>
      <c r="AL43" s="121">
        <v>5</v>
      </c>
      <c r="AM43" s="121">
        <v>5</v>
      </c>
      <c r="AN43" s="121">
        <v>6</v>
      </c>
      <c r="AO43" s="121">
        <v>7</v>
      </c>
      <c r="AP43" s="121">
        <v>5</v>
      </c>
      <c r="AQ43" s="121">
        <v>5</v>
      </c>
      <c r="AR43" s="121">
        <v>2</v>
      </c>
      <c r="AS43" s="121">
        <v>8</v>
      </c>
      <c r="AT43" s="121">
        <v>42</v>
      </c>
      <c r="AU43" s="121">
        <v>8</v>
      </c>
      <c r="AV43" s="121">
        <v>7</v>
      </c>
      <c r="AW43" s="121">
        <v>1</v>
      </c>
      <c r="AX43" s="121">
        <v>2499</v>
      </c>
      <c r="AY43" s="121">
        <v>61</v>
      </c>
      <c r="AZ43" s="121">
        <v>1</v>
      </c>
      <c r="BA43" s="121">
        <v>5</v>
      </c>
      <c r="BB43" s="121">
        <v>4</v>
      </c>
      <c r="BC43" s="121">
        <v>4</v>
      </c>
      <c r="BD43" s="121">
        <v>0</v>
      </c>
      <c r="BE43" s="121">
        <v>2</v>
      </c>
      <c r="BF43" s="121">
        <v>5</v>
      </c>
      <c r="BG43" s="121">
        <v>4</v>
      </c>
      <c r="BH43" s="121">
        <v>1</v>
      </c>
      <c r="BI43" s="121">
        <v>3</v>
      </c>
      <c r="BJ43" s="121">
        <v>7</v>
      </c>
      <c r="BK43" s="121">
        <v>5</v>
      </c>
      <c r="BL43" s="121">
        <v>6</v>
      </c>
      <c r="BM43" s="121">
        <v>2</v>
      </c>
      <c r="BN43" s="121">
        <v>8</v>
      </c>
      <c r="BO43" s="121">
        <v>10</v>
      </c>
      <c r="BP43" s="121">
        <v>37</v>
      </c>
      <c r="BQ43" s="121">
        <v>14</v>
      </c>
      <c r="BR43" s="121">
        <v>10</v>
      </c>
      <c r="BS43" s="121">
        <v>4</v>
      </c>
      <c r="BT43" s="121">
        <v>2765</v>
      </c>
    </row>
    <row r="44" spans="1:72" x14ac:dyDescent="0.15">
      <c r="A44">
        <v>282200320</v>
      </c>
      <c r="B44">
        <v>2</v>
      </c>
      <c r="D44" t="s">
        <v>59</v>
      </c>
      <c r="E44" t="s">
        <v>80</v>
      </c>
      <c r="F44" s="49" t="s">
        <v>880</v>
      </c>
      <c r="G44" s="48">
        <v>925</v>
      </c>
      <c r="H44" s="48">
        <v>40</v>
      </c>
      <c r="I44" s="48">
        <v>44</v>
      </c>
      <c r="J44" s="48">
        <v>53</v>
      </c>
      <c r="K44" s="48">
        <v>55</v>
      </c>
      <c r="L44" s="48">
        <v>50</v>
      </c>
      <c r="M44" s="48">
        <v>44</v>
      </c>
      <c r="N44" s="48">
        <v>56</v>
      </c>
      <c r="O44" s="48">
        <v>44</v>
      </c>
      <c r="P44" s="48">
        <v>66</v>
      </c>
      <c r="Q44" s="48">
        <v>68</v>
      </c>
      <c r="R44" s="48">
        <v>71</v>
      </c>
      <c r="S44" s="48">
        <v>71</v>
      </c>
      <c r="T44" s="48">
        <v>67</v>
      </c>
      <c r="U44" s="48">
        <v>44</v>
      </c>
      <c r="V44" s="48">
        <v>51</v>
      </c>
      <c r="W44" s="48">
        <v>137</v>
      </c>
      <c r="X44" s="48">
        <v>592</v>
      </c>
      <c r="Y44" s="48">
        <v>196</v>
      </c>
      <c r="Z44" s="48">
        <v>95</v>
      </c>
      <c r="AA44" s="48">
        <v>101</v>
      </c>
      <c r="AB44" s="48">
        <v>40452</v>
      </c>
      <c r="AC44" s="48">
        <v>447</v>
      </c>
      <c r="AD44" s="48">
        <v>23</v>
      </c>
      <c r="AE44" s="48">
        <v>24</v>
      </c>
      <c r="AF44" s="48">
        <v>28</v>
      </c>
      <c r="AG44" s="48">
        <v>32</v>
      </c>
      <c r="AH44" s="48">
        <v>23</v>
      </c>
      <c r="AI44" s="48">
        <v>19</v>
      </c>
      <c r="AJ44" s="48">
        <v>31</v>
      </c>
      <c r="AK44" s="48">
        <v>22</v>
      </c>
      <c r="AL44" s="48">
        <v>31</v>
      </c>
      <c r="AM44" s="48">
        <v>33</v>
      </c>
      <c r="AN44" s="48">
        <v>36</v>
      </c>
      <c r="AO44" s="48">
        <v>37</v>
      </c>
      <c r="AP44" s="48">
        <v>32</v>
      </c>
      <c r="AQ44" s="48">
        <v>21</v>
      </c>
      <c r="AR44" s="48">
        <v>22</v>
      </c>
      <c r="AS44" s="48">
        <v>75</v>
      </c>
      <c r="AT44" s="48">
        <v>296</v>
      </c>
      <c r="AU44" s="48">
        <v>76</v>
      </c>
      <c r="AV44" s="48">
        <v>43</v>
      </c>
      <c r="AW44" s="48">
        <v>33</v>
      </c>
      <c r="AX44" s="48">
        <v>18415</v>
      </c>
      <c r="AY44" s="48">
        <v>478</v>
      </c>
      <c r="AZ44" s="48">
        <v>17</v>
      </c>
      <c r="BA44" s="48">
        <v>20</v>
      </c>
      <c r="BB44" s="48">
        <v>25</v>
      </c>
      <c r="BC44" s="48">
        <v>23</v>
      </c>
      <c r="BD44" s="48">
        <v>27</v>
      </c>
      <c r="BE44" s="48">
        <v>25</v>
      </c>
      <c r="BF44" s="48">
        <v>25</v>
      </c>
      <c r="BG44" s="48">
        <v>22</v>
      </c>
      <c r="BH44" s="48">
        <v>35</v>
      </c>
      <c r="BI44" s="48">
        <v>35</v>
      </c>
      <c r="BJ44" s="48">
        <v>35</v>
      </c>
      <c r="BK44" s="48">
        <v>34</v>
      </c>
      <c r="BL44" s="48">
        <v>35</v>
      </c>
      <c r="BM44" s="48">
        <v>23</v>
      </c>
      <c r="BN44" s="48">
        <v>29</v>
      </c>
      <c r="BO44" s="48">
        <v>62</v>
      </c>
      <c r="BP44" s="48">
        <v>296</v>
      </c>
      <c r="BQ44" s="48">
        <v>120</v>
      </c>
      <c r="BR44" s="48">
        <v>52</v>
      </c>
      <c r="BS44" s="48">
        <v>68</v>
      </c>
      <c r="BT44" s="48">
        <v>22037</v>
      </c>
    </row>
    <row r="45" spans="1:72" x14ac:dyDescent="0.15">
      <c r="A45">
        <v>282200330</v>
      </c>
      <c r="B45">
        <v>2</v>
      </c>
      <c r="D45" t="s">
        <v>59</v>
      </c>
      <c r="E45" t="s">
        <v>81</v>
      </c>
      <c r="F45" s="49" t="s">
        <v>880</v>
      </c>
      <c r="G45" s="48">
        <v>219</v>
      </c>
      <c r="H45" s="48">
        <v>6</v>
      </c>
      <c r="I45" s="48">
        <v>1</v>
      </c>
      <c r="J45" s="48">
        <v>12</v>
      </c>
      <c r="K45" s="48">
        <v>21</v>
      </c>
      <c r="L45" s="48">
        <v>15</v>
      </c>
      <c r="M45" s="48">
        <v>6</v>
      </c>
      <c r="N45" s="48">
        <v>9</v>
      </c>
      <c r="O45" s="48">
        <v>7</v>
      </c>
      <c r="P45" s="48">
        <v>10</v>
      </c>
      <c r="Q45" s="48">
        <v>18</v>
      </c>
      <c r="R45" s="48">
        <v>13</v>
      </c>
      <c r="S45" s="48">
        <v>18</v>
      </c>
      <c r="T45" s="48">
        <v>19</v>
      </c>
      <c r="U45" s="48">
        <v>9</v>
      </c>
      <c r="V45" s="48">
        <v>22</v>
      </c>
      <c r="W45" s="48">
        <v>19</v>
      </c>
      <c r="X45" s="48">
        <v>136</v>
      </c>
      <c r="Y45" s="48">
        <v>64</v>
      </c>
      <c r="Z45" s="48">
        <v>31</v>
      </c>
      <c r="AA45" s="48">
        <v>33</v>
      </c>
      <c r="AB45" s="48">
        <v>10597</v>
      </c>
      <c r="AC45" s="48">
        <v>96</v>
      </c>
      <c r="AD45" s="48">
        <v>2</v>
      </c>
      <c r="AE45" s="48">
        <v>1</v>
      </c>
      <c r="AF45" s="48">
        <v>6</v>
      </c>
      <c r="AG45" s="48">
        <v>12</v>
      </c>
      <c r="AH45" s="48">
        <v>3</v>
      </c>
      <c r="AI45" s="48">
        <v>2</v>
      </c>
      <c r="AJ45" s="48">
        <v>2</v>
      </c>
      <c r="AK45" s="48">
        <v>2</v>
      </c>
      <c r="AL45" s="48">
        <v>3</v>
      </c>
      <c r="AM45" s="48">
        <v>11</v>
      </c>
      <c r="AN45" s="48">
        <v>7</v>
      </c>
      <c r="AO45" s="48">
        <v>8</v>
      </c>
      <c r="AP45" s="48">
        <v>11</v>
      </c>
      <c r="AQ45" s="48">
        <v>5</v>
      </c>
      <c r="AR45" s="48">
        <v>8</v>
      </c>
      <c r="AS45" s="48">
        <v>9</v>
      </c>
      <c r="AT45" s="48">
        <v>61</v>
      </c>
      <c r="AU45" s="48">
        <v>26</v>
      </c>
      <c r="AV45" s="48">
        <v>13</v>
      </c>
      <c r="AW45" s="48">
        <v>13</v>
      </c>
      <c r="AX45" s="48">
        <v>4682</v>
      </c>
      <c r="AY45" s="48">
        <v>123</v>
      </c>
      <c r="AZ45" s="48">
        <v>4</v>
      </c>
      <c r="BA45" s="48">
        <v>0</v>
      </c>
      <c r="BB45" s="48">
        <v>6</v>
      </c>
      <c r="BC45" s="48">
        <v>9</v>
      </c>
      <c r="BD45" s="48">
        <v>12</v>
      </c>
      <c r="BE45" s="48">
        <v>4</v>
      </c>
      <c r="BF45" s="48">
        <v>7</v>
      </c>
      <c r="BG45" s="48">
        <v>5</v>
      </c>
      <c r="BH45" s="48">
        <v>7</v>
      </c>
      <c r="BI45" s="48">
        <v>7</v>
      </c>
      <c r="BJ45" s="48">
        <v>6</v>
      </c>
      <c r="BK45" s="48">
        <v>10</v>
      </c>
      <c r="BL45" s="48">
        <v>8</v>
      </c>
      <c r="BM45" s="48">
        <v>4</v>
      </c>
      <c r="BN45" s="48">
        <v>14</v>
      </c>
      <c r="BO45" s="48">
        <v>10</v>
      </c>
      <c r="BP45" s="48">
        <v>75</v>
      </c>
      <c r="BQ45" s="48">
        <v>38</v>
      </c>
      <c r="BR45" s="48">
        <v>18</v>
      </c>
      <c r="BS45" s="48">
        <v>20</v>
      </c>
      <c r="BT45" s="48">
        <v>5915</v>
      </c>
    </row>
    <row r="46" spans="1:72" x14ac:dyDescent="0.15">
      <c r="A46">
        <v>282200340</v>
      </c>
      <c r="B46">
        <v>2</v>
      </c>
      <c r="D46" t="s">
        <v>59</v>
      </c>
      <c r="E46" t="s">
        <v>82</v>
      </c>
      <c r="F46" s="49" t="s">
        <v>880</v>
      </c>
      <c r="G46" s="48">
        <v>184</v>
      </c>
      <c r="H46" s="48">
        <v>5</v>
      </c>
      <c r="I46" s="48">
        <v>3</v>
      </c>
      <c r="J46" s="48">
        <v>5</v>
      </c>
      <c r="K46" s="48">
        <v>11</v>
      </c>
      <c r="L46" s="48">
        <v>19</v>
      </c>
      <c r="M46" s="48">
        <v>9</v>
      </c>
      <c r="N46" s="48">
        <v>6</v>
      </c>
      <c r="O46" s="48">
        <v>3</v>
      </c>
      <c r="P46" s="48">
        <v>7</v>
      </c>
      <c r="Q46" s="48">
        <v>18</v>
      </c>
      <c r="R46" s="48">
        <v>21</v>
      </c>
      <c r="S46" s="48">
        <v>17</v>
      </c>
      <c r="T46" s="48">
        <v>6</v>
      </c>
      <c r="U46" s="48">
        <v>10</v>
      </c>
      <c r="V46" s="48">
        <v>11</v>
      </c>
      <c r="W46" s="48">
        <v>13</v>
      </c>
      <c r="X46" s="48">
        <v>117</v>
      </c>
      <c r="Y46" s="48">
        <v>54</v>
      </c>
      <c r="Z46" s="48">
        <v>21</v>
      </c>
      <c r="AA46" s="48">
        <v>33</v>
      </c>
      <c r="AB46" s="48">
        <v>8951</v>
      </c>
      <c r="AC46" s="48">
        <v>85</v>
      </c>
      <c r="AD46" s="48">
        <v>2</v>
      </c>
      <c r="AE46" s="48">
        <v>2</v>
      </c>
      <c r="AF46" s="48">
        <v>4</v>
      </c>
      <c r="AG46" s="48">
        <v>6</v>
      </c>
      <c r="AH46" s="48">
        <v>8</v>
      </c>
      <c r="AI46" s="48">
        <v>3</v>
      </c>
      <c r="AJ46" s="48">
        <v>3</v>
      </c>
      <c r="AK46" s="48">
        <v>0</v>
      </c>
      <c r="AL46" s="48">
        <v>1</v>
      </c>
      <c r="AM46" s="48">
        <v>10</v>
      </c>
      <c r="AN46" s="48">
        <v>12</v>
      </c>
      <c r="AO46" s="48">
        <v>9</v>
      </c>
      <c r="AP46" s="48">
        <v>2</v>
      </c>
      <c r="AQ46" s="48">
        <v>3</v>
      </c>
      <c r="AR46" s="48">
        <v>3</v>
      </c>
      <c r="AS46" s="48">
        <v>8</v>
      </c>
      <c r="AT46" s="48">
        <v>54</v>
      </c>
      <c r="AU46" s="48">
        <v>23</v>
      </c>
      <c r="AV46" s="48">
        <v>6</v>
      </c>
      <c r="AW46" s="48">
        <v>17</v>
      </c>
      <c r="AX46" s="48">
        <v>4133</v>
      </c>
      <c r="AY46" s="48">
        <v>99</v>
      </c>
      <c r="AZ46" s="48">
        <v>3</v>
      </c>
      <c r="BA46" s="48">
        <v>1</v>
      </c>
      <c r="BB46" s="48">
        <v>1</v>
      </c>
      <c r="BC46" s="48">
        <v>5</v>
      </c>
      <c r="BD46" s="48">
        <v>11</v>
      </c>
      <c r="BE46" s="48">
        <v>6</v>
      </c>
      <c r="BF46" s="48">
        <v>3</v>
      </c>
      <c r="BG46" s="48">
        <v>3</v>
      </c>
      <c r="BH46" s="48">
        <v>6</v>
      </c>
      <c r="BI46" s="48">
        <v>8</v>
      </c>
      <c r="BJ46" s="48">
        <v>9</v>
      </c>
      <c r="BK46" s="48">
        <v>8</v>
      </c>
      <c r="BL46" s="48">
        <v>4</v>
      </c>
      <c r="BM46" s="48">
        <v>7</v>
      </c>
      <c r="BN46" s="48">
        <v>8</v>
      </c>
      <c r="BO46" s="48">
        <v>5</v>
      </c>
      <c r="BP46" s="48">
        <v>63</v>
      </c>
      <c r="BQ46" s="48">
        <v>31</v>
      </c>
      <c r="BR46" s="48">
        <v>15</v>
      </c>
      <c r="BS46" s="48">
        <v>16</v>
      </c>
      <c r="BT46" s="48">
        <v>4818</v>
      </c>
    </row>
    <row r="47" spans="1:72" x14ac:dyDescent="0.15">
      <c r="A47">
        <v>282200360</v>
      </c>
      <c r="B47">
        <v>2</v>
      </c>
      <c r="D47" t="s">
        <v>59</v>
      </c>
      <c r="E47" t="s">
        <v>83</v>
      </c>
      <c r="F47" s="49" t="s">
        <v>880</v>
      </c>
      <c r="G47" s="48">
        <v>229</v>
      </c>
      <c r="H47" s="48">
        <v>7</v>
      </c>
      <c r="I47" s="48">
        <v>11</v>
      </c>
      <c r="J47" s="48">
        <v>16</v>
      </c>
      <c r="K47" s="48">
        <v>16</v>
      </c>
      <c r="L47" s="48">
        <v>19</v>
      </c>
      <c r="M47" s="48">
        <v>12</v>
      </c>
      <c r="N47" s="48">
        <v>9</v>
      </c>
      <c r="O47" s="48">
        <v>16</v>
      </c>
      <c r="P47" s="48">
        <v>13</v>
      </c>
      <c r="Q47" s="48">
        <v>18</v>
      </c>
      <c r="R47" s="48">
        <v>12</v>
      </c>
      <c r="S47" s="48">
        <v>18</v>
      </c>
      <c r="T47" s="48">
        <v>14</v>
      </c>
      <c r="U47" s="48">
        <v>14</v>
      </c>
      <c r="V47" s="48">
        <v>15</v>
      </c>
      <c r="W47" s="48">
        <v>34</v>
      </c>
      <c r="X47" s="48">
        <v>147</v>
      </c>
      <c r="Y47" s="48">
        <v>48</v>
      </c>
      <c r="Z47" s="48">
        <v>29</v>
      </c>
      <c r="AA47" s="48">
        <v>19</v>
      </c>
      <c r="AB47" s="48">
        <v>9592</v>
      </c>
      <c r="AC47" s="48">
        <v>104</v>
      </c>
      <c r="AD47" s="48">
        <v>3</v>
      </c>
      <c r="AE47" s="48">
        <v>2</v>
      </c>
      <c r="AF47" s="48">
        <v>9</v>
      </c>
      <c r="AG47" s="48">
        <v>8</v>
      </c>
      <c r="AH47" s="48">
        <v>9</v>
      </c>
      <c r="AI47" s="48">
        <v>5</v>
      </c>
      <c r="AJ47" s="48">
        <v>4</v>
      </c>
      <c r="AK47" s="48">
        <v>8</v>
      </c>
      <c r="AL47" s="48">
        <v>7</v>
      </c>
      <c r="AM47" s="48">
        <v>9</v>
      </c>
      <c r="AN47" s="48">
        <v>5</v>
      </c>
      <c r="AO47" s="48">
        <v>7</v>
      </c>
      <c r="AP47" s="48">
        <v>10</v>
      </c>
      <c r="AQ47" s="48">
        <v>6</v>
      </c>
      <c r="AR47" s="48">
        <v>6</v>
      </c>
      <c r="AS47" s="48">
        <v>14</v>
      </c>
      <c r="AT47" s="48">
        <v>72</v>
      </c>
      <c r="AU47" s="48">
        <v>18</v>
      </c>
      <c r="AV47" s="48">
        <v>12</v>
      </c>
      <c r="AW47" s="48">
        <v>6</v>
      </c>
      <c r="AX47" s="48">
        <v>4333</v>
      </c>
      <c r="AY47" s="48">
        <v>125</v>
      </c>
      <c r="AZ47" s="48">
        <v>4</v>
      </c>
      <c r="BA47" s="48">
        <v>9</v>
      </c>
      <c r="BB47" s="48">
        <v>7</v>
      </c>
      <c r="BC47" s="48">
        <v>8</v>
      </c>
      <c r="BD47" s="48">
        <v>10</v>
      </c>
      <c r="BE47" s="48">
        <v>7</v>
      </c>
      <c r="BF47" s="48">
        <v>5</v>
      </c>
      <c r="BG47" s="48">
        <v>8</v>
      </c>
      <c r="BH47" s="48">
        <v>6</v>
      </c>
      <c r="BI47" s="48">
        <v>9</v>
      </c>
      <c r="BJ47" s="48">
        <v>7</v>
      </c>
      <c r="BK47" s="48">
        <v>11</v>
      </c>
      <c r="BL47" s="48">
        <v>4</v>
      </c>
      <c r="BM47" s="48">
        <v>8</v>
      </c>
      <c r="BN47" s="48">
        <v>9</v>
      </c>
      <c r="BO47" s="48">
        <v>20</v>
      </c>
      <c r="BP47" s="48">
        <v>75</v>
      </c>
      <c r="BQ47" s="48">
        <v>30</v>
      </c>
      <c r="BR47" s="48">
        <v>17</v>
      </c>
      <c r="BS47" s="48">
        <v>13</v>
      </c>
      <c r="BT47" s="48">
        <v>5259</v>
      </c>
    </row>
    <row r="48" spans="1:72" x14ac:dyDescent="0.15">
      <c r="A48">
        <v>282200370</v>
      </c>
      <c r="B48">
        <v>2</v>
      </c>
      <c r="D48" t="s">
        <v>59</v>
      </c>
      <c r="E48" t="s">
        <v>830</v>
      </c>
      <c r="F48" s="49" t="s">
        <v>880</v>
      </c>
      <c r="G48" s="48">
        <v>372</v>
      </c>
      <c r="H48" s="48">
        <v>12</v>
      </c>
      <c r="I48" s="48">
        <v>20</v>
      </c>
      <c r="J48" s="48">
        <v>19</v>
      </c>
      <c r="K48" s="48">
        <v>17</v>
      </c>
      <c r="L48" s="48">
        <v>28</v>
      </c>
      <c r="M48" s="48">
        <v>15</v>
      </c>
      <c r="N48" s="48">
        <v>13</v>
      </c>
      <c r="O48" s="48">
        <v>22</v>
      </c>
      <c r="P48" s="48">
        <v>25</v>
      </c>
      <c r="Q48" s="48">
        <v>25</v>
      </c>
      <c r="R48" s="48">
        <v>45</v>
      </c>
      <c r="S48" s="48">
        <v>32</v>
      </c>
      <c r="T48" s="48">
        <v>15</v>
      </c>
      <c r="U48" s="48">
        <v>23</v>
      </c>
      <c r="V48" s="48">
        <v>23</v>
      </c>
      <c r="W48" s="48">
        <v>51</v>
      </c>
      <c r="X48" s="48">
        <v>237</v>
      </c>
      <c r="Y48" s="48">
        <v>84</v>
      </c>
      <c r="Z48" s="48">
        <v>46</v>
      </c>
      <c r="AA48" s="48">
        <v>38</v>
      </c>
      <c r="AB48" s="48">
        <v>16518</v>
      </c>
      <c r="AC48" s="48">
        <v>176</v>
      </c>
      <c r="AD48" s="48">
        <v>6</v>
      </c>
      <c r="AE48" s="48">
        <v>6</v>
      </c>
      <c r="AF48" s="48">
        <v>8</v>
      </c>
      <c r="AG48" s="48">
        <v>7</v>
      </c>
      <c r="AH48" s="48">
        <v>12</v>
      </c>
      <c r="AI48" s="48">
        <v>3</v>
      </c>
      <c r="AJ48" s="48">
        <v>8</v>
      </c>
      <c r="AK48" s="48">
        <v>10</v>
      </c>
      <c r="AL48" s="48">
        <v>12</v>
      </c>
      <c r="AM48" s="48">
        <v>13</v>
      </c>
      <c r="AN48" s="48">
        <v>22</v>
      </c>
      <c r="AO48" s="48">
        <v>17</v>
      </c>
      <c r="AP48" s="48">
        <v>9</v>
      </c>
      <c r="AQ48" s="48">
        <v>11</v>
      </c>
      <c r="AR48" s="48">
        <v>12</v>
      </c>
      <c r="AS48" s="48">
        <v>20</v>
      </c>
      <c r="AT48" s="48">
        <v>113</v>
      </c>
      <c r="AU48" s="48">
        <v>43</v>
      </c>
      <c r="AV48" s="48">
        <v>23</v>
      </c>
      <c r="AW48" s="48">
        <v>20</v>
      </c>
      <c r="AX48" s="48">
        <v>8216</v>
      </c>
      <c r="AY48" s="48">
        <v>196</v>
      </c>
      <c r="AZ48" s="48">
        <v>6</v>
      </c>
      <c r="BA48" s="48">
        <v>14</v>
      </c>
      <c r="BB48" s="48">
        <v>11</v>
      </c>
      <c r="BC48" s="48">
        <v>10</v>
      </c>
      <c r="BD48" s="48">
        <v>16</v>
      </c>
      <c r="BE48" s="48">
        <v>12</v>
      </c>
      <c r="BF48" s="48">
        <v>5</v>
      </c>
      <c r="BG48" s="48">
        <v>12</v>
      </c>
      <c r="BH48" s="48">
        <v>13</v>
      </c>
      <c r="BI48" s="48">
        <v>12</v>
      </c>
      <c r="BJ48" s="48">
        <v>23</v>
      </c>
      <c r="BK48" s="48">
        <v>15</v>
      </c>
      <c r="BL48" s="48">
        <v>6</v>
      </c>
      <c r="BM48" s="48">
        <v>12</v>
      </c>
      <c r="BN48" s="48">
        <v>11</v>
      </c>
      <c r="BO48" s="48">
        <v>31</v>
      </c>
      <c r="BP48" s="48">
        <v>124</v>
      </c>
      <c r="BQ48" s="48">
        <v>41</v>
      </c>
      <c r="BR48" s="48">
        <v>23</v>
      </c>
      <c r="BS48" s="48">
        <v>18</v>
      </c>
      <c r="BT48" s="48">
        <v>8302</v>
      </c>
    </row>
    <row r="49" spans="1:72" x14ac:dyDescent="0.15">
      <c r="A49">
        <v>282200380</v>
      </c>
      <c r="B49">
        <v>2</v>
      </c>
      <c r="D49" t="s">
        <v>59</v>
      </c>
      <c r="E49" t="s">
        <v>831</v>
      </c>
      <c r="F49" s="49" t="s">
        <v>880</v>
      </c>
      <c r="G49" s="48">
        <v>394</v>
      </c>
      <c r="H49" s="48">
        <v>11</v>
      </c>
      <c r="I49" s="48">
        <v>9</v>
      </c>
      <c r="J49" s="48">
        <v>12</v>
      </c>
      <c r="K49" s="48">
        <v>19</v>
      </c>
      <c r="L49" s="48">
        <v>17</v>
      </c>
      <c r="M49" s="48">
        <v>24</v>
      </c>
      <c r="N49" s="48">
        <v>24</v>
      </c>
      <c r="O49" s="48">
        <v>14</v>
      </c>
      <c r="P49" s="48">
        <v>19</v>
      </c>
      <c r="Q49" s="48">
        <v>24</v>
      </c>
      <c r="R49" s="48">
        <v>23</v>
      </c>
      <c r="S49" s="48">
        <v>47</v>
      </c>
      <c r="T49" s="48">
        <v>39</v>
      </c>
      <c r="U49" s="48">
        <v>30</v>
      </c>
      <c r="V49" s="48">
        <v>32</v>
      </c>
      <c r="W49" s="48">
        <v>32</v>
      </c>
      <c r="X49" s="48">
        <v>250</v>
      </c>
      <c r="Y49" s="48">
        <v>112</v>
      </c>
      <c r="Z49" s="48">
        <v>62</v>
      </c>
      <c r="AA49" s="48">
        <v>50</v>
      </c>
      <c r="AB49" s="48">
        <v>19455</v>
      </c>
      <c r="AC49" s="48">
        <v>182</v>
      </c>
      <c r="AD49" s="48">
        <v>4</v>
      </c>
      <c r="AE49" s="48">
        <v>5</v>
      </c>
      <c r="AF49" s="48">
        <v>7</v>
      </c>
      <c r="AG49" s="48">
        <v>5</v>
      </c>
      <c r="AH49" s="48">
        <v>7</v>
      </c>
      <c r="AI49" s="48">
        <v>16</v>
      </c>
      <c r="AJ49" s="48">
        <v>12</v>
      </c>
      <c r="AK49" s="48">
        <v>4</v>
      </c>
      <c r="AL49" s="48">
        <v>10</v>
      </c>
      <c r="AM49" s="48">
        <v>10</v>
      </c>
      <c r="AN49" s="48">
        <v>11</v>
      </c>
      <c r="AO49" s="48">
        <v>26</v>
      </c>
      <c r="AP49" s="48">
        <v>14</v>
      </c>
      <c r="AQ49" s="48">
        <v>15</v>
      </c>
      <c r="AR49" s="48">
        <v>19</v>
      </c>
      <c r="AS49" s="48">
        <v>16</v>
      </c>
      <c r="AT49" s="48">
        <v>115</v>
      </c>
      <c r="AU49" s="48">
        <v>51</v>
      </c>
      <c r="AV49" s="48">
        <v>34</v>
      </c>
      <c r="AW49" s="48">
        <v>17</v>
      </c>
      <c r="AX49" s="48">
        <v>8854</v>
      </c>
      <c r="AY49" s="48">
        <v>212</v>
      </c>
      <c r="AZ49" s="48">
        <v>7</v>
      </c>
      <c r="BA49" s="48">
        <v>4</v>
      </c>
      <c r="BB49" s="48">
        <v>5</v>
      </c>
      <c r="BC49" s="48">
        <v>14</v>
      </c>
      <c r="BD49" s="48">
        <v>10</v>
      </c>
      <c r="BE49" s="48">
        <v>8</v>
      </c>
      <c r="BF49" s="48">
        <v>12</v>
      </c>
      <c r="BG49" s="48">
        <v>10</v>
      </c>
      <c r="BH49" s="48">
        <v>9</v>
      </c>
      <c r="BI49" s="48">
        <v>14</v>
      </c>
      <c r="BJ49" s="48">
        <v>12</v>
      </c>
      <c r="BK49" s="48">
        <v>21</v>
      </c>
      <c r="BL49" s="48">
        <v>25</v>
      </c>
      <c r="BM49" s="48">
        <v>15</v>
      </c>
      <c r="BN49" s="48">
        <v>13</v>
      </c>
      <c r="BO49" s="48">
        <v>16</v>
      </c>
      <c r="BP49" s="48">
        <v>135</v>
      </c>
      <c r="BQ49" s="48">
        <v>61</v>
      </c>
      <c r="BR49" s="48">
        <v>28</v>
      </c>
      <c r="BS49" s="48">
        <v>33</v>
      </c>
      <c r="BT49" s="48">
        <v>10601</v>
      </c>
    </row>
    <row r="50" spans="1:72" x14ac:dyDescent="0.15">
      <c r="A50">
        <v>282200390</v>
      </c>
      <c r="B50">
        <v>2</v>
      </c>
      <c r="D50" t="s">
        <v>59</v>
      </c>
      <c r="E50" t="s">
        <v>55</v>
      </c>
      <c r="F50" s="49" t="s">
        <v>880</v>
      </c>
      <c r="G50" s="48">
        <v>127</v>
      </c>
      <c r="H50" s="48">
        <v>4</v>
      </c>
      <c r="I50" s="48">
        <v>2</v>
      </c>
      <c r="J50" s="48">
        <v>1</v>
      </c>
      <c r="K50" s="48">
        <v>9</v>
      </c>
      <c r="L50" s="48">
        <v>13</v>
      </c>
      <c r="M50" s="48">
        <v>6</v>
      </c>
      <c r="N50" s="48">
        <v>6</v>
      </c>
      <c r="O50" s="48">
        <v>2</v>
      </c>
      <c r="P50" s="48">
        <v>4</v>
      </c>
      <c r="Q50" s="48">
        <v>11</v>
      </c>
      <c r="R50" s="48">
        <v>13</v>
      </c>
      <c r="S50" s="48">
        <v>13</v>
      </c>
      <c r="T50" s="48">
        <v>13</v>
      </c>
      <c r="U50" s="48">
        <v>7</v>
      </c>
      <c r="V50" s="48">
        <v>7</v>
      </c>
      <c r="W50" s="48">
        <v>7</v>
      </c>
      <c r="X50" s="48">
        <v>90</v>
      </c>
      <c r="Y50" s="48">
        <v>30</v>
      </c>
      <c r="Z50" s="48">
        <v>14</v>
      </c>
      <c r="AA50" s="48">
        <v>16</v>
      </c>
      <c r="AB50" s="48">
        <v>6089</v>
      </c>
      <c r="AC50" s="48">
        <v>63</v>
      </c>
      <c r="AD50" s="48">
        <v>4</v>
      </c>
      <c r="AE50" s="48">
        <v>0</v>
      </c>
      <c r="AF50" s="48">
        <v>0</v>
      </c>
      <c r="AG50" s="48">
        <v>7</v>
      </c>
      <c r="AH50" s="48">
        <v>4</v>
      </c>
      <c r="AI50" s="48">
        <v>4</v>
      </c>
      <c r="AJ50" s="48">
        <v>5</v>
      </c>
      <c r="AK50" s="48">
        <v>1</v>
      </c>
      <c r="AL50" s="48">
        <v>1</v>
      </c>
      <c r="AM50" s="48">
        <v>5</v>
      </c>
      <c r="AN50" s="48">
        <v>6</v>
      </c>
      <c r="AO50" s="48">
        <v>8</v>
      </c>
      <c r="AP50" s="48">
        <v>7</v>
      </c>
      <c r="AQ50" s="48">
        <v>4</v>
      </c>
      <c r="AR50" s="48">
        <v>3</v>
      </c>
      <c r="AS50" s="48">
        <v>4</v>
      </c>
      <c r="AT50" s="48">
        <v>48</v>
      </c>
      <c r="AU50" s="48">
        <v>11</v>
      </c>
      <c r="AV50" s="48">
        <v>7</v>
      </c>
      <c r="AW50" s="48">
        <v>4</v>
      </c>
      <c r="AX50" s="48">
        <v>2780</v>
      </c>
      <c r="AY50" s="48">
        <v>64</v>
      </c>
      <c r="AZ50" s="48">
        <v>0</v>
      </c>
      <c r="BA50" s="48">
        <v>2</v>
      </c>
      <c r="BB50" s="48">
        <v>1</v>
      </c>
      <c r="BC50" s="48">
        <v>2</v>
      </c>
      <c r="BD50" s="48">
        <v>9</v>
      </c>
      <c r="BE50" s="48">
        <v>2</v>
      </c>
      <c r="BF50" s="48">
        <v>1</v>
      </c>
      <c r="BG50" s="48">
        <v>1</v>
      </c>
      <c r="BH50" s="48">
        <v>3</v>
      </c>
      <c r="BI50" s="48">
        <v>6</v>
      </c>
      <c r="BJ50" s="48">
        <v>7</v>
      </c>
      <c r="BK50" s="48">
        <v>5</v>
      </c>
      <c r="BL50" s="48">
        <v>6</v>
      </c>
      <c r="BM50" s="48">
        <v>3</v>
      </c>
      <c r="BN50" s="48">
        <v>4</v>
      </c>
      <c r="BO50" s="48">
        <v>3</v>
      </c>
      <c r="BP50" s="48">
        <v>42</v>
      </c>
      <c r="BQ50" s="48">
        <v>19</v>
      </c>
      <c r="BR50" s="48">
        <v>7</v>
      </c>
      <c r="BS50" s="48">
        <v>12</v>
      </c>
      <c r="BT50" s="48">
        <v>3309</v>
      </c>
    </row>
    <row r="51" spans="1:72" x14ac:dyDescent="0.15">
      <c r="A51">
        <v>282200400</v>
      </c>
      <c r="B51">
        <v>2</v>
      </c>
      <c r="D51" t="s">
        <v>59</v>
      </c>
      <c r="E51" t="s">
        <v>84</v>
      </c>
      <c r="F51" s="49" t="s">
        <v>880</v>
      </c>
      <c r="G51" s="48">
        <v>145</v>
      </c>
      <c r="H51" s="48">
        <v>6</v>
      </c>
      <c r="I51" s="48">
        <v>7</v>
      </c>
      <c r="J51" s="48">
        <v>3</v>
      </c>
      <c r="K51" s="48">
        <v>9</v>
      </c>
      <c r="L51" s="48">
        <v>7</v>
      </c>
      <c r="M51" s="48">
        <v>12</v>
      </c>
      <c r="N51" s="48">
        <v>16</v>
      </c>
      <c r="O51" s="48">
        <v>3</v>
      </c>
      <c r="P51" s="48">
        <v>3</v>
      </c>
      <c r="Q51" s="48">
        <v>7</v>
      </c>
      <c r="R51" s="48">
        <v>13</v>
      </c>
      <c r="S51" s="48">
        <v>16</v>
      </c>
      <c r="T51" s="48">
        <v>9</v>
      </c>
      <c r="U51" s="48">
        <v>6</v>
      </c>
      <c r="V51" s="48">
        <v>7</v>
      </c>
      <c r="W51" s="48">
        <v>16</v>
      </c>
      <c r="X51" s="48">
        <v>95</v>
      </c>
      <c r="Y51" s="48">
        <v>34</v>
      </c>
      <c r="Z51" s="48">
        <v>13</v>
      </c>
      <c r="AA51" s="48">
        <v>21</v>
      </c>
      <c r="AB51" s="48">
        <v>6602</v>
      </c>
      <c r="AC51" s="48">
        <v>64</v>
      </c>
      <c r="AD51" s="48">
        <v>2</v>
      </c>
      <c r="AE51" s="48">
        <v>3</v>
      </c>
      <c r="AF51" s="48">
        <v>1</v>
      </c>
      <c r="AG51" s="48">
        <v>5</v>
      </c>
      <c r="AH51" s="48">
        <v>4</v>
      </c>
      <c r="AI51" s="48">
        <v>7</v>
      </c>
      <c r="AJ51" s="48">
        <v>9</v>
      </c>
      <c r="AK51" s="48">
        <v>2</v>
      </c>
      <c r="AL51" s="48">
        <v>1</v>
      </c>
      <c r="AM51" s="48">
        <v>3</v>
      </c>
      <c r="AN51" s="48">
        <v>7</v>
      </c>
      <c r="AO51" s="48">
        <v>7</v>
      </c>
      <c r="AP51" s="48">
        <v>2</v>
      </c>
      <c r="AQ51" s="48">
        <v>2</v>
      </c>
      <c r="AR51" s="48">
        <v>3</v>
      </c>
      <c r="AS51" s="48">
        <v>6</v>
      </c>
      <c r="AT51" s="48">
        <v>47</v>
      </c>
      <c r="AU51" s="48">
        <v>11</v>
      </c>
      <c r="AV51" s="48">
        <v>5</v>
      </c>
      <c r="AW51" s="48">
        <v>6</v>
      </c>
      <c r="AX51" s="48">
        <v>2681</v>
      </c>
      <c r="AY51" s="48">
        <v>81</v>
      </c>
      <c r="AZ51" s="48">
        <v>4</v>
      </c>
      <c r="BA51" s="48">
        <v>4</v>
      </c>
      <c r="BB51" s="48">
        <v>2</v>
      </c>
      <c r="BC51" s="48">
        <v>4</v>
      </c>
      <c r="BD51" s="48">
        <v>3</v>
      </c>
      <c r="BE51" s="48">
        <v>5</v>
      </c>
      <c r="BF51" s="48">
        <v>7</v>
      </c>
      <c r="BG51" s="48">
        <v>1</v>
      </c>
      <c r="BH51" s="48">
        <v>2</v>
      </c>
      <c r="BI51" s="48">
        <v>4</v>
      </c>
      <c r="BJ51" s="48">
        <v>6</v>
      </c>
      <c r="BK51" s="48">
        <v>9</v>
      </c>
      <c r="BL51" s="48">
        <v>7</v>
      </c>
      <c r="BM51" s="48">
        <v>4</v>
      </c>
      <c r="BN51" s="48">
        <v>4</v>
      </c>
      <c r="BO51" s="48">
        <v>10</v>
      </c>
      <c r="BP51" s="48">
        <v>48</v>
      </c>
      <c r="BQ51" s="48">
        <v>23</v>
      </c>
      <c r="BR51" s="48">
        <v>8</v>
      </c>
      <c r="BS51" s="48">
        <v>15</v>
      </c>
      <c r="BT51" s="48">
        <v>3921</v>
      </c>
    </row>
    <row r="52" spans="1:72" x14ac:dyDescent="0.15">
      <c r="A52">
        <v>282200430</v>
      </c>
      <c r="B52">
        <v>2</v>
      </c>
      <c r="D52" t="s">
        <v>59</v>
      </c>
      <c r="E52" t="s">
        <v>58</v>
      </c>
      <c r="F52" s="49" t="s">
        <v>879</v>
      </c>
      <c r="G52" s="48">
        <v>282</v>
      </c>
      <c r="H52" s="48">
        <v>9</v>
      </c>
      <c r="I52" s="48">
        <v>13</v>
      </c>
      <c r="J52" s="48">
        <v>19</v>
      </c>
      <c r="K52" s="48">
        <v>12</v>
      </c>
      <c r="L52" s="48">
        <v>22</v>
      </c>
      <c r="M52" s="48">
        <v>8</v>
      </c>
      <c r="N52" s="48">
        <v>16</v>
      </c>
      <c r="O52" s="48">
        <v>15</v>
      </c>
      <c r="P52" s="48">
        <v>14</v>
      </c>
      <c r="Q52" s="48">
        <v>18</v>
      </c>
      <c r="R52" s="48">
        <v>17</v>
      </c>
      <c r="S52" s="48">
        <v>21</v>
      </c>
      <c r="T52" s="48">
        <v>28</v>
      </c>
      <c r="U52" s="48">
        <v>17</v>
      </c>
      <c r="V52" s="48">
        <v>16</v>
      </c>
      <c r="W52" s="48">
        <v>41</v>
      </c>
      <c r="X52" s="48">
        <v>171</v>
      </c>
      <c r="Y52" s="48">
        <v>70</v>
      </c>
      <c r="Z52" s="48">
        <v>33</v>
      </c>
      <c r="AA52" s="48">
        <v>37</v>
      </c>
      <c r="AB52" s="48">
        <v>12841</v>
      </c>
      <c r="AC52" s="48">
        <v>136</v>
      </c>
      <c r="AD52" s="48">
        <v>6</v>
      </c>
      <c r="AE52" s="48">
        <v>6</v>
      </c>
      <c r="AF52" s="48">
        <v>9</v>
      </c>
      <c r="AG52" s="48">
        <v>7</v>
      </c>
      <c r="AH52" s="48">
        <v>12</v>
      </c>
      <c r="AI52" s="48">
        <v>3</v>
      </c>
      <c r="AJ52" s="48">
        <v>10</v>
      </c>
      <c r="AK52" s="48">
        <v>6</v>
      </c>
      <c r="AL52" s="48">
        <v>10</v>
      </c>
      <c r="AM52" s="48">
        <v>11</v>
      </c>
      <c r="AN52" s="48">
        <v>6</v>
      </c>
      <c r="AO52" s="48">
        <v>9</v>
      </c>
      <c r="AP52" s="48">
        <v>14</v>
      </c>
      <c r="AQ52" s="48">
        <v>8</v>
      </c>
      <c r="AR52" s="48">
        <v>8</v>
      </c>
      <c r="AS52" s="48">
        <v>21</v>
      </c>
      <c r="AT52" s="48">
        <v>88</v>
      </c>
      <c r="AU52" s="48">
        <v>27</v>
      </c>
      <c r="AV52" s="48">
        <v>16</v>
      </c>
      <c r="AW52" s="48">
        <v>11</v>
      </c>
      <c r="AX52" s="48">
        <v>5785</v>
      </c>
      <c r="AY52" s="48">
        <v>146</v>
      </c>
      <c r="AZ52" s="48">
        <v>3</v>
      </c>
      <c r="BA52" s="48">
        <v>7</v>
      </c>
      <c r="BB52" s="48">
        <v>10</v>
      </c>
      <c r="BC52" s="48">
        <v>5</v>
      </c>
      <c r="BD52" s="48">
        <v>10</v>
      </c>
      <c r="BE52" s="48">
        <v>5</v>
      </c>
      <c r="BF52" s="48">
        <v>6</v>
      </c>
      <c r="BG52" s="48">
        <v>9</v>
      </c>
      <c r="BH52" s="48">
        <v>4</v>
      </c>
      <c r="BI52" s="48">
        <v>7</v>
      </c>
      <c r="BJ52" s="48">
        <v>11</v>
      </c>
      <c r="BK52" s="48">
        <v>12</v>
      </c>
      <c r="BL52" s="48">
        <v>14</v>
      </c>
      <c r="BM52" s="48">
        <v>9</v>
      </c>
      <c r="BN52" s="48">
        <v>8</v>
      </c>
      <c r="BO52" s="48">
        <v>20</v>
      </c>
      <c r="BP52" s="48">
        <v>83</v>
      </c>
      <c r="BQ52" s="48">
        <v>43</v>
      </c>
      <c r="BR52" s="48">
        <v>17</v>
      </c>
      <c r="BS52" s="48">
        <v>26</v>
      </c>
      <c r="BT52" s="48">
        <v>7056</v>
      </c>
    </row>
    <row r="53" spans="1:72" x14ac:dyDescent="0.15">
      <c r="A53" s="118">
        <v>28220043001</v>
      </c>
      <c r="B53" s="118">
        <v>3</v>
      </c>
      <c r="C53" s="118"/>
      <c r="D53" s="118" t="s">
        <v>59</v>
      </c>
      <c r="E53" s="118" t="s">
        <v>856</v>
      </c>
      <c r="F53" s="118"/>
      <c r="G53" s="119">
        <v>191</v>
      </c>
      <c r="H53" s="119">
        <v>5</v>
      </c>
      <c r="I53" s="119">
        <v>7</v>
      </c>
      <c r="J53" s="119">
        <v>12</v>
      </c>
      <c r="K53" s="119">
        <v>8</v>
      </c>
      <c r="L53" s="119">
        <v>18</v>
      </c>
      <c r="M53" s="119">
        <v>7</v>
      </c>
      <c r="N53" s="119">
        <v>11</v>
      </c>
      <c r="O53" s="119">
        <v>8</v>
      </c>
      <c r="P53" s="119">
        <v>9</v>
      </c>
      <c r="Q53" s="119">
        <v>11</v>
      </c>
      <c r="R53" s="119">
        <v>13</v>
      </c>
      <c r="S53" s="119">
        <v>16</v>
      </c>
      <c r="T53" s="119">
        <v>23</v>
      </c>
      <c r="U53" s="119">
        <v>10</v>
      </c>
      <c r="V53" s="119">
        <v>11</v>
      </c>
      <c r="W53" s="119">
        <v>24</v>
      </c>
      <c r="X53" s="119">
        <v>124</v>
      </c>
      <c r="Y53" s="119">
        <v>43</v>
      </c>
      <c r="Z53" s="119">
        <v>21</v>
      </c>
      <c r="AA53" s="119">
        <v>22</v>
      </c>
      <c r="AB53" s="119">
        <v>8742</v>
      </c>
      <c r="AC53" s="119">
        <v>94</v>
      </c>
      <c r="AD53" s="119">
        <v>4</v>
      </c>
      <c r="AE53" s="119">
        <v>3</v>
      </c>
      <c r="AF53" s="119">
        <v>7</v>
      </c>
      <c r="AG53" s="119">
        <v>6</v>
      </c>
      <c r="AH53" s="119">
        <v>10</v>
      </c>
      <c r="AI53" s="119">
        <v>3</v>
      </c>
      <c r="AJ53" s="119">
        <v>7</v>
      </c>
      <c r="AK53" s="119">
        <v>4</v>
      </c>
      <c r="AL53" s="119">
        <v>5</v>
      </c>
      <c r="AM53" s="119">
        <v>6</v>
      </c>
      <c r="AN53" s="119">
        <v>4</v>
      </c>
      <c r="AO53" s="119">
        <v>7</v>
      </c>
      <c r="AP53" s="119">
        <v>12</v>
      </c>
      <c r="AQ53" s="119">
        <v>5</v>
      </c>
      <c r="AR53" s="119">
        <v>4</v>
      </c>
      <c r="AS53" s="119">
        <v>14</v>
      </c>
      <c r="AT53" s="119">
        <v>64</v>
      </c>
      <c r="AU53" s="119">
        <v>16</v>
      </c>
      <c r="AV53" s="119">
        <v>9</v>
      </c>
      <c r="AW53" s="119">
        <v>7</v>
      </c>
      <c r="AX53" s="119">
        <v>3913</v>
      </c>
      <c r="AY53" s="119">
        <v>97</v>
      </c>
      <c r="AZ53" s="119">
        <v>1</v>
      </c>
      <c r="BA53" s="119">
        <v>4</v>
      </c>
      <c r="BB53" s="119">
        <v>5</v>
      </c>
      <c r="BC53" s="119">
        <v>2</v>
      </c>
      <c r="BD53" s="119">
        <v>8</v>
      </c>
      <c r="BE53" s="119">
        <v>4</v>
      </c>
      <c r="BF53" s="119">
        <v>4</v>
      </c>
      <c r="BG53" s="119">
        <v>4</v>
      </c>
      <c r="BH53" s="119">
        <v>4</v>
      </c>
      <c r="BI53" s="119">
        <v>5</v>
      </c>
      <c r="BJ53" s="119">
        <v>9</v>
      </c>
      <c r="BK53" s="119">
        <v>9</v>
      </c>
      <c r="BL53" s="119">
        <v>11</v>
      </c>
      <c r="BM53" s="119">
        <v>5</v>
      </c>
      <c r="BN53" s="119">
        <v>7</v>
      </c>
      <c r="BO53" s="119">
        <v>10</v>
      </c>
      <c r="BP53" s="119">
        <v>60</v>
      </c>
      <c r="BQ53" s="119">
        <v>27</v>
      </c>
      <c r="BR53" s="119">
        <v>12</v>
      </c>
      <c r="BS53" s="119">
        <v>15</v>
      </c>
      <c r="BT53" s="119">
        <v>4829</v>
      </c>
    </row>
    <row r="54" spans="1:72" x14ac:dyDescent="0.15">
      <c r="A54" s="120">
        <v>28220043002</v>
      </c>
      <c r="B54" s="120">
        <v>3</v>
      </c>
      <c r="C54" s="120"/>
      <c r="D54" s="120" t="s">
        <v>59</v>
      </c>
      <c r="E54" s="120" t="s">
        <v>857</v>
      </c>
      <c r="F54" s="120"/>
      <c r="G54" s="121">
        <v>91</v>
      </c>
      <c r="H54" s="121">
        <v>4</v>
      </c>
      <c r="I54" s="121">
        <v>6</v>
      </c>
      <c r="J54" s="121">
        <v>7</v>
      </c>
      <c r="K54" s="121">
        <v>4</v>
      </c>
      <c r="L54" s="121">
        <v>4</v>
      </c>
      <c r="M54" s="121">
        <v>1</v>
      </c>
      <c r="N54" s="121">
        <v>5</v>
      </c>
      <c r="O54" s="121">
        <v>7</v>
      </c>
      <c r="P54" s="121">
        <v>5</v>
      </c>
      <c r="Q54" s="121">
        <v>7</v>
      </c>
      <c r="R54" s="121">
        <v>4</v>
      </c>
      <c r="S54" s="121">
        <v>5</v>
      </c>
      <c r="T54" s="121">
        <v>5</v>
      </c>
      <c r="U54" s="121">
        <v>7</v>
      </c>
      <c r="V54" s="121">
        <v>5</v>
      </c>
      <c r="W54" s="121">
        <v>17</v>
      </c>
      <c r="X54" s="121">
        <v>47</v>
      </c>
      <c r="Y54" s="121">
        <v>27</v>
      </c>
      <c r="Z54" s="121">
        <v>12</v>
      </c>
      <c r="AA54" s="121">
        <v>15</v>
      </c>
      <c r="AB54" s="121">
        <v>4099</v>
      </c>
      <c r="AC54" s="121">
        <v>42</v>
      </c>
      <c r="AD54" s="121">
        <v>2</v>
      </c>
      <c r="AE54" s="121">
        <v>3</v>
      </c>
      <c r="AF54" s="121">
        <v>2</v>
      </c>
      <c r="AG54" s="121">
        <v>1</v>
      </c>
      <c r="AH54" s="121">
        <v>2</v>
      </c>
      <c r="AI54" s="121">
        <v>0</v>
      </c>
      <c r="AJ54" s="121">
        <v>3</v>
      </c>
      <c r="AK54" s="121">
        <v>2</v>
      </c>
      <c r="AL54" s="121">
        <v>5</v>
      </c>
      <c r="AM54" s="121">
        <v>5</v>
      </c>
      <c r="AN54" s="121">
        <v>2</v>
      </c>
      <c r="AO54" s="121">
        <v>2</v>
      </c>
      <c r="AP54" s="121">
        <v>2</v>
      </c>
      <c r="AQ54" s="121">
        <v>3</v>
      </c>
      <c r="AR54" s="121">
        <v>4</v>
      </c>
      <c r="AS54" s="121">
        <v>7</v>
      </c>
      <c r="AT54" s="121">
        <v>24</v>
      </c>
      <c r="AU54" s="121">
        <v>11</v>
      </c>
      <c r="AV54" s="121">
        <v>7</v>
      </c>
      <c r="AW54" s="121">
        <v>4</v>
      </c>
      <c r="AX54" s="121">
        <v>1872</v>
      </c>
      <c r="AY54" s="121">
        <v>49</v>
      </c>
      <c r="AZ54" s="121">
        <v>2</v>
      </c>
      <c r="BA54" s="121">
        <v>3</v>
      </c>
      <c r="BB54" s="121">
        <v>5</v>
      </c>
      <c r="BC54" s="121">
        <v>3</v>
      </c>
      <c r="BD54" s="121">
        <v>2</v>
      </c>
      <c r="BE54" s="121">
        <v>1</v>
      </c>
      <c r="BF54" s="121">
        <v>2</v>
      </c>
      <c r="BG54" s="121">
        <v>5</v>
      </c>
      <c r="BH54" s="121">
        <v>0</v>
      </c>
      <c r="BI54" s="121">
        <v>2</v>
      </c>
      <c r="BJ54" s="121">
        <v>2</v>
      </c>
      <c r="BK54" s="121">
        <v>3</v>
      </c>
      <c r="BL54" s="121">
        <v>3</v>
      </c>
      <c r="BM54" s="121">
        <v>4</v>
      </c>
      <c r="BN54" s="121">
        <v>1</v>
      </c>
      <c r="BO54" s="121">
        <v>10</v>
      </c>
      <c r="BP54" s="121">
        <v>23</v>
      </c>
      <c r="BQ54" s="121">
        <v>16</v>
      </c>
      <c r="BR54" s="121">
        <v>5</v>
      </c>
      <c r="BS54" s="121">
        <v>11</v>
      </c>
      <c r="BT54" s="121">
        <v>2227</v>
      </c>
    </row>
    <row r="55" spans="1:72" x14ac:dyDescent="0.15">
      <c r="A55">
        <v>282200450</v>
      </c>
      <c r="B55">
        <v>2</v>
      </c>
      <c r="D55" t="s">
        <v>59</v>
      </c>
      <c r="E55" t="s">
        <v>826</v>
      </c>
      <c r="F55" s="49" t="s">
        <v>879</v>
      </c>
      <c r="G55" s="48">
        <v>1092</v>
      </c>
      <c r="H55" s="48">
        <v>25</v>
      </c>
      <c r="I55" s="48">
        <v>53</v>
      </c>
      <c r="J55" s="48">
        <v>48</v>
      </c>
      <c r="K55" s="48">
        <v>56</v>
      </c>
      <c r="L55" s="48">
        <v>59</v>
      </c>
      <c r="M55" s="48">
        <v>66</v>
      </c>
      <c r="N55" s="48">
        <v>55</v>
      </c>
      <c r="O55" s="48">
        <v>56</v>
      </c>
      <c r="P55" s="48">
        <v>49</v>
      </c>
      <c r="Q55" s="48">
        <v>51</v>
      </c>
      <c r="R55" s="48">
        <v>89</v>
      </c>
      <c r="S55" s="48">
        <v>124</v>
      </c>
      <c r="T55" s="48">
        <v>92</v>
      </c>
      <c r="U55" s="48">
        <v>66</v>
      </c>
      <c r="V55" s="48">
        <v>68</v>
      </c>
      <c r="W55" s="48">
        <v>126</v>
      </c>
      <c r="X55" s="48">
        <v>697</v>
      </c>
      <c r="Y55" s="48">
        <v>269</v>
      </c>
      <c r="Z55" s="48">
        <v>134</v>
      </c>
      <c r="AA55" s="48">
        <v>135</v>
      </c>
      <c r="AB55" s="48">
        <v>51081</v>
      </c>
      <c r="AC55" s="48">
        <v>528</v>
      </c>
      <c r="AD55" s="48">
        <v>11</v>
      </c>
      <c r="AE55" s="48">
        <v>27</v>
      </c>
      <c r="AF55" s="48">
        <v>26</v>
      </c>
      <c r="AG55" s="48">
        <v>26</v>
      </c>
      <c r="AH55" s="48">
        <v>33</v>
      </c>
      <c r="AI55" s="48">
        <v>30</v>
      </c>
      <c r="AJ55" s="48">
        <v>31</v>
      </c>
      <c r="AK55" s="48">
        <v>31</v>
      </c>
      <c r="AL55" s="48">
        <v>21</v>
      </c>
      <c r="AM55" s="48">
        <v>21</v>
      </c>
      <c r="AN55" s="48">
        <v>37</v>
      </c>
      <c r="AO55" s="48">
        <v>68</v>
      </c>
      <c r="AP55" s="48">
        <v>49</v>
      </c>
      <c r="AQ55" s="48">
        <v>32</v>
      </c>
      <c r="AR55" s="48">
        <v>34</v>
      </c>
      <c r="AS55" s="48">
        <v>64</v>
      </c>
      <c r="AT55" s="48">
        <v>347</v>
      </c>
      <c r="AU55" s="48">
        <v>117</v>
      </c>
      <c r="AV55" s="48">
        <v>66</v>
      </c>
      <c r="AW55" s="48">
        <v>51</v>
      </c>
      <c r="AX55" s="48">
        <v>24077</v>
      </c>
      <c r="AY55" s="48">
        <v>564</v>
      </c>
      <c r="AZ55" s="48">
        <v>14</v>
      </c>
      <c r="BA55" s="48">
        <v>26</v>
      </c>
      <c r="BB55" s="48">
        <v>22</v>
      </c>
      <c r="BC55" s="48">
        <v>30</v>
      </c>
      <c r="BD55" s="48">
        <v>26</v>
      </c>
      <c r="BE55" s="48">
        <v>36</v>
      </c>
      <c r="BF55" s="48">
        <v>24</v>
      </c>
      <c r="BG55" s="48">
        <v>25</v>
      </c>
      <c r="BH55" s="48">
        <v>28</v>
      </c>
      <c r="BI55" s="48">
        <v>30</v>
      </c>
      <c r="BJ55" s="48">
        <v>52</v>
      </c>
      <c r="BK55" s="48">
        <v>56</v>
      </c>
      <c r="BL55" s="48">
        <v>43</v>
      </c>
      <c r="BM55" s="48">
        <v>34</v>
      </c>
      <c r="BN55" s="48">
        <v>34</v>
      </c>
      <c r="BO55" s="48">
        <v>62</v>
      </c>
      <c r="BP55" s="48">
        <v>350</v>
      </c>
      <c r="BQ55" s="48">
        <v>152</v>
      </c>
      <c r="BR55" s="48">
        <v>68</v>
      </c>
      <c r="BS55" s="48">
        <v>84</v>
      </c>
      <c r="BT55" s="48">
        <v>27004</v>
      </c>
    </row>
    <row r="56" spans="1:72" x14ac:dyDescent="0.15">
      <c r="A56" s="118">
        <v>28220045001</v>
      </c>
      <c r="B56" s="118">
        <v>3</v>
      </c>
      <c r="C56" s="118"/>
      <c r="D56" s="118" t="s">
        <v>59</v>
      </c>
      <c r="E56" s="118" t="s">
        <v>858</v>
      </c>
      <c r="F56" s="118"/>
      <c r="G56" s="119">
        <v>311</v>
      </c>
      <c r="H56" s="119">
        <v>10</v>
      </c>
      <c r="I56" s="119">
        <v>12</v>
      </c>
      <c r="J56" s="119">
        <v>10</v>
      </c>
      <c r="K56" s="119">
        <v>11</v>
      </c>
      <c r="L56" s="119">
        <v>14</v>
      </c>
      <c r="M56" s="119">
        <v>19</v>
      </c>
      <c r="N56" s="119">
        <v>21</v>
      </c>
      <c r="O56" s="119">
        <v>10</v>
      </c>
      <c r="P56" s="119">
        <v>7</v>
      </c>
      <c r="Q56" s="119">
        <v>11</v>
      </c>
      <c r="R56" s="119">
        <v>34</v>
      </c>
      <c r="S56" s="119">
        <v>48</v>
      </c>
      <c r="T56" s="119">
        <v>23</v>
      </c>
      <c r="U56" s="119">
        <v>21</v>
      </c>
      <c r="V56" s="119">
        <v>16</v>
      </c>
      <c r="W56" s="119">
        <v>32</v>
      </c>
      <c r="X56" s="119">
        <v>198</v>
      </c>
      <c r="Y56" s="119">
        <v>81</v>
      </c>
      <c r="Z56" s="119">
        <v>37</v>
      </c>
      <c r="AA56" s="119">
        <v>44</v>
      </c>
      <c r="AB56" s="119">
        <v>15191</v>
      </c>
      <c r="AC56" s="119">
        <v>154</v>
      </c>
      <c r="AD56" s="119">
        <v>6</v>
      </c>
      <c r="AE56" s="119">
        <v>8</v>
      </c>
      <c r="AF56" s="119">
        <v>7</v>
      </c>
      <c r="AG56" s="119">
        <v>4</v>
      </c>
      <c r="AH56" s="119">
        <v>9</v>
      </c>
      <c r="AI56" s="119">
        <v>9</v>
      </c>
      <c r="AJ56" s="119">
        <v>10</v>
      </c>
      <c r="AK56" s="119">
        <v>6</v>
      </c>
      <c r="AL56" s="119">
        <v>3</v>
      </c>
      <c r="AM56" s="119">
        <v>6</v>
      </c>
      <c r="AN56" s="119">
        <v>9</v>
      </c>
      <c r="AO56" s="119">
        <v>28</v>
      </c>
      <c r="AP56" s="119">
        <v>13</v>
      </c>
      <c r="AQ56" s="119">
        <v>11</v>
      </c>
      <c r="AR56" s="119">
        <v>8</v>
      </c>
      <c r="AS56" s="119">
        <v>21</v>
      </c>
      <c r="AT56" s="119">
        <v>97</v>
      </c>
      <c r="AU56" s="119">
        <v>36</v>
      </c>
      <c r="AV56" s="119">
        <v>19</v>
      </c>
      <c r="AW56" s="119">
        <v>17</v>
      </c>
      <c r="AX56" s="119">
        <v>7176</v>
      </c>
      <c r="AY56" s="119">
        <v>157</v>
      </c>
      <c r="AZ56" s="119">
        <v>4</v>
      </c>
      <c r="BA56" s="119">
        <v>4</v>
      </c>
      <c r="BB56" s="119">
        <v>3</v>
      </c>
      <c r="BC56" s="119">
        <v>7</v>
      </c>
      <c r="BD56" s="119">
        <v>5</v>
      </c>
      <c r="BE56" s="119">
        <v>10</v>
      </c>
      <c r="BF56" s="119">
        <v>11</v>
      </c>
      <c r="BG56" s="119">
        <v>4</v>
      </c>
      <c r="BH56" s="119">
        <v>4</v>
      </c>
      <c r="BI56" s="119">
        <v>5</v>
      </c>
      <c r="BJ56" s="119">
        <v>25</v>
      </c>
      <c r="BK56" s="119">
        <v>20</v>
      </c>
      <c r="BL56" s="119">
        <v>10</v>
      </c>
      <c r="BM56" s="119">
        <v>10</v>
      </c>
      <c r="BN56" s="119">
        <v>8</v>
      </c>
      <c r="BO56" s="119">
        <v>11</v>
      </c>
      <c r="BP56" s="119">
        <v>101</v>
      </c>
      <c r="BQ56" s="119">
        <v>45</v>
      </c>
      <c r="BR56" s="119">
        <v>18</v>
      </c>
      <c r="BS56" s="119">
        <v>27</v>
      </c>
      <c r="BT56" s="119">
        <v>8015</v>
      </c>
    </row>
    <row r="57" spans="1:72" x14ac:dyDescent="0.15">
      <c r="A57" s="122">
        <v>28220045002</v>
      </c>
      <c r="B57" s="122">
        <v>3</v>
      </c>
      <c r="C57" s="122"/>
      <c r="D57" s="122" t="s">
        <v>59</v>
      </c>
      <c r="E57" s="122" t="s">
        <v>859</v>
      </c>
      <c r="F57" s="122"/>
      <c r="G57" s="123">
        <v>154</v>
      </c>
      <c r="H57" s="123">
        <v>2</v>
      </c>
      <c r="I57" s="123">
        <v>7</v>
      </c>
      <c r="J57" s="123">
        <v>8</v>
      </c>
      <c r="K57" s="123">
        <v>11</v>
      </c>
      <c r="L57" s="123">
        <v>7</v>
      </c>
      <c r="M57" s="123">
        <v>9</v>
      </c>
      <c r="N57" s="123">
        <v>11</v>
      </c>
      <c r="O57" s="123">
        <v>8</v>
      </c>
      <c r="P57" s="123">
        <v>9</v>
      </c>
      <c r="Q57" s="123">
        <v>8</v>
      </c>
      <c r="R57" s="123">
        <v>11</v>
      </c>
      <c r="S57" s="123">
        <v>18</v>
      </c>
      <c r="T57" s="123">
        <v>14</v>
      </c>
      <c r="U57" s="123">
        <v>8</v>
      </c>
      <c r="V57" s="123">
        <v>8</v>
      </c>
      <c r="W57" s="123">
        <v>17</v>
      </c>
      <c r="X57" s="123">
        <v>106</v>
      </c>
      <c r="Y57" s="123">
        <v>31</v>
      </c>
      <c r="Z57" s="123">
        <v>16</v>
      </c>
      <c r="AA57" s="123">
        <v>15</v>
      </c>
      <c r="AB57" s="123">
        <v>6912</v>
      </c>
      <c r="AC57" s="123">
        <v>74</v>
      </c>
      <c r="AD57" s="123">
        <v>0</v>
      </c>
      <c r="AE57" s="123">
        <v>4</v>
      </c>
      <c r="AF57" s="123">
        <v>4</v>
      </c>
      <c r="AG57" s="123">
        <v>6</v>
      </c>
      <c r="AH57" s="123">
        <v>3</v>
      </c>
      <c r="AI57" s="123">
        <v>3</v>
      </c>
      <c r="AJ57" s="123">
        <v>7</v>
      </c>
      <c r="AK57" s="123">
        <v>4</v>
      </c>
      <c r="AL57" s="123">
        <v>4</v>
      </c>
      <c r="AM57" s="123">
        <v>3</v>
      </c>
      <c r="AN57" s="123">
        <v>6</v>
      </c>
      <c r="AO57" s="123">
        <v>9</v>
      </c>
      <c r="AP57" s="123">
        <v>7</v>
      </c>
      <c r="AQ57" s="123">
        <v>4</v>
      </c>
      <c r="AR57" s="123">
        <v>5</v>
      </c>
      <c r="AS57" s="123">
        <v>8</v>
      </c>
      <c r="AT57" s="123">
        <v>52</v>
      </c>
      <c r="AU57" s="123">
        <v>14</v>
      </c>
      <c r="AV57" s="123">
        <v>9</v>
      </c>
      <c r="AW57" s="123">
        <v>5</v>
      </c>
      <c r="AX57" s="123">
        <v>3301</v>
      </c>
      <c r="AY57" s="123">
        <v>80</v>
      </c>
      <c r="AZ57" s="123">
        <v>2</v>
      </c>
      <c r="BA57" s="123">
        <v>3</v>
      </c>
      <c r="BB57" s="123">
        <v>4</v>
      </c>
      <c r="BC57" s="123">
        <v>5</v>
      </c>
      <c r="BD57" s="123">
        <v>4</v>
      </c>
      <c r="BE57" s="123">
        <v>6</v>
      </c>
      <c r="BF57" s="123">
        <v>4</v>
      </c>
      <c r="BG57" s="123">
        <v>4</v>
      </c>
      <c r="BH57" s="123">
        <v>5</v>
      </c>
      <c r="BI57" s="123">
        <v>5</v>
      </c>
      <c r="BJ57" s="123">
        <v>5</v>
      </c>
      <c r="BK57" s="123">
        <v>9</v>
      </c>
      <c r="BL57" s="123">
        <v>7</v>
      </c>
      <c r="BM57" s="123">
        <v>4</v>
      </c>
      <c r="BN57" s="123">
        <v>3</v>
      </c>
      <c r="BO57" s="123">
        <v>9</v>
      </c>
      <c r="BP57" s="123">
        <v>54</v>
      </c>
      <c r="BQ57" s="123">
        <v>17</v>
      </c>
      <c r="BR57" s="123">
        <v>7</v>
      </c>
      <c r="BS57" s="123">
        <v>10</v>
      </c>
      <c r="BT57" s="123">
        <v>3611</v>
      </c>
    </row>
    <row r="58" spans="1:72" x14ac:dyDescent="0.15">
      <c r="A58" s="120">
        <v>28220045003</v>
      </c>
      <c r="B58" s="120">
        <v>3</v>
      </c>
      <c r="C58" s="120"/>
      <c r="D58" s="120" t="s">
        <v>59</v>
      </c>
      <c r="E58" s="120" t="s">
        <v>860</v>
      </c>
      <c r="F58" s="120"/>
      <c r="G58" s="121">
        <v>627</v>
      </c>
      <c r="H58" s="121">
        <v>13</v>
      </c>
      <c r="I58" s="121">
        <v>34</v>
      </c>
      <c r="J58" s="121">
        <v>30</v>
      </c>
      <c r="K58" s="121">
        <v>34</v>
      </c>
      <c r="L58" s="121">
        <v>38</v>
      </c>
      <c r="M58" s="121">
        <v>38</v>
      </c>
      <c r="N58" s="121">
        <v>23</v>
      </c>
      <c r="O58" s="121">
        <v>38</v>
      </c>
      <c r="P58" s="121">
        <v>33</v>
      </c>
      <c r="Q58" s="121">
        <v>32</v>
      </c>
      <c r="R58" s="121">
        <v>44</v>
      </c>
      <c r="S58" s="121">
        <v>58</v>
      </c>
      <c r="T58" s="121">
        <v>55</v>
      </c>
      <c r="U58" s="121">
        <v>37</v>
      </c>
      <c r="V58" s="121">
        <v>44</v>
      </c>
      <c r="W58" s="121">
        <v>77</v>
      </c>
      <c r="X58" s="121">
        <v>393</v>
      </c>
      <c r="Y58" s="121">
        <v>157</v>
      </c>
      <c r="Z58" s="121">
        <v>81</v>
      </c>
      <c r="AA58" s="121">
        <v>76</v>
      </c>
      <c r="AB58" s="121">
        <v>28978</v>
      </c>
      <c r="AC58" s="121">
        <v>300</v>
      </c>
      <c r="AD58" s="121">
        <v>5</v>
      </c>
      <c r="AE58" s="121">
        <v>15</v>
      </c>
      <c r="AF58" s="121">
        <v>15</v>
      </c>
      <c r="AG58" s="121">
        <v>16</v>
      </c>
      <c r="AH58" s="121">
        <v>21</v>
      </c>
      <c r="AI58" s="121">
        <v>18</v>
      </c>
      <c r="AJ58" s="121">
        <v>14</v>
      </c>
      <c r="AK58" s="121">
        <v>21</v>
      </c>
      <c r="AL58" s="121">
        <v>14</v>
      </c>
      <c r="AM58" s="121">
        <v>12</v>
      </c>
      <c r="AN58" s="121">
        <v>22</v>
      </c>
      <c r="AO58" s="121">
        <v>31</v>
      </c>
      <c r="AP58" s="121">
        <v>29</v>
      </c>
      <c r="AQ58" s="121">
        <v>17</v>
      </c>
      <c r="AR58" s="121">
        <v>21</v>
      </c>
      <c r="AS58" s="121">
        <v>35</v>
      </c>
      <c r="AT58" s="121">
        <v>198</v>
      </c>
      <c r="AU58" s="121">
        <v>67</v>
      </c>
      <c r="AV58" s="121">
        <v>38</v>
      </c>
      <c r="AW58" s="121">
        <v>29</v>
      </c>
      <c r="AX58" s="121">
        <v>13600</v>
      </c>
      <c r="AY58" s="121">
        <v>327</v>
      </c>
      <c r="AZ58" s="121">
        <v>8</v>
      </c>
      <c r="BA58" s="121">
        <v>19</v>
      </c>
      <c r="BB58" s="121">
        <v>15</v>
      </c>
      <c r="BC58" s="121">
        <v>18</v>
      </c>
      <c r="BD58" s="121">
        <v>17</v>
      </c>
      <c r="BE58" s="121">
        <v>20</v>
      </c>
      <c r="BF58" s="121">
        <v>9</v>
      </c>
      <c r="BG58" s="121">
        <v>17</v>
      </c>
      <c r="BH58" s="121">
        <v>19</v>
      </c>
      <c r="BI58" s="121">
        <v>20</v>
      </c>
      <c r="BJ58" s="121">
        <v>22</v>
      </c>
      <c r="BK58" s="121">
        <v>27</v>
      </c>
      <c r="BL58" s="121">
        <v>26</v>
      </c>
      <c r="BM58" s="121">
        <v>20</v>
      </c>
      <c r="BN58" s="121">
        <v>23</v>
      </c>
      <c r="BO58" s="121">
        <v>42</v>
      </c>
      <c r="BP58" s="121">
        <v>195</v>
      </c>
      <c r="BQ58" s="121">
        <v>90</v>
      </c>
      <c r="BR58" s="121">
        <v>43</v>
      </c>
      <c r="BS58" s="121">
        <v>47</v>
      </c>
      <c r="BT58" s="121">
        <v>15378</v>
      </c>
    </row>
    <row r="59" spans="1:72" x14ac:dyDescent="0.15">
      <c r="A59">
        <v>282200480</v>
      </c>
      <c r="B59">
        <v>2</v>
      </c>
      <c r="D59" t="s">
        <v>59</v>
      </c>
      <c r="E59" t="s">
        <v>85</v>
      </c>
      <c r="F59" t="s">
        <v>879</v>
      </c>
      <c r="G59" s="48">
        <v>349</v>
      </c>
      <c r="H59" s="48">
        <v>11</v>
      </c>
      <c r="I59" s="48">
        <v>14</v>
      </c>
      <c r="J59" s="48">
        <v>21</v>
      </c>
      <c r="K59" s="48">
        <v>24</v>
      </c>
      <c r="L59" s="48">
        <v>8</v>
      </c>
      <c r="M59" s="48">
        <v>9</v>
      </c>
      <c r="N59" s="48">
        <v>15</v>
      </c>
      <c r="O59" s="48">
        <v>18</v>
      </c>
      <c r="P59" s="48">
        <v>26</v>
      </c>
      <c r="Q59" s="48">
        <v>23</v>
      </c>
      <c r="R59" s="48">
        <v>26</v>
      </c>
      <c r="S59" s="48">
        <v>28</v>
      </c>
      <c r="T59" s="48">
        <v>35</v>
      </c>
      <c r="U59" s="48">
        <v>19</v>
      </c>
      <c r="V59" s="48">
        <v>24</v>
      </c>
      <c r="W59" s="48">
        <v>46</v>
      </c>
      <c r="X59" s="48">
        <v>212</v>
      </c>
      <c r="Y59" s="48">
        <v>91</v>
      </c>
      <c r="Z59" s="48">
        <v>43</v>
      </c>
      <c r="AA59" s="48">
        <v>48</v>
      </c>
      <c r="AB59" s="48">
        <v>16478</v>
      </c>
      <c r="AC59" s="48">
        <v>174</v>
      </c>
      <c r="AD59" s="48">
        <v>7</v>
      </c>
      <c r="AE59" s="48">
        <v>5</v>
      </c>
      <c r="AF59" s="48">
        <v>12</v>
      </c>
      <c r="AG59" s="48">
        <v>13</v>
      </c>
      <c r="AH59" s="48">
        <v>4</v>
      </c>
      <c r="AI59" s="48">
        <v>5</v>
      </c>
      <c r="AJ59" s="48">
        <v>9</v>
      </c>
      <c r="AK59" s="48">
        <v>9</v>
      </c>
      <c r="AL59" s="48">
        <v>11</v>
      </c>
      <c r="AM59" s="48">
        <v>13</v>
      </c>
      <c r="AN59" s="48">
        <v>17</v>
      </c>
      <c r="AO59" s="48">
        <v>13</v>
      </c>
      <c r="AP59" s="48">
        <v>15</v>
      </c>
      <c r="AQ59" s="48">
        <v>12</v>
      </c>
      <c r="AR59" s="48">
        <v>8</v>
      </c>
      <c r="AS59" s="48">
        <v>24</v>
      </c>
      <c r="AT59" s="48">
        <v>109</v>
      </c>
      <c r="AU59" s="48">
        <v>41</v>
      </c>
      <c r="AV59" s="48">
        <v>20</v>
      </c>
      <c r="AW59" s="48">
        <v>21</v>
      </c>
      <c r="AX59" s="48">
        <v>7928</v>
      </c>
      <c r="AY59" s="48">
        <v>175</v>
      </c>
      <c r="AZ59" s="48">
        <v>4</v>
      </c>
      <c r="BA59" s="48">
        <v>9</v>
      </c>
      <c r="BB59" s="48">
        <v>9</v>
      </c>
      <c r="BC59" s="48">
        <v>11</v>
      </c>
      <c r="BD59" s="48">
        <v>4</v>
      </c>
      <c r="BE59" s="48">
        <v>4</v>
      </c>
      <c r="BF59" s="48">
        <v>6</v>
      </c>
      <c r="BG59" s="48">
        <v>9</v>
      </c>
      <c r="BH59" s="48">
        <v>15</v>
      </c>
      <c r="BI59" s="48">
        <v>10</v>
      </c>
      <c r="BJ59" s="48">
        <v>9</v>
      </c>
      <c r="BK59" s="48">
        <v>15</v>
      </c>
      <c r="BL59" s="48">
        <v>20</v>
      </c>
      <c r="BM59" s="48">
        <v>7</v>
      </c>
      <c r="BN59" s="48">
        <v>16</v>
      </c>
      <c r="BO59" s="48">
        <v>22</v>
      </c>
      <c r="BP59" s="48">
        <v>103</v>
      </c>
      <c r="BQ59" s="48">
        <v>50</v>
      </c>
      <c r="BR59" s="48">
        <v>23</v>
      </c>
      <c r="BS59" s="48">
        <v>27</v>
      </c>
      <c r="BT59" s="48">
        <v>8550</v>
      </c>
    </row>
    <row r="60" spans="1:72" x14ac:dyDescent="0.15">
      <c r="A60">
        <v>282200490</v>
      </c>
      <c r="B60">
        <v>2</v>
      </c>
      <c r="D60" t="s">
        <v>59</v>
      </c>
      <c r="E60" t="s">
        <v>86</v>
      </c>
      <c r="F60" t="s">
        <v>879</v>
      </c>
      <c r="G60" s="48">
        <v>156</v>
      </c>
      <c r="H60" s="48">
        <v>2</v>
      </c>
      <c r="I60" s="48">
        <v>7</v>
      </c>
      <c r="J60" s="48">
        <v>5</v>
      </c>
      <c r="K60" s="48">
        <v>5</v>
      </c>
      <c r="L60" s="48">
        <v>6</v>
      </c>
      <c r="M60" s="48">
        <v>9</v>
      </c>
      <c r="N60" s="48">
        <v>13</v>
      </c>
      <c r="O60" s="48">
        <v>5</v>
      </c>
      <c r="P60" s="48">
        <v>10</v>
      </c>
      <c r="Q60" s="48">
        <v>7</v>
      </c>
      <c r="R60" s="48">
        <v>14</v>
      </c>
      <c r="S60" s="48">
        <v>17</v>
      </c>
      <c r="T60" s="48">
        <v>9</v>
      </c>
      <c r="U60" s="48">
        <v>13</v>
      </c>
      <c r="V60" s="48">
        <v>11</v>
      </c>
      <c r="W60" s="48">
        <v>14</v>
      </c>
      <c r="X60" s="48">
        <v>95</v>
      </c>
      <c r="Y60" s="48">
        <v>47</v>
      </c>
      <c r="Z60" s="48">
        <v>24</v>
      </c>
      <c r="AA60" s="48">
        <v>23</v>
      </c>
      <c r="AB60" s="48">
        <v>7703</v>
      </c>
      <c r="AC60" s="48">
        <v>76</v>
      </c>
      <c r="AD60" s="48">
        <v>2</v>
      </c>
      <c r="AE60" s="48">
        <v>3</v>
      </c>
      <c r="AF60" s="48">
        <v>2</v>
      </c>
      <c r="AG60" s="48">
        <v>2</v>
      </c>
      <c r="AH60" s="48">
        <v>4</v>
      </c>
      <c r="AI60" s="48">
        <v>5</v>
      </c>
      <c r="AJ60" s="48">
        <v>9</v>
      </c>
      <c r="AK60" s="48">
        <v>1</v>
      </c>
      <c r="AL60" s="48">
        <v>5</v>
      </c>
      <c r="AM60" s="48">
        <v>5</v>
      </c>
      <c r="AN60" s="48">
        <v>5</v>
      </c>
      <c r="AO60" s="48">
        <v>9</v>
      </c>
      <c r="AP60" s="48">
        <v>6</v>
      </c>
      <c r="AQ60" s="48">
        <v>4</v>
      </c>
      <c r="AR60" s="48">
        <v>6</v>
      </c>
      <c r="AS60" s="48">
        <v>7</v>
      </c>
      <c r="AT60" s="48">
        <v>51</v>
      </c>
      <c r="AU60" s="48">
        <v>18</v>
      </c>
      <c r="AV60" s="48">
        <v>10</v>
      </c>
      <c r="AW60" s="48">
        <v>8</v>
      </c>
      <c r="AX60" s="48">
        <v>3553</v>
      </c>
      <c r="AY60" s="48">
        <v>80</v>
      </c>
      <c r="AZ60" s="48">
        <v>0</v>
      </c>
      <c r="BA60" s="48">
        <v>4</v>
      </c>
      <c r="BB60" s="48">
        <v>3</v>
      </c>
      <c r="BC60" s="48">
        <v>3</v>
      </c>
      <c r="BD60" s="48">
        <v>2</v>
      </c>
      <c r="BE60" s="48">
        <v>4</v>
      </c>
      <c r="BF60" s="48">
        <v>4</v>
      </c>
      <c r="BG60" s="48">
        <v>4</v>
      </c>
      <c r="BH60" s="48">
        <v>5</v>
      </c>
      <c r="BI60" s="48">
        <v>2</v>
      </c>
      <c r="BJ60" s="48">
        <v>9</v>
      </c>
      <c r="BK60" s="48">
        <v>8</v>
      </c>
      <c r="BL60" s="48">
        <v>3</v>
      </c>
      <c r="BM60" s="48">
        <v>9</v>
      </c>
      <c r="BN60" s="48">
        <v>5</v>
      </c>
      <c r="BO60" s="48">
        <v>7</v>
      </c>
      <c r="BP60" s="48">
        <v>44</v>
      </c>
      <c r="BQ60" s="48">
        <v>29</v>
      </c>
      <c r="BR60" s="48">
        <v>14</v>
      </c>
      <c r="BS60" s="48">
        <v>15</v>
      </c>
      <c r="BT60" s="48">
        <v>4150</v>
      </c>
    </row>
    <row r="61" spans="1:72" x14ac:dyDescent="0.15">
      <c r="A61">
        <v>282200500</v>
      </c>
      <c r="B61">
        <v>2</v>
      </c>
      <c r="D61" t="s">
        <v>59</v>
      </c>
      <c r="E61" t="s">
        <v>87</v>
      </c>
      <c r="F61" t="s">
        <v>879</v>
      </c>
      <c r="G61" s="48">
        <v>347</v>
      </c>
      <c r="H61" s="48">
        <v>5</v>
      </c>
      <c r="I61" s="48">
        <v>13</v>
      </c>
      <c r="J61" s="48">
        <v>21</v>
      </c>
      <c r="K61" s="48">
        <v>25</v>
      </c>
      <c r="L61" s="48">
        <v>16</v>
      </c>
      <c r="M61" s="48">
        <v>13</v>
      </c>
      <c r="N61" s="48">
        <v>19</v>
      </c>
      <c r="O61" s="48">
        <v>9</v>
      </c>
      <c r="P61" s="48">
        <v>26</v>
      </c>
      <c r="Q61" s="48">
        <v>36</v>
      </c>
      <c r="R61" s="48">
        <v>22</v>
      </c>
      <c r="S61" s="48">
        <v>22</v>
      </c>
      <c r="T61" s="48">
        <v>21</v>
      </c>
      <c r="U61" s="48">
        <v>23</v>
      </c>
      <c r="V61" s="48">
        <v>29</v>
      </c>
      <c r="W61" s="48">
        <v>39</v>
      </c>
      <c r="X61" s="48">
        <v>209</v>
      </c>
      <c r="Y61" s="48">
        <v>99</v>
      </c>
      <c r="Z61" s="48">
        <v>52</v>
      </c>
      <c r="AA61" s="48">
        <v>47</v>
      </c>
      <c r="AB61" s="48">
        <v>16393</v>
      </c>
      <c r="AC61" s="48">
        <v>168</v>
      </c>
      <c r="AD61" s="48">
        <v>2</v>
      </c>
      <c r="AE61" s="48">
        <v>7</v>
      </c>
      <c r="AF61" s="48">
        <v>9</v>
      </c>
      <c r="AG61" s="48">
        <v>15</v>
      </c>
      <c r="AH61" s="48">
        <v>8</v>
      </c>
      <c r="AI61" s="48">
        <v>4</v>
      </c>
      <c r="AJ61" s="48">
        <v>9</v>
      </c>
      <c r="AK61" s="48">
        <v>4</v>
      </c>
      <c r="AL61" s="48">
        <v>9</v>
      </c>
      <c r="AM61" s="48">
        <v>22</v>
      </c>
      <c r="AN61" s="48">
        <v>12</v>
      </c>
      <c r="AO61" s="48">
        <v>15</v>
      </c>
      <c r="AP61" s="48">
        <v>8</v>
      </c>
      <c r="AQ61" s="48">
        <v>8</v>
      </c>
      <c r="AR61" s="48">
        <v>15</v>
      </c>
      <c r="AS61" s="48">
        <v>18</v>
      </c>
      <c r="AT61" s="48">
        <v>106</v>
      </c>
      <c r="AU61" s="48">
        <v>44</v>
      </c>
      <c r="AV61" s="48">
        <v>23</v>
      </c>
      <c r="AW61" s="48">
        <v>21</v>
      </c>
      <c r="AX61" s="48">
        <v>7824</v>
      </c>
      <c r="AY61" s="48">
        <v>179</v>
      </c>
      <c r="AZ61" s="48">
        <v>3</v>
      </c>
      <c r="BA61" s="48">
        <v>6</v>
      </c>
      <c r="BB61" s="48">
        <v>12</v>
      </c>
      <c r="BC61" s="48">
        <v>10</v>
      </c>
      <c r="BD61" s="48">
        <v>8</v>
      </c>
      <c r="BE61" s="48">
        <v>9</v>
      </c>
      <c r="BF61" s="48">
        <v>10</v>
      </c>
      <c r="BG61" s="48">
        <v>5</v>
      </c>
      <c r="BH61" s="48">
        <v>17</v>
      </c>
      <c r="BI61" s="48">
        <v>14</v>
      </c>
      <c r="BJ61" s="48">
        <v>10</v>
      </c>
      <c r="BK61" s="48">
        <v>7</v>
      </c>
      <c r="BL61" s="48">
        <v>13</v>
      </c>
      <c r="BM61" s="48">
        <v>15</v>
      </c>
      <c r="BN61" s="48">
        <v>14</v>
      </c>
      <c r="BO61" s="48">
        <v>21</v>
      </c>
      <c r="BP61" s="48">
        <v>103</v>
      </c>
      <c r="BQ61" s="48">
        <v>55</v>
      </c>
      <c r="BR61" s="48">
        <v>29</v>
      </c>
      <c r="BS61" s="48">
        <v>26</v>
      </c>
      <c r="BT61" s="48">
        <v>8569</v>
      </c>
    </row>
    <row r="62" spans="1:72" x14ac:dyDescent="0.15">
      <c r="A62">
        <v>282200510</v>
      </c>
      <c r="B62">
        <v>2</v>
      </c>
      <c r="D62" t="s">
        <v>59</v>
      </c>
      <c r="E62" t="s">
        <v>88</v>
      </c>
      <c r="F62" t="s">
        <v>879</v>
      </c>
      <c r="G62" s="48">
        <v>142</v>
      </c>
      <c r="H62" s="48">
        <v>2</v>
      </c>
      <c r="I62" s="48">
        <v>7</v>
      </c>
      <c r="J62" s="48">
        <v>11</v>
      </c>
      <c r="K62" s="48">
        <v>12</v>
      </c>
      <c r="L62" s="48">
        <v>6</v>
      </c>
      <c r="M62" s="48">
        <v>7</v>
      </c>
      <c r="N62" s="48">
        <v>8</v>
      </c>
      <c r="O62" s="48">
        <v>9</v>
      </c>
      <c r="P62" s="48">
        <v>7</v>
      </c>
      <c r="Q62" s="48">
        <v>11</v>
      </c>
      <c r="R62" s="48">
        <v>11</v>
      </c>
      <c r="S62" s="48">
        <v>9</v>
      </c>
      <c r="T62" s="48">
        <v>7</v>
      </c>
      <c r="U62" s="48">
        <v>8</v>
      </c>
      <c r="V62" s="48">
        <v>11</v>
      </c>
      <c r="W62" s="48">
        <v>20</v>
      </c>
      <c r="X62" s="48">
        <v>87</v>
      </c>
      <c r="Y62" s="48">
        <v>35</v>
      </c>
      <c r="Z62" s="48">
        <v>19</v>
      </c>
      <c r="AA62" s="48">
        <v>16</v>
      </c>
      <c r="AB62" s="48">
        <v>6220</v>
      </c>
      <c r="AC62" s="48">
        <v>61</v>
      </c>
      <c r="AD62" s="48">
        <v>1</v>
      </c>
      <c r="AE62" s="48">
        <v>5</v>
      </c>
      <c r="AF62" s="48">
        <v>6</v>
      </c>
      <c r="AG62" s="48">
        <v>4</v>
      </c>
      <c r="AH62" s="48">
        <v>3</v>
      </c>
      <c r="AI62" s="48">
        <v>1</v>
      </c>
      <c r="AJ62" s="48">
        <v>4</v>
      </c>
      <c r="AK62" s="48">
        <v>3</v>
      </c>
      <c r="AL62" s="48">
        <v>5</v>
      </c>
      <c r="AM62" s="48">
        <v>6</v>
      </c>
      <c r="AN62" s="48">
        <v>5</v>
      </c>
      <c r="AO62" s="48">
        <v>5</v>
      </c>
      <c r="AP62" s="48">
        <v>2</v>
      </c>
      <c r="AQ62" s="48">
        <v>4</v>
      </c>
      <c r="AR62" s="48">
        <v>2</v>
      </c>
      <c r="AS62" s="48">
        <v>12</v>
      </c>
      <c r="AT62" s="48">
        <v>38</v>
      </c>
      <c r="AU62" s="48">
        <v>11</v>
      </c>
      <c r="AV62" s="48">
        <v>6</v>
      </c>
      <c r="AW62" s="48">
        <v>5</v>
      </c>
      <c r="AX62" s="48">
        <v>2476</v>
      </c>
      <c r="AY62" s="48">
        <v>81</v>
      </c>
      <c r="AZ62" s="48">
        <v>1</v>
      </c>
      <c r="BA62" s="48">
        <v>2</v>
      </c>
      <c r="BB62" s="48">
        <v>5</v>
      </c>
      <c r="BC62" s="48">
        <v>8</v>
      </c>
      <c r="BD62" s="48">
        <v>3</v>
      </c>
      <c r="BE62" s="48">
        <v>6</v>
      </c>
      <c r="BF62" s="48">
        <v>4</v>
      </c>
      <c r="BG62" s="48">
        <v>6</v>
      </c>
      <c r="BH62" s="48">
        <v>2</v>
      </c>
      <c r="BI62" s="48">
        <v>5</v>
      </c>
      <c r="BJ62" s="48">
        <v>6</v>
      </c>
      <c r="BK62" s="48">
        <v>4</v>
      </c>
      <c r="BL62" s="48">
        <v>5</v>
      </c>
      <c r="BM62" s="48">
        <v>4</v>
      </c>
      <c r="BN62" s="48">
        <v>9</v>
      </c>
      <c r="BO62" s="48">
        <v>8</v>
      </c>
      <c r="BP62" s="48">
        <v>49</v>
      </c>
      <c r="BQ62" s="48">
        <v>24</v>
      </c>
      <c r="BR62" s="48">
        <v>13</v>
      </c>
      <c r="BS62" s="48">
        <v>11</v>
      </c>
      <c r="BT62" s="48">
        <v>3744</v>
      </c>
    </row>
    <row r="63" spans="1:72" x14ac:dyDescent="0.15">
      <c r="A63">
        <v>282200520</v>
      </c>
      <c r="B63">
        <v>2</v>
      </c>
      <c r="D63" t="s">
        <v>59</v>
      </c>
      <c r="E63" t="s">
        <v>89</v>
      </c>
      <c r="F63" t="s">
        <v>879</v>
      </c>
      <c r="G63" s="48">
        <v>90</v>
      </c>
      <c r="H63" s="48">
        <v>0</v>
      </c>
      <c r="I63" s="48">
        <v>5</v>
      </c>
      <c r="J63" s="48">
        <v>4</v>
      </c>
      <c r="K63" s="48">
        <v>8</v>
      </c>
      <c r="L63" s="48">
        <v>2</v>
      </c>
      <c r="M63" s="48">
        <v>2</v>
      </c>
      <c r="N63" s="48">
        <v>5</v>
      </c>
      <c r="O63" s="48">
        <v>10</v>
      </c>
      <c r="P63" s="48">
        <v>7</v>
      </c>
      <c r="Q63" s="48">
        <v>3</v>
      </c>
      <c r="R63" s="48">
        <v>1</v>
      </c>
      <c r="S63" s="48">
        <v>7</v>
      </c>
      <c r="T63" s="48">
        <v>14</v>
      </c>
      <c r="U63" s="48">
        <v>9</v>
      </c>
      <c r="V63" s="48">
        <v>5</v>
      </c>
      <c r="W63" s="48">
        <v>9</v>
      </c>
      <c r="X63" s="48">
        <v>59</v>
      </c>
      <c r="Y63" s="48">
        <v>22</v>
      </c>
      <c r="Z63" s="48">
        <v>14</v>
      </c>
      <c r="AA63" s="48">
        <v>8</v>
      </c>
      <c r="AB63" s="48">
        <v>4255</v>
      </c>
      <c r="AC63" s="48">
        <v>43</v>
      </c>
      <c r="AD63" s="48">
        <v>0</v>
      </c>
      <c r="AE63" s="48">
        <v>2</v>
      </c>
      <c r="AF63" s="48">
        <v>2</v>
      </c>
      <c r="AG63" s="48">
        <v>5</v>
      </c>
      <c r="AH63" s="48">
        <v>2</v>
      </c>
      <c r="AI63" s="48">
        <v>1</v>
      </c>
      <c r="AJ63" s="48">
        <v>3</v>
      </c>
      <c r="AK63" s="48">
        <v>6</v>
      </c>
      <c r="AL63" s="48">
        <v>3</v>
      </c>
      <c r="AM63" s="48">
        <v>2</v>
      </c>
      <c r="AN63" s="48">
        <v>0</v>
      </c>
      <c r="AO63" s="48">
        <v>3</v>
      </c>
      <c r="AP63" s="48">
        <v>5</v>
      </c>
      <c r="AQ63" s="48">
        <v>5</v>
      </c>
      <c r="AR63" s="48">
        <v>4</v>
      </c>
      <c r="AS63" s="48">
        <v>4</v>
      </c>
      <c r="AT63" s="48">
        <v>30</v>
      </c>
      <c r="AU63" s="48">
        <v>9</v>
      </c>
      <c r="AV63" s="48">
        <v>9</v>
      </c>
      <c r="AW63" s="48">
        <v>0</v>
      </c>
      <c r="AX63" s="48">
        <v>1841</v>
      </c>
      <c r="AY63" s="48">
        <v>47</v>
      </c>
      <c r="AZ63" s="48">
        <v>0</v>
      </c>
      <c r="BA63" s="48">
        <v>3</v>
      </c>
      <c r="BB63" s="48">
        <v>2</v>
      </c>
      <c r="BC63" s="48">
        <v>3</v>
      </c>
      <c r="BD63" s="48">
        <v>0</v>
      </c>
      <c r="BE63" s="48">
        <v>1</v>
      </c>
      <c r="BF63" s="48">
        <v>2</v>
      </c>
      <c r="BG63" s="48">
        <v>4</v>
      </c>
      <c r="BH63" s="48">
        <v>4</v>
      </c>
      <c r="BI63" s="48">
        <v>1</v>
      </c>
      <c r="BJ63" s="48">
        <v>1</v>
      </c>
      <c r="BK63" s="48">
        <v>4</v>
      </c>
      <c r="BL63" s="48">
        <v>9</v>
      </c>
      <c r="BM63" s="48">
        <v>4</v>
      </c>
      <c r="BN63" s="48">
        <v>1</v>
      </c>
      <c r="BO63" s="48">
        <v>5</v>
      </c>
      <c r="BP63" s="48">
        <v>29</v>
      </c>
      <c r="BQ63" s="48">
        <v>13</v>
      </c>
      <c r="BR63" s="48">
        <v>5</v>
      </c>
      <c r="BS63" s="48">
        <v>8</v>
      </c>
      <c r="BT63" s="48">
        <v>2414</v>
      </c>
    </row>
    <row r="64" spans="1:72" x14ac:dyDescent="0.15">
      <c r="A64">
        <v>282200530</v>
      </c>
      <c r="B64">
        <v>2</v>
      </c>
      <c r="D64" t="s">
        <v>59</v>
      </c>
      <c r="E64" t="s">
        <v>90</v>
      </c>
      <c r="F64" t="s">
        <v>879</v>
      </c>
      <c r="G64" s="48">
        <v>526</v>
      </c>
      <c r="H64" s="48">
        <v>17</v>
      </c>
      <c r="I64" s="48">
        <v>33</v>
      </c>
      <c r="J64" s="48">
        <v>14</v>
      </c>
      <c r="K64" s="48">
        <v>33</v>
      </c>
      <c r="L64" s="48">
        <v>35</v>
      </c>
      <c r="M64" s="48">
        <v>26</v>
      </c>
      <c r="N64" s="48">
        <v>31</v>
      </c>
      <c r="O64" s="48">
        <v>29</v>
      </c>
      <c r="P64" s="48">
        <v>27</v>
      </c>
      <c r="Q64" s="48">
        <v>38</v>
      </c>
      <c r="R64" s="48">
        <v>40</v>
      </c>
      <c r="S64" s="48">
        <v>47</v>
      </c>
      <c r="T64" s="48">
        <v>24</v>
      </c>
      <c r="U64" s="48">
        <v>34</v>
      </c>
      <c r="V64" s="48">
        <v>32</v>
      </c>
      <c r="W64" s="48">
        <v>64</v>
      </c>
      <c r="X64" s="48">
        <v>330</v>
      </c>
      <c r="Y64" s="48">
        <v>132</v>
      </c>
      <c r="Z64" s="48">
        <v>66</v>
      </c>
      <c r="AA64" s="48">
        <v>66</v>
      </c>
      <c r="AB64" s="48">
        <v>23620</v>
      </c>
      <c r="AC64" s="48">
        <v>252</v>
      </c>
      <c r="AD64" s="48">
        <v>10</v>
      </c>
      <c r="AE64" s="48">
        <v>15</v>
      </c>
      <c r="AF64" s="48">
        <v>8</v>
      </c>
      <c r="AG64" s="48">
        <v>11</v>
      </c>
      <c r="AH64" s="48">
        <v>23</v>
      </c>
      <c r="AI64" s="48">
        <v>13</v>
      </c>
      <c r="AJ64" s="48">
        <v>13</v>
      </c>
      <c r="AK64" s="48">
        <v>10</v>
      </c>
      <c r="AL64" s="48">
        <v>14</v>
      </c>
      <c r="AM64" s="48">
        <v>18</v>
      </c>
      <c r="AN64" s="48">
        <v>20</v>
      </c>
      <c r="AO64" s="48">
        <v>26</v>
      </c>
      <c r="AP64" s="48">
        <v>12</v>
      </c>
      <c r="AQ64" s="48">
        <v>13</v>
      </c>
      <c r="AR64" s="48">
        <v>16</v>
      </c>
      <c r="AS64" s="48">
        <v>33</v>
      </c>
      <c r="AT64" s="48">
        <v>160</v>
      </c>
      <c r="AU64" s="48">
        <v>59</v>
      </c>
      <c r="AV64" s="48">
        <v>29</v>
      </c>
      <c r="AW64" s="48">
        <v>30</v>
      </c>
      <c r="AX64" s="48">
        <v>11183</v>
      </c>
      <c r="AY64" s="48">
        <v>274</v>
      </c>
      <c r="AZ64" s="48">
        <v>7</v>
      </c>
      <c r="BA64" s="48">
        <v>18</v>
      </c>
      <c r="BB64" s="48">
        <v>6</v>
      </c>
      <c r="BC64" s="48">
        <v>22</v>
      </c>
      <c r="BD64" s="48">
        <v>12</v>
      </c>
      <c r="BE64" s="48">
        <v>13</v>
      </c>
      <c r="BF64" s="48">
        <v>18</v>
      </c>
      <c r="BG64" s="48">
        <v>19</v>
      </c>
      <c r="BH64" s="48">
        <v>13</v>
      </c>
      <c r="BI64" s="48">
        <v>20</v>
      </c>
      <c r="BJ64" s="48">
        <v>20</v>
      </c>
      <c r="BK64" s="48">
        <v>21</v>
      </c>
      <c r="BL64" s="48">
        <v>12</v>
      </c>
      <c r="BM64" s="48">
        <v>21</v>
      </c>
      <c r="BN64" s="48">
        <v>16</v>
      </c>
      <c r="BO64" s="48">
        <v>31</v>
      </c>
      <c r="BP64" s="48">
        <v>170</v>
      </c>
      <c r="BQ64" s="48">
        <v>73</v>
      </c>
      <c r="BR64" s="48">
        <v>37</v>
      </c>
      <c r="BS64" s="48">
        <v>36</v>
      </c>
      <c r="BT64" s="48">
        <v>12437</v>
      </c>
    </row>
    <row r="65" spans="1:72" x14ac:dyDescent="0.15">
      <c r="A65">
        <v>282200540</v>
      </c>
      <c r="B65">
        <v>2</v>
      </c>
      <c r="D65" t="s">
        <v>59</v>
      </c>
      <c r="E65" t="s">
        <v>91</v>
      </c>
      <c r="F65" t="s">
        <v>879</v>
      </c>
      <c r="G65" s="48">
        <v>394</v>
      </c>
      <c r="H65" s="48">
        <v>27</v>
      </c>
      <c r="I65" s="48">
        <v>28</v>
      </c>
      <c r="J65" s="48">
        <v>24</v>
      </c>
      <c r="K65" s="48">
        <v>26</v>
      </c>
      <c r="L65" s="48">
        <v>12</v>
      </c>
      <c r="M65" s="48">
        <v>16</v>
      </c>
      <c r="N65" s="48">
        <v>20</v>
      </c>
      <c r="O65" s="48">
        <v>17</v>
      </c>
      <c r="P65" s="48">
        <v>28</v>
      </c>
      <c r="Q65" s="48">
        <v>31</v>
      </c>
      <c r="R65" s="48">
        <v>20</v>
      </c>
      <c r="S65" s="48">
        <v>27</v>
      </c>
      <c r="T65" s="48">
        <v>22</v>
      </c>
      <c r="U65" s="48">
        <v>16</v>
      </c>
      <c r="V65" s="48">
        <v>26</v>
      </c>
      <c r="W65" s="48">
        <v>79</v>
      </c>
      <c r="X65" s="48">
        <v>219</v>
      </c>
      <c r="Y65" s="48">
        <v>96</v>
      </c>
      <c r="Z65" s="48">
        <v>42</v>
      </c>
      <c r="AA65" s="48">
        <v>54</v>
      </c>
      <c r="AB65" s="48">
        <v>16796</v>
      </c>
      <c r="AC65" s="48">
        <v>190</v>
      </c>
      <c r="AD65" s="48">
        <v>14</v>
      </c>
      <c r="AE65" s="48">
        <v>15</v>
      </c>
      <c r="AF65" s="48">
        <v>15</v>
      </c>
      <c r="AG65" s="48">
        <v>12</v>
      </c>
      <c r="AH65" s="48">
        <v>7</v>
      </c>
      <c r="AI65" s="48">
        <v>10</v>
      </c>
      <c r="AJ65" s="48">
        <v>7</v>
      </c>
      <c r="AK65" s="48">
        <v>7</v>
      </c>
      <c r="AL65" s="48">
        <v>10</v>
      </c>
      <c r="AM65" s="48">
        <v>20</v>
      </c>
      <c r="AN65" s="48">
        <v>10</v>
      </c>
      <c r="AO65" s="48">
        <v>13</v>
      </c>
      <c r="AP65" s="48">
        <v>10</v>
      </c>
      <c r="AQ65" s="48">
        <v>7</v>
      </c>
      <c r="AR65" s="48">
        <v>12</v>
      </c>
      <c r="AS65" s="48">
        <v>44</v>
      </c>
      <c r="AT65" s="48">
        <v>106</v>
      </c>
      <c r="AU65" s="48">
        <v>40</v>
      </c>
      <c r="AV65" s="48">
        <v>19</v>
      </c>
      <c r="AW65" s="48">
        <v>21</v>
      </c>
      <c r="AX65" s="48">
        <v>7663</v>
      </c>
      <c r="AY65" s="48">
        <v>204</v>
      </c>
      <c r="AZ65" s="48">
        <v>13</v>
      </c>
      <c r="BA65" s="48">
        <v>13</v>
      </c>
      <c r="BB65" s="48">
        <v>9</v>
      </c>
      <c r="BC65" s="48">
        <v>14</v>
      </c>
      <c r="BD65" s="48">
        <v>5</v>
      </c>
      <c r="BE65" s="48">
        <v>6</v>
      </c>
      <c r="BF65" s="48">
        <v>13</v>
      </c>
      <c r="BG65" s="48">
        <v>10</v>
      </c>
      <c r="BH65" s="48">
        <v>18</v>
      </c>
      <c r="BI65" s="48">
        <v>11</v>
      </c>
      <c r="BJ65" s="48">
        <v>10</v>
      </c>
      <c r="BK65" s="48">
        <v>14</v>
      </c>
      <c r="BL65" s="48">
        <v>12</v>
      </c>
      <c r="BM65" s="48">
        <v>9</v>
      </c>
      <c r="BN65" s="48">
        <v>14</v>
      </c>
      <c r="BO65" s="48">
        <v>35</v>
      </c>
      <c r="BP65" s="48">
        <v>113</v>
      </c>
      <c r="BQ65" s="48">
        <v>56</v>
      </c>
      <c r="BR65" s="48">
        <v>23</v>
      </c>
      <c r="BS65" s="48">
        <v>33</v>
      </c>
      <c r="BT65" s="48">
        <v>9133</v>
      </c>
    </row>
    <row r="66" spans="1:72" x14ac:dyDescent="0.15">
      <c r="A66">
        <v>282200550</v>
      </c>
      <c r="B66">
        <v>2</v>
      </c>
      <c r="D66" t="s">
        <v>59</v>
      </c>
      <c r="E66" t="s">
        <v>92</v>
      </c>
      <c r="F66" t="s">
        <v>879</v>
      </c>
      <c r="G66" s="48">
        <v>247</v>
      </c>
      <c r="H66" s="48">
        <v>5</v>
      </c>
      <c r="I66" s="48">
        <v>22</v>
      </c>
      <c r="J66" s="48">
        <v>18</v>
      </c>
      <c r="K66" s="48">
        <v>10</v>
      </c>
      <c r="L66" s="48">
        <v>9</v>
      </c>
      <c r="M66" s="48">
        <v>9</v>
      </c>
      <c r="N66" s="48">
        <v>5</v>
      </c>
      <c r="O66" s="48">
        <v>19</v>
      </c>
      <c r="P66" s="48">
        <v>21</v>
      </c>
      <c r="Q66" s="48">
        <v>21</v>
      </c>
      <c r="R66" s="48">
        <v>12</v>
      </c>
      <c r="S66" s="48">
        <v>17</v>
      </c>
      <c r="T66" s="48">
        <v>14</v>
      </c>
      <c r="U66" s="48">
        <v>14</v>
      </c>
      <c r="V66" s="48">
        <v>19</v>
      </c>
      <c r="W66" s="48">
        <v>45</v>
      </c>
      <c r="X66" s="48">
        <v>137</v>
      </c>
      <c r="Y66" s="48">
        <v>65</v>
      </c>
      <c r="Z66" s="48">
        <v>33</v>
      </c>
      <c r="AA66" s="48">
        <v>32</v>
      </c>
      <c r="AB66" s="48">
        <v>11080</v>
      </c>
      <c r="AC66" s="48">
        <v>124</v>
      </c>
      <c r="AD66" s="48">
        <v>2</v>
      </c>
      <c r="AE66" s="48">
        <v>13</v>
      </c>
      <c r="AF66" s="48">
        <v>11</v>
      </c>
      <c r="AG66" s="48">
        <v>7</v>
      </c>
      <c r="AH66" s="48">
        <v>5</v>
      </c>
      <c r="AI66" s="48">
        <v>5</v>
      </c>
      <c r="AJ66" s="48">
        <v>3</v>
      </c>
      <c r="AK66" s="48">
        <v>9</v>
      </c>
      <c r="AL66" s="48">
        <v>10</v>
      </c>
      <c r="AM66" s="48">
        <v>10</v>
      </c>
      <c r="AN66" s="48">
        <v>6</v>
      </c>
      <c r="AO66" s="48">
        <v>9</v>
      </c>
      <c r="AP66" s="48">
        <v>6</v>
      </c>
      <c r="AQ66" s="48">
        <v>7</v>
      </c>
      <c r="AR66" s="48">
        <v>7</v>
      </c>
      <c r="AS66" s="48">
        <v>26</v>
      </c>
      <c r="AT66" s="48">
        <v>70</v>
      </c>
      <c r="AU66" s="48">
        <v>28</v>
      </c>
      <c r="AV66" s="48">
        <v>14</v>
      </c>
      <c r="AW66" s="48">
        <v>14</v>
      </c>
      <c r="AX66" s="48">
        <v>5197</v>
      </c>
      <c r="AY66" s="48">
        <v>123</v>
      </c>
      <c r="AZ66" s="48">
        <v>3</v>
      </c>
      <c r="BA66" s="48">
        <v>9</v>
      </c>
      <c r="BB66" s="48">
        <v>7</v>
      </c>
      <c r="BC66" s="48">
        <v>3</v>
      </c>
      <c r="BD66" s="48">
        <v>4</v>
      </c>
      <c r="BE66" s="48">
        <v>4</v>
      </c>
      <c r="BF66" s="48">
        <v>2</v>
      </c>
      <c r="BG66" s="48">
        <v>10</v>
      </c>
      <c r="BH66" s="48">
        <v>11</v>
      </c>
      <c r="BI66" s="48">
        <v>11</v>
      </c>
      <c r="BJ66" s="48">
        <v>6</v>
      </c>
      <c r="BK66" s="48">
        <v>8</v>
      </c>
      <c r="BL66" s="48">
        <v>8</v>
      </c>
      <c r="BM66" s="48">
        <v>7</v>
      </c>
      <c r="BN66" s="48">
        <v>12</v>
      </c>
      <c r="BO66" s="48">
        <v>19</v>
      </c>
      <c r="BP66" s="48">
        <v>67</v>
      </c>
      <c r="BQ66" s="48">
        <v>37</v>
      </c>
      <c r="BR66" s="48">
        <v>19</v>
      </c>
      <c r="BS66" s="48">
        <v>18</v>
      </c>
      <c r="BT66" s="48">
        <v>5883</v>
      </c>
    </row>
    <row r="67" spans="1:72" x14ac:dyDescent="0.15">
      <c r="A67">
        <v>282200560</v>
      </c>
      <c r="B67">
        <v>2</v>
      </c>
      <c r="D67" t="s">
        <v>59</v>
      </c>
      <c r="E67" t="s">
        <v>93</v>
      </c>
      <c r="F67" t="s">
        <v>879</v>
      </c>
      <c r="G67" s="48">
        <v>104</v>
      </c>
      <c r="H67" s="48">
        <v>3</v>
      </c>
      <c r="I67" s="48">
        <v>6</v>
      </c>
      <c r="J67" s="48">
        <v>6</v>
      </c>
      <c r="K67" s="48">
        <v>5</v>
      </c>
      <c r="L67" s="48">
        <v>4</v>
      </c>
      <c r="M67" s="48">
        <v>5</v>
      </c>
      <c r="N67" s="48">
        <v>8</v>
      </c>
      <c r="O67" s="48">
        <v>5</v>
      </c>
      <c r="P67" s="48">
        <v>7</v>
      </c>
      <c r="Q67" s="48">
        <v>4</v>
      </c>
      <c r="R67" s="48">
        <v>6</v>
      </c>
      <c r="S67" s="48">
        <v>10</v>
      </c>
      <c r="T67" s="48">
        <v>10</v>
      </c>
      <c r="U67" s="48">
        <v>7</v>
      </c>
      <c r="V67" s="48">
        <v>10</v>
      </c>
      <c r="W67" s="48">
        <v>15</v>
      </c>
      <c r="X67" s="48">
        <v>64</v>
      </c>
      <c r="Y67" s="48">
        <v>25</v>
      </c>
      <c r="Z67" s="48">
        <v>17</v>
      </c>
      <c r="AA67" s="48">
        <v>8</v>
      </c>
      <c r="AB67" s="48">
        <v>4706</v>
      </c>
      <c r="AC67" s="48">
        <v>53</v>
      </c>
      <c r="AD67" s="48">
        <v>2</v>
      </c>
      <c r="AE67" s="48">
        <v>2</v>
      </c>
      <c r="AF67" s="48">
        <v>2</v>
      </c>
      <c r="AG67" s="48">
        <v>2</v>
      </c>
      <c r="AH67" s="48">
        <v>3</v>
      </c>
      <c r="AI67" s="48">
        <v>2</v>
      </c>
      <c r="AJ67" s="48">
        <v>5</v>
      </c>
      <c r="AK67" s="48">
        <v>4</v>
      </c>
      <c r="AL67" s="48">
        <v>3</v>
      </c>
      <c r="AM67" s="48">
        <v>2</v>
      </c>
      <c r="AN67" s="48">
        <v>3</v>
      </c>
      <c r="AO67" s="48">
        <v>6</v>
      </c>
      <c r="AP67" s="48">
        <v>3</v>
      </c>
      <c r="AQ67" s="48">
        <v>5</v>
      </c>
      <c r="AR67" s="48">
        <v>5</v>
      </c>
      <c r="AS67" s="48">
        <v>6</v>
      </c>
      <c r="AT67" s="48">
        <v>33</v>
      </c>
      <c r="AU67" s="48">
        <v>14</v>
      </c>
      <c r="AV67" s="48">
        <v>10</v>
      </c>
      <c r="AW67" s="48">
        <v>4</v>
      </c>
      <c r="AX67" s="48">
        <v>2432</v>
      </c>
      <c r="AY67" s="48">
        <v>51</v>
      </c>
      <c r="AZ67" s="48">
        <v>1</v>
      </c>
      <c r="BA67" s="48">
        <v>4</v>
      </c>
      <c r="BB67" s="48">
        <v>4</v>
      </c>
      <c r="BC67" s="48">
        <v>3</v>
      </c>
      <c r="BD67" s="48">
        <v>1</v>
      </c>
      <c r="BE67" s="48">
        <v>3</v>
      </c>
      <c r="BF67" s="48">
        <v>3</v>
      </c>
      <c r="BG67" s="48">
        <v>1</v>
      </c>
      <c r="BH67" s="48">
        <v>4</v>
      </c>
      <c r="BI67" s="48">
        <v>2</v>
      </c>
      <c r="BJ67" s="48">
        <v>3</v>
      </c>
      <c r="BK67" s="48">
        <v>4</v>
      </c>
      <c r="BL67" s="48">
        <v>7</v>
      </c>
      <c r="BM67" s="48">
        <v>2</v>
      </c>
      <c r="BN67" s="48">
        <v>5</v>
      </c>
      <c r="BO67" s="48">
        <v>9</v>
      </c>
      <c r="BP67" s="48">
        <v>31</v>
      </c>
      <c r="BQ67" s="48">
        <v>11</v>
      </c>
      <c r="BR67" s="48">
        <v>7</v>
      </c>
      <c r="BS67" s="48">
        <v>4</v>
      </c>
      <c r="BT67" s="48">
        <v>2274</v>
      </c>
    </row>
    <row r="68" spans="1:72" x14ac:dyDescent="0.15">
      <c r="A68">
        <v>282200570</v>
      </c>
      <c r="B68">
        <v>2</v>
      </c>
      <c r="D68" t="s">
        <v>59</v>
      </c>
      <c r="E68" t="s">
        <v>94</v>
      </c>
      <c r="F68" t="s">
        <v>879</v>
      </c>
      <c r="G68" s="48">
        <v>100</v>
      </c>
      <c r="H68" s="48">
        <v>2</v>
      </c>
      <c r="I68" s="48">
        <v>1</v>
      </c>
      <c r="J68" s="48">
        <v>3</v>
      </c>
      <c r="K68" s="48">
        <v>11</v>
      </c>
      <c r="L68" s="48">
        <v>11</v>
      </c>
      <c r="M68" s="48">
        <v>3</v>
      </c>
      <c r="N68" s="48">
        <v>4</v>
      </c>
      <c r="O68" s="48">
        <v>3</v>
      </c>
      <c r="P68" s="48">
        <v>4</v>
      </c>
      <c r="Q68" s="48">
        <v>13</v>
      </c>
      <c r="R68" s="48">
        <v>7</v>
      </c>
      <c r="S68" s="48">
        <v>6</v>
      </c>
      <c r="T68" s="48">
        <v>6</v>
      </c>
      <c r="U68" s="48">
        <v>8</v>
      </c>
      <c r="V68" s="48">
        <v>4</v>
      </c>
      <c r="W68" s="48">
        <v>6</v>
      </c>
      <c r="X68" s="48">
        <v>68</v>
      </c>
      <c r="Y68" s="48">
        <v>26</v>
      </c>
      <c r="Z68" s="48">
        <v>12</v>
      </c>
      <c r="AA68" s="48">
        <v>14</v>
      </c>
      <c r="AB68" s="48">
        <v>4596</v>
      </c>
      <c r="AC68" s="48">
        <v>52</v>
      </c>
      <c r="AD68" s="48">
        <v>1</v>
      </c>
      <c r="AE68" s="48">
        <v>1</v>
      </c>
      <c r="AF68" s="48">
        <v>1</v>
      </c>
      <c r="AG68" s="48">
        <v>8</v>
      </c>
      <c r="AH68" s="48">
        <v>6</v>
      </c>
      <c r="AI68" s="48">
        <v>1</v>
      </c>
      <c r="AJ68" s="48">
        <v>4</v>
      </c>
      <c r="AK68" s="48">
        <v>2</v>
      </c>
      <c r="AL68" s="48">
        <v>2</v>
      </c>
      <c r="AM68" s="48">
        <v>5</v>
      </c>
      <c r="AN68" s="48">
        <v>3</v>
      </c>
      <c r="AO68" s="48">
        <v>4</v>
      </c>
      <c r="AP68" s="48">
        <v>2</v>
      </c>
      <c r="AQ68" s="48">
        <v>2</v>
      </c>
      <c r="AR68" s="48">
        <v>3</v>
      </c>
      <c r="AS68" s="48">
        <v>3</v>
      </c>
      <c r="AT68" s="48">
        <v>37</v>
      </c>
      <c r="AU68" s="48">
        <v>12</v>
      </c>
      <c r="AV68" s="48">
        <v>5</v>
      </c>
      <c r="AW68" s="48">
        <v>7</v>
      </c>
      <c r="AX68" s="48">
        <v>2252</v>
      </c>
      <c r="AY68" s="48">
        <v>48</v>
      </c>
      <c r="AZ68" s="48">
        <v>1</v>
      </c>
      <c r="BA68" s="48">
        <v>0</v>
      </c>
      <c r="BB68" s="48">
        <v>2</v>
      </c>
      <c r="BC68" s="48">
        <v>3</v>
      </c>
      <c r="BD68" s="48">
        <v>5</v>
      </c>
      <c r="BE68" s="48">
        <v>2</v>
      </c>
      <c r="BF68" s="48">
        <v>0</v>
      </c>
      <c r="BG68" s="48">
        <v>1</v>
      </c>
      <c r="BH68" s="48">
        <v>2</v>
      </c>
      <c r="BI68" s="48">
        <v>8</v>
      </c>
      <c r="BJ68" s="48">
        <v>4</v>
      </c>
      <c r="BK68" s="48">
        <v>2</v>
      </c>
      <c r="BL68" s="48">
        <v>4</v>
      </c>
      <c r="BM68" s="48">
        <v>6</v>
      </c>
      <c r="BN68" s="48">
        <v>1</v>
      </c>
      <c r="BO68" s="48">
        <v>3</v>
      </c>
      <c r="BP68" s="48">
        <v>31</v>
      </c>
      <c r="BQ68" s="48">
        <v>14</v>
      </c>
      <c r="BR68" s="48">
        <v>7</v>
      </c>
      <c r="BS68" s="48">
        <v>7</v>
      </c>
      <c r="BT68" s="48">
        <v>2344</v>
      </c>
    </row>
    <row r="69" spans="1:72" x14ac:dyDescent="0.15">
      <c r="A69">
        <v>282200580</v>
      </c>
      <c r="B69">
        <v>2</v>
      </c>
      <c r="D69" t="s">
        <v>59</v>
      </c>
      <c r="E69" t="s">
        <v>821</v>
      </c>
      <c r="F69" t="s">
        <v>881</v>
      </c>
      <c r="G69" s="48">
        <v>238</v>
      </c>
      <c r="H69" s="48">
        <v>6</v>
      </c>
      <c r="I69" s="48">
        <v>12</v>
      </c>
      <c r="J69" s="48">
        <v>13</v>
      </c>
      <c r="K69" s="48">
        <v>14</v>
      </c>
      <c r="L69" s="48">
        <v>5</v>
      </c>
      <c r="M69" s="48">
        <v>10</v>
      </c>
      <c r="N69" s="48">
        <v>13</v>
      </c>
      <c r="O69" s="48">
        <v>14</v>
      </c>
      <c r="P69" s="48">
        <v>12</v>
      </c>
      <c r="Q69" s="48">
        <v>11</v>
      </c>
      <c r="R69" s="48">
        <v>26</v>
      </c>
      <c r="S69" s="48">
        <v>21</v>
      </c>
      <c r="T69" s="48">
        <v>18</v>
      </c>
      <c r="U69" s="48">
        <v>9</v>
      </c>
      <c r="V69" s="48">
        <v>12</v>
      </c>
      <c r="W69" s="48">
        <v>31</v>
      </c>
      <c r="X69" s="48">
        <v>144</v>
      </c>
      <c r="Y69" s="48">
        <v>63</v>
      </c>
      <c r="Z69" s="48">
        <v>21</v>
      </c>
      <c r="AA69" s="48">
        <v>42</v>
      </c>
      <c r="AB69" s="48">
        <v>11324</v>
      </c>
      <c r="AC69" s="48">
        <v>107</v>
      </c>
      <c r="AD69" s="48">
        <v>4</v>
      </c>
      <c r="AE69" s="48">
        <v>6</v>
      </c>
      <c r="AF69" s="48">
        <v>6</v>
      </c>
      <c r="AG69" s="48">
        <v>6</v>
      </c>
      <c r="AH69" s="48">
        <v>3</v>
      </c>
      <c r="AI69" s="48">
        <v>4</v>
      </c>
      <c r="AJ69" s="48">
        <v>7</v>
      </c>
      <c r="AK69" s="48">
        <v>5</v>
      </c>
      <c r="AL69" s="48">
        <v>5</v>
      </c>
      <c r="AM69" s="48">
        <v>6</v>
      </c>
      <c r="AN69" s="48">
        <v>13</v>
      </c>
      <c r="AO69" s="48">
        <v>10</v>
      </c>
      <c r="AP69" s="48">
        <v>9</v>
      </c>
      <c r="AQ69" s="48">
        <v>5</v>
      </c>
      <c r="AR69" s="48">
        <v>4</v>
      </c>
      <c r="AS69" s="48">
        <v>16</v>
      </c>
      <c r="AT69" s="48">
        <v>68</v>
      </c>
      <c r="AU69" s="48">
        <v>23</v>
      </c>
      <c r="AV69" s="48">
        <v>9</v>
      </c>
      <c r="AW69" s="48">
        <v>14</v>
      </c>
      <c r="AX69" s="48">
        <v>4838</v>
      </c>
      <c r="AY69" s="48">
        <v>131</v>
      </c>
      <c r="AZ69" s="48">
        <v>2</v>
      </c>
      <c r="BA69" s="48">
        <v>6</v>
      </c>
      <c r="BB69" s="48">
        <v>7</v>
      </c>
      <c r="BC69" s="48">
        <v>8</v>
      </c>
      <c r="BD69" s="48">
        <v>2</v>
      </c>
      <c r="BE69" s="48">
        <v>6</v>
      </c>
      <c r="BF69" s="48">
        <v>6</v>
      </c>
      <c r="BG69" s="48">
        <v>9</v>
      </c>
      <c r="BH69" s="48">
        <v>7</v>
      </c>
      <c r="BI69" s="48">
        <v>5</v>
      </c>
      <c r="BJ69" s="48">
        <v>13</v>
      </c>
      <c r="BK69" s="48">
        <v>11</v>
      </c>
      <c r="BL69" s="48">
        <v>9</v>
      </c>
      <c r="BM69" s="48">
        <v>4</v>
      </c>
      <c r="BN69" s="48">
        <v>8</v>
      </c>
      <c r="BO69" s="48">
        <v>15</v>
      </c>
      <c r="BP69" s="48">
        <v>76</v>
      </c>
      <c r="BQ69" s="48">
        <v>40</v>
      </c>
      <c r="BR69" s="48">
        <v>12</v>
      </c>
      <c r="BS69" s="48">
        <v>28</v>
      </c>
      <c r="BT69" s="48">
        <v>6486</v>
      </c>
    </row>
    <row r="70" spans="1:72" x14ac:dyDescent="0.15">
      <c r="A70">
        <v>282200590</v>
      </c>
      <c r="B70">
        <v>2</v>
      </c>
      <c r="D70" t="s">
        <v>59</v>
      </c>
      <c r="E70" t="s">
        <v>95</v>
      </c>
      <c r="F70" t="s">
        <v>881</v>
      </c>
      <c r="G70" s="48">
        <v>153</v>
      </c>
      <c r="H70" s="48">
        <v>6</v>
      </c>
      <c r="I70" s="48">
        <v>2</v>
      </c>
      <c r="J70" s="48">
        <v>5</v>
      </c>
      <c r="K70" s="48">
        <v>12</v>
      </c>
      <c r="L70" s="48">
        <v>9</v>
      </c>
      <c r="M70" s="48">
        <v>12</v>
      </c>
      <c r="N70" s="48">
        <v>13</v>
      </c>
      <c r="O70" s="48">
        <v>4</v>
      </c>
      <c r="P70" s="48">
        <v>5</v>
      </c>
      <c r="Q70" s="48">
        <v>10</v>
      </c>
      <c r="R70" s="48">
        <v>11</v>
      </c>
      <c r="S70" s="48">
        <v>19</v>
      </c>
      <c r="T70" s="48">
        <v>11</v>
      </c>
      <c r="U70" s="48">
        <v>6</v>
      </c>
      <c r="V70" s="48">
        <v>9</v>
      </c>
      <c r="W70" s="48">
        <v>13</v>
      </c>
      <c r="X70" s="48">
        <v>106</v>
      </c>
      <c r="Y70" s="48">
        <v>34</v>
      </c>
      <c r="Z70" s="48">
        <v>15</v>
      </c>
      <c r="AA70" s="48">
        <v>19</v>
      </c>
      <c r="AB70" s="48">
        <v>6961</v>
      </c>
      <c r="AC70" s="48">
        <v>75</v>
      </c>
      <c r="AD70" s="48">
        <v>4</v>
      </c>
      <c r="AE70" s="48">
        <v>1</v>
      </c>
      <c r="AF70" s="48">
        <v>4</v>
      </c>
      <c r="AG70" s="48">
        <v>6</v>
      </c>
      <c r="AH70" s="48">
        <v>4</v>
      </c>
      <c r="AI70" s="48">
        <v>5</v>
      </c>
      <c r="AJ70" s="48">
        <v>7</v>
      </c>
      <c r="AK70" s="48">
        <v>2</v>
      </c>
      <c r="AL70" s="48">
        <v>2</v>
      </c>
      <c r="AM70" s="48">
        <v>5</v>
      </c>
      <c r="AN70" s="48">
        <v>5</v>
      </c>
      <c r="AO70" s="48">
        <v>9</v>
      </c>
      <c r="AP70" s="48">
        <v>6</v>
      </c>
      <c r="AQ70" s="48">
        <v>3</v>
      </c>
      <c r="AR70" s="48">
        <v>4</v>
      </c>
      <c r="AS70" s="48">
        <v>9</v>
      </c>
      <c r="AT70" s="48">
        <v>51</v>
      </c>
      <c r="AU70" s="48">
        <v>15</v>
      </c>
      <c r="AV70" s="48">
        <v>7</v>
      </c>
      <c r="AW70" s="48">
        <v>8</v>
      </c>
      <c r="AX70" s="48">
        <v>3271</v>
      </c>
      <c r="AY70" s="48">
        <v>78</v>
      </c>
      <c r="AZ70" s="48">
        <v>2</v>
      </c>
      <c r="BA70" s="48">
        <v>1</v>
      </c>
      <c r="BB70" s="48">
        <v>1</v>
      </c>
      <c r="BC70" s="48">
        <v>6</v>
      </c>
      <c r="BD70" s="48">
        <v>5</v>
      </c>
      <c r="BE70" s="48">
        <v>7</v>
      </c>
      <c r="BF70" s="48">
        <v>6</v>
      </c>
      <c r="BG70" s="48">
        <v>2</v>
      </c>
      <c r="BH70" s="48">
        <v>3</v>
      </c>
      <c r="BI70" s="48">
        <v>5</v>
      </c>
      <c r="BJ70" s="48">
        <v>6</v>
      </c>
      <c r="BK70" s="48">
        <v>10</v>
      </c>
      <c r="BL70" s="48">
        <v>5</v>
      </c>
      <c r="BM70" s="48">
        <v>3</v>
      </c>
      <c r="BN70" s="48">
        <v>5</v>
      </c>
      <c r="BO70" s="48">
        <v>4</v>
      </c>
      <c r="BP70" s="48">
        <v>55</v>
      </c>
      <c r="BQ70" s="48">
        <v>19</v>
      </c>
      <c r="BR70" s="48">
        <v>8</v>
      </c>
      <c r="BS70" s="48">
        <v>11</v>
      </c>
      <c r="BT70" s="48">
        <v>3690</v>
      </c>
    </row>
    <row r="71" spans="1:72" x14ac:dyDescent="0.15">
      <c r="A71">
        <v>282200600</v>
      </c>
      <c r="B71">
        <v>2</v>
      </c>
      <c r="D71" t="s">
        <v>59</v>
      </c>
      <c r="E71" t="s">
        <v>96</v>
      </c>
      <c r="F71" t="s">
        <v>881</v>
      </c>
      <c r="G71" s="48">
        <v>165</v>
      </c>
      <c r="H71" s="48">
        <v>4</v>
      </c>
      <c r="I71" s="48">
        <v>3</v>
      </c>
      <c r="J71" s="48">
        <v>8</v>
      </c>
      <c r="K71" s="48">
        <v>13</v>
      </c>
      <c r="L71" s="48">
        <v>7</v>
      </c>
      <c r="M71" s="48">
        <v>3</v>
      </c>
      <c r="N71" s="48">
        <v>9</v>
      </c>
      <c r="O71" s="48">
        <v>6</v>
      </c>
      <c r="P71" s="48">
        <v>9</v>
      </c>
      <c r="Q71" s="48">
        <v>9</v>
      </c>
      <c r="R71" s="48">
        <v>12</v>
      </c>
      <c r="S71" s="48">
        <v>17</v>
      </c>
      <c r="T71" s="48">
        <v>19</v>
      </c>
      <c r="U71" s="48">
        <v>9</v>
      </c>
      <c r="V71" s="48">
        <v>12</v>
      </c>
      <c r="W71" s="48">
        <v>15</v>
      </c>
      <c r="X71" s="48">
        <v>104</v>
      </c>
      <c r="Y71" s="48">
        <v>46</v>
      </c>
      <c r="Z71" s="48">
        <v>21</v>
      </c>
      <c r="AA71" s="48">
        <v>25</v>
      </c>
      <c r="AB71" s="48">
        <v>8158</v>
      </c>
      <c r="AC71" s="48">
        <v>79</v>
      </c>
      <c r="AD71" s="48">
        <v>2</v>
      </c>
      <c r="AE71" s="48">
        <v>2</v>
      </c>
      <c r="AF71" s="48">
        <v>5</v>
      </c>
      <c r="AG71" s="48">
        <v>4</v>
      </c>
      <c r="AH71" s="48">
        <v>4</v>
      </c>
      <c r="AI71" s="48">
        <v>1</v>
      </c>
      <c r="AJ71" s="48">
        <v>5</v>
      </c>
      <c r="AK71" s="48">
        <v>5</v>
      </c>
      <c r="AL71" s="48">
        <v>3</v>
      </c>
      <c r="AM71" s="48">
        <v>4</v>
      </c>
      <c r="AN71" s="48">
        <v>5</v>
      </c>
      <c r="AO71" s="48">
        <v>8</v>
      </c>
      <c r="AP71" s="48">
        <v>8</v>
      </c>
      <c r="AQ71" s="48">
        <v>6</v>
      </c>
      <c r="AR71" s="48">
        <v>6</v>
      </c>
      <c r="AS71" s="48">
        <v>9</v>
      </c>
      <c r="AT71" s="48">
        <v>47</v>
      </c>
      <c r="AU71" s="48">
        <v>23</v>
      </c>
      <c r="AV71" s="48">
        <v>12</v>
      </c>
      <c r="AW71" s="48">
        <v>11</v>
      </c>
      <c r="AX71" s="48">
        <v>3867</v>
      </c>
      <c r="AY71" s="48">
        <v>86</v>
      </c>
      <c r="AZ71" s="48">
        <v>2</v>
      </c>
      <c r="BA71" s="48">
        <v>1</v>
      </c>
      <c r="BB71" s="48">
        <v>3</v>
      </c>
      <c r="BC71" s="48">
        <v>9</v>
      </c>
      <c r="BD71" s="48">
        <v>3</v>
      </c>
      <c r="BE71" s="48">
        <v>2</v>
      </c>
      <c r="BF71" s="48">
        <v>4</v>
      </c>
      <c r="BG71" s="48">
        <v>1</v>
      </c>
      <c r="BH71" s="48">
        <v>6</v>
      </c>
      <c r="BI71" s="48">
        <v>5</v>
      </c>
      <c r="BJ71" s="48">
        <v>7</v>
      </c>
      <c r="BK71" s="48">
        <v>9</v>
      </c>
      <c r="BL71" s="48">
        <v>11</v>
      </c>
      <c r="BM71" s="48">
        <v>3</v>
      </c>
      <c r="BN71" s="48">
        <v>6</v>
      </c>
      <c r="BO71" s="48">
        <v>6</v>
      </c>
      <c r="BP71" s="48">
        <v>57</v>
      </c>
      <c r="BQ71" s="48">
        <v>23</v>
      </c>
      <c r="BR71" s="48">
        <v>9</v>
      </c>
      <c r="BS71" s="48">
        <v>14</v>
      </c>
      <c r="BT71" s="48">
        <v>4291</v>
      </c>
    </row>
    <row r="72" spans="1:72" x14ac:dyDescent="0.15">
      <c r="A72">
        <v>282200610</v>
      </c>
      <c r="B72">
        <v>2</v>
      </c>
      <c r="D72" t="s">
        <v>59</v>
      </c>
      <c r="E72" t="s">
        <v>97</v>
      </c>
      <c r="F72" t="s">
        <v>881</v>
      </c>
      <c r="G72" s="48">
        <v>287</v>
      </c>
      <c r="H72" s="48">
        <v>11</v>
      </c>
      <c r="I72" s="48">
        <v>13</v>
      </c>
      <c r="J72" s="48">
        <v>13</v>
      </c>
      <c r="K72" s="48">
        <v>15</v>
      </c>
      <c r="L72" s="48">
        <v>19</v>
      </c>
      <c r="M72" s="48">
        <v>18</v>
      </c>
      <c r="N72" s="48">
        <v>14</v>
      </c>
      <c r="O72" s="48">
        <v>9</v>
      </c>
      <c r="P72" s="48">
        <v>19</v>
      </c>
      <c r="Q72" s="48">
        <v>12</v>
      </c>
      <c r="R72" s="48">
        <v>24</v>
      </c>
      <c r="S72" s="48">
        <v>25</v>
      </c>
      <c r="T72" s="48">
        <v>19</v>
      </c>
      <c r="U72" s="48">
        <v>19</v>
      </c>
      <c r="V72" s="48">
        <v>19</v>
      </c>
      <c r="W72" s="48">
        <v>37</v>
      </c>
      <c r="X72" s="48">
        <v>174</v>
      </c>
      <c r="Y72" s="48">
        <v>76</v>
      </c>
      <c r="Z72" s="48">
        <v>38</v>
      </c>
      <c r="AA72" s="48">
        <v>38</v>
      </c>
      <c r="AB72" s="48">
        <v>13132</v>
      </c>
      <c r="AC72" s="48">
        <v>146</v>
      </c>
      <c r="AD72" s="48">
        <v>8</v>
      </c>
      <c r="AE72" s="48">
        <v>8</v>
      </c>
      <c r="AF72" s="48">
        <v>11</v>
      </c>
      <c r="AG72" s="48">
        <v>10</v>
      </c>
      <c r="AH72" s="48">
        <v>10</v>
      </c>
      <c r="AI72" s="48">
        <v>4</v>
      </c>
      <c r="AJ72" s="48">
        <v>7</v>
      </c>
      <c r="AK72" s="48">
        <v>3</v>
      </c>
      <c r="AL72" s="48">
        <v>10</v>
      </c>
      <c r="AM72" s="48">
        <v>7</v>
      </c>
      <c r="AN72" s="48">
        <v>13</v>
      </c>
      <c r="AO72" s="48">
        <v>11</v>
      </c>
      <c r="AP72" s="48">
        <v>8</v>
      </c>
      <c r="AQ72" s="48">
        <v>9</v>
      </c>
      <c r="AR72" s="48">
        <v>11</v>
      </c>
      <c r="AS72" s="48">
        <v>27</v>
      </c>
      <c r="AT72" s="48">
        <v>83</v>
      </c>
      <c r="AU72" s="48">
        <v>36</v>
      </c>
      <c r="AV72" s="48">
        <v>20</v>
      </c>
      <c r="AW72" s="48">
        <v>16</v>
      </c>
      <c r="AX72" s="48">
        <v>6296</v>
      </c>
      <c r="AY72" s="48">
        <v>141</v>
      </c>
      <c r="AZ72" s="48">
        <v>3</v>
      </c>
      <c r="BA72" s="48">
        <v>5</v>
      </c>
      <c r="BB72" s="48">
        <v>2</v>
      </c>
      <c r="BC72" s="48">
        <v>5</v>
      </c>
      <c r="BD72" s="48">
        <v>9</v>
      </c>
      <c r="BE72" s="48">
        <v>14</v>
      </c>
      <c r="BF72" s="48">
        <v>7</v>
      </c>
      <c r="BG72" s="48">
        <v>6</v>
      </c>
      <c r="BH72" s="48">
        <v>9</v>
      </c>
      <c r="BI72" s="48">
        <v>5</v>
      </c>
      <c r="BJ72" s="48">
        <v>11</v>
      </c>
      <c r="BK72" s="48">
        <v>14</v>
      </c>
      <c r="BL72" s="48">
        <v>11</v>
      </c>
      <c r="BM72" s="48">
        <v>10</v>
      </c>
      <c r="BN72" s="48">
        <v>8</v>
      </c>
      <c r="BO72" s="48">
        <v>10</v>
      </c>
      <c r="BP72" s="48">
        <v>91</v>
      </c>
      <c r="BQ72" s="48">
        <v>40</v>
      </c>
      <c r="BR72" s="48">
        <v>18</v>
      </c>
      <c r="BS72" s="48">
        <v>22</v>
      </c>
      <c r="BT72" s="48">
        <v>6836</v>
      </c>
    </row>
    <row r="73" spans="1:72" x14ac:dyDescent="0.15">
      <c r="A73">
        <v>282200620</v>
      </c>
      <c r="B73">
        <v>2</v>
      </c>
      <c r="D73" t="s">
        <v>59</v>
      </c>
      <c r="E73" t="s">
        <v>98</v>
      </c>
      <c r="F73" t="s">
        <v>881</v>
      </c>
      <c r="G73" s="48">
        <v>446</v>
      </c>
      <c r="H73" s="48">
        <v>15</v>
      </c>
      <c r="I73" s="48">
        <v>21</v>
      </c>
      <c r="J73" s="48">
        <v>22</v>
      </c>
      <c r="K73" s="48">
        <v>28</v>
      </c>
      <c r="L73" s="48">
        <v>16</v>
      </c>
      <c r="M73" s="48">
        <v>17</v>
      </c>
      <c r="N73" s="48">
        <v>12</v>
      </c>
      <c r="O73" s="48">
        <v>19</v>
      </c>
      <c r="P73" s="48">
        <v>27</v>
      </c>
      <c r="Q73" s="48">
        <v>26</v>
      </c>
      <c r="R73" s="48">
        <v>32</v>
      </c>
      <c r="S73" s="48">
        <v>29</v>
      </c>
      <c r="T73" s="48">
        <v>31</v>
      </c>
      <c r="U73" s="48">
        <v>13</v>
      </c>
      <c r="V73" s="48">
        <v>29</v>
      </c>
      <c r="W73" s="48">
        <v>58</v>
      </c>
      <c r="X73" s="48">
        <v>237</v>
      </c>
      <c r="Y73" s="48">
        <v>151</v>
      </c>
      <c r="Z73" s="48">
        <v>42</v>
      </c>
      <c r="AA73" s="48">
        <v>109</v>
      </c>
      <c r="AB73" s="48">
        <v>22633</v>
      </c>
      <c r="AC73" s="48">
        <v>194</v>
      </c>
      <c r="AD73" s="48">
        <v>7</v>
      </c>
      <c r="AE73" s="48">
        <v>12</v>
      </c>
      <c r="AF73" s="48">
        <v>16</v>
      </c>
      <c r="AG73" s="48">
        <v>15</v>
      </c>
      <c r="AH73" s="48">
        <v>6</v>
      </c>
      <c r="AI73" s="48">
        <v>9</v>
      </c>
      <c r="AJ73" s="48">
        <v>5</v>
      </c>
      <c r="AK73" s="48">
        <v>7</v>
      </c>
      <c r="AL73" s="48">
        <v>14</v>
      </c>
      <c r="AM73" s="48">
        <v>17</v>
      </c>
      <c r="AN73" s="48">
        <v>11</v>
      </c>
      <c r="AO73" s="48">
        <v>16</v>
      </c>
      <c r="AP73" s="48">
        <v>15</v>
      </c>
      <c r="AQ73" s="48">
        <v>6</v>
      </c>
      <c r="AR73" s="48">
        <v>14</v>
      </c>
      <c r="AS73" s="48">
        <v>35</v>
      </c>
      <c r="AT73" s="48">
        <v>115</v>
      </c>
      <c r="AU73" s="48">
        <v>44</v>
      </c>
      <c r="AV73" s="48">
        <v>20</v>
      </c>
      <c r="AW73" s="48">
        <v>24</v>
      </c>
      <c r="AX73" s="48">
        <v>8568</v>
      </c>
      <c r="AY73" s="48">
        <v>252</v>
      </c>
      <c r="AZ73" s="48">
        <v>8</v>
      </c>
      <c r="BA73" s="48">
        <v>9</v>
      </c>
      <c r="BB73" s="48">
        <v>6</v>
      </c>
      <c r="BC73" s="48">
        <v>13</v>
      </c>
      <c r="BD73" s="48">
        <v>10</v>
      </c>
      <c r="BE73" s="48">
        <v>8</v>
      </c>
      <c r="BF73" s="48">
        <v>7</v>
      </c>
      <c r="BG73" s="48">
        <v>12</v>
      </c>
      <c r="BH73" s="48">
        <v>13</v>
      </c>
      <c r="BI73" s="48">
        <v>9</v>
      </c>
      <c r="BJ73" s="48">
        <v>21</v>
      </c>
      <c r="BK73" s="48">
        <v>13</v>
      </c>
      <c r="BL73" s="48">
        <v>16</v>
      </c>
      <c r="BM73" s="48">
        <v>7</v>
      </c>
      <c r="BN73" s="48">
        <v>15</v>
      </c>
      <c r="BO73" s="48">
        <v>23</v>
      </c>
      <c r="BP73" s="48">
        <v>122</v>
      </c>
      <c r="BQ73" s="48">
        <v>107</v>
      </c>
      <c r="BR73" s="48">
        <v>22</v>
      </c>
      <c r="BS73" s="48">
        <v>85</v>
      </c>
      <c r="BT73" s="48">
        <v>14065</v>
      </c>
    </row>
    <row r="74" spans="1:72" x14ac:dyDescent="0.15">
      <c r="A74">
        <v>282200630</v>
      </c>
      <c r="B74">
        <v>2</v>
      </c>
      <c r="D74" t="s">
        <v>59</v>
      </c>
      <c r="E74" t="s">
        <v>99</v>
      </c>
      <c r="F74" t="s">
        <v>881</v>
      </c>
      <c r="G74" s="48">
        <v>367</v>
      </c>
      <c r="H74" s="48">
        <v>10</v>
      </c>
      <c r="I74" s="48">
        <v>15</v>
      </c>
      <c r="J74" s="48">
        <v>20</v>
      </c>
      <c r="K74" s="48">
        <v>14</v>
      </c>
      <c r="L74" s="48">
        <v>9</v>
      </c>
      <c r="M74" s="48">
        <v>22</v>
      </c>
      <c r="N74" s="48">
        <v>20</v>
      </c>
      <c r="O74" s="48">
        <v>19</v>
      </c>
      <c r="P74" s="48">
        <v>19</v>
      </c>
      <c r="Q74" s="48">
        <v>13</v>
      </c>
      <c r="R74" s="48">
        <v>20</v>
      </c>
      <c r="S74" s="48">
        <v>29</v>
      </c>
      <c r="T74" s="48">
        <v>25</v>
      </c>
      <c r="U74" s="48">
        <v>19</v>
      </c>
      <c r="V74" s="48">
        <v>12</v>
      </c>
      <c r="W74" s="48">
        <v>45</v>
      </c>
      <c r="X74" s="48">
        <v>190</v>
      </c>
      <c r="Y74" s="48">
        <v>132</v>
      </c>
      <c r="Z74" s="48">
        <v>31</v>
      </c>
      <c r="AA74" s="48">
        <v>101</v>
      </c>
      <c r="AB74" s="48">
        <v>19036</v>
      </c>
      <c r="AC74" s="48">
        <v>164</v>
      </c>
      <c r="AD74" s="48">
        <v>5</v>
      </c>
      <c r="AE74" s="48">
        <v>10</v>
      </c>
      <c r="AF74" s="48">
        <v>13</v>
      </c>
      <c r="AG74" s="48">
        <v>12</v>
      </c>
      <c r="AH74" s="48">
        <v>4</v>
      </c>
      <c r="AI74" s="48">
        <v>13</v>
      </c>
      <c r="AJ74" s="48">
        <v>12</v>
      </c>
      <c r="AK74" s="48">
        <v>6</v>
      </c>
      <c r="AL74" s="48">
        <v>7</v>
      </c>
      <c r="AM74" s="48">
        <v>9</v>
      </c>
      <c r="AN74" s="48">
        <v>9</v>
      </c>
      <c r="AO74" s="48">
        <v>13</v>
      </c>
      <c r="AP74" s="48">
        <v>15</v>
      </c>
      <c r="AQ74" s="48">
        <v>11</v>
      </c>
      <c r="AR74" s="48">
        <v>3</v>
      </c>
      <c r="AS74" s="48">
        <v>28</v>
      </c>
      <c r="AT74" s="48">
        <v>100</v>
      </c>
      <c r="AU74" s="48">
        <v>36</v>
      </c>
      <c r="AV74" s="48">
        <v>14</v>
      </c>
      <c r="AW74" s="48">
        <v>22</v>
      </c>
      <c r="AX74" s="48">
        <v>7077</v>
      </c>
      <c r="AY74" s="48">
        <v>203</v>
      </c>
      <c r="AZ74" s="48">
        <v>5</v>
      </c>
      <c r="BA74" s="48">
        <v>5</v>
      </c>
      <c r="BB74" s="48">
        <v>7</v>
      </c>
      <c r="BC74" s="48">
        <v>2</v>
      </c>
      <c r="BD74" s="48">
        <v>5</v>
      </c>
      <c r="BE74" s="48">
        <v>9</v>
      </c>
      <c r="BF74" s="48">
        <v>8</v>
      </c>
      <c r="BG74" s="48">
        <v>13</v>
      </c>
      <c r="BH74" s="48">
        <v>12</v>
      </c>
      <c r="BI74" s="48">
        <v>4</v>
      </c>
      <c r="BJ74" s="48">
        <v>11</v>
      </c>
      <c r="BK74" s="48">
        <v>16</v>
      </c>
      <c r="BL74" s="48">
        <v>10</v>
      </c>
      <c r="BM74" s="48">
        <v>8</v>
      </c>
      <c r="BN74" s="48">
        <v>9</v>
      </c>
      <c r="BO74" s="48">
        <v>17</v>
      </c>
      <c r="BP74" s="48">
        <v>90</v>
      </c>
      <c r="BQ74" s="48">
        <v>96</v>
      </c>
      <c r="BR74" s="48">
        <v>17</v>
      </c>
      <c r="BS74" s="48">
        <v>79</v>
      </c>
      <c r="BT74" s="48">
        <v>11959</v>
      </c>
    </row>
    <row r="75" spans="1:72" x14ac:dyDescent="0.15">
      <c r="A75">
        <v>282200640</v>
      </c>
      <c r="B75">
        <v>2</v>
      </c>
      <c r="D75" t="s">
        <v>59</v>
      </c>
      <c r="E75" t="s">
        <v>100</v>
      </c>
      <c r="F75" t="s">
        <v>881</v>
      </c>
      <c r="G75" s="48">
        <v>397</v>
      </c>
      <c r="H75" s="48">
        <v>11</v>
      </c>
      <c r="I75" s="48">
        <v>9</v>
      </c>
      <c r="J75" s="48">
        <v>26</v>
      </c>
      <c r="K75" s="48">
        <v>21</v>
      </c>
      <c r="L75" s="48">
        <v>27</v>
      </c>
      <c r="M75" s="48">
        <v>15</v>
      </c>
      <c r="N75" s="48">
        <v>14</v>
      </c>
      <c r="O75" s="48">
        <v>16</v>
      </c>
      <c r="P75" s="48">
        <v>29</v>
      </c>
      <c r="Q75" s="48">
        <v>28</v>
      </c>
      <c r="R75" s="48">
        <v>29</v>
      </c>
      <c r="S75" s="48">
        <v>24</v>
      </c>
      <c r="T75" s="48">
        <v>22</v>
      </c>
      <c r="U75" s="48">
        <v>19</v>
      </c>
      <c r="V75" s="48">
        <v>28</v>
      </c>
      <c r="W75" s="48">
        <v>46</v>
      </c>
      <c r="X75" s="48">
        <v>225</v>
      </c>
      <c r="Y75" s="48">
        <v>126</v>
      </c>
      <c r="Z75" s="48">
        <v>47</v>
      </c>
      <c r="AA75" s="48">
        <v>79</v>
      </c>
      <c r="AB75" s="48">
        <v>19405</v>
      </c>
      <c r="AC75" s="48">
        <v>179</v>
      </c>
      <c r="AD75" s="48">
        <v>5</v>
      </c>
      <c r="AE75" s="48">
        <v>3</v>
      </c>
      <c r="AF75" s="48">
        <v>14</v>
      </c>
      <c r="AG75" s="48">
        <v>12</v>
      </c>
      <c r="AH75" s="48">
        <v>15</v>
      </c>
      <c r="AI75" s="48">
        <v>8</v>
      </c>
      <c r="AJ75" s="48">
        <v>9</v>
      </c>
      <c r="AK75" s="48">
        <v>7</v>
      </c>
      <c r="AL75" s="48">
        <v>9</v>
      </c>
      <c r="AM75" s="48">
        <v>16</v>
      </c>
      <c r="AN75" s="48">
        <v>16</v>
      </c>
      <c r="AO75" s="48">
        <v>15</v>
      </c>
      <c r="AP75" s="48">
        <v>14</v>
      </c>
      <c r="AQ75" s="48">
        <v>5</v>
      </c>
      <c r="AR75" s="48">
        <v>13</v>
      </c>
      <c r="AS75" s="48">
        <v>22</v>
      </c>
      <c r="AT75" s="48">
        <v>121</v>
      </c>
      <c r="AU75" s="48">
        <v>36</v>
      </c>
      <c r="AV75" s="48">
        <v>18</v>
      </c>
      <c r="AW75" s="48">
        <v>18</v>
      </c>
      <c r="AX75" s="48">
        <v>7878</v>
      </c>
      <c r="AY75" s="48">
        <v>218</v>
      </c>
      <c r="AZ75" s="48">
        <v>6</v>
      </c>
      <c r="BA75" s="48">
        <v>6</v>
      </c>
      <c r="BB75" s="48">
        <v>12</v>
      </c>
      <c r="BC75" s="48">
        <v>9</v>
      </c>
      <c r="BD75" s="48">
        <v>12</v>
      </c>
      <c r="BE75" s="48">
        <v>7</v>
      </c>
      <c r="BF75" s="48">
        <v>5</v>
      </c>
      <c r="BG75" s="48">
        <v>9</v>
      </c>
      <c r="BH75" s="48">
        <v>20</v>
      </c>
      <c r="BI75" s="48">
        <v>12</v>
      </c>
      <c r="BJ75" s="48">
        <v>13</v>
      </c>
      <c r="BK75" s="48">
        <v>9</v>
      </c>
      <c r="BL75" s="48">
        <v>8</v>
      </c>
      <c r="BM75" s="48">
        <v>14</v>
      </c>
      <c r="BN75" s="48">
        <v>15</v>
      </c>
      <c r="BO75" s="48">
        <v>24</v>
      </c>
      <c r="BP75" s="48">
        <v>104</v>
      </c>
      <c r="BQ75" s="48">
        <v>90</v>
      </c>
      <c r="BR75" s="48">
        <v>29</v>
      </c>
      <c r="BS75" s="48">
        <v>61</v>
      </c>
      <c r="BT75" s="48">
        <v>11527</v>
      </c>
    </row>
    <row r="76" spans="1:72" x14ac:dyDescent="0.15">
      <c r="A76" s="118">
        <v>28220064001</v>
      </c>
      <c r="B76" s="118">
        <v>3</v>
      </c>
      <c r="C76" s="118"/>
      <c r="D76" s="118" t="s">
        <v>59</v>
      </c>
      <c r="E76" s="118" t="s">
        <v>861</v>
      </c>
      <c r="F76" s="118"/>
      <c r="G76" s="119">
        <v>199</v>
      </c>
      <c r="H76" s="119">
        <v>9</v>
      </c>
      <c r="I76" s="119">
        <v>4</v>
      </c>
      <c r="J76" s="119">
        <v>15</v>
      </c>
      <c r="K76" s="119">
        <v>9</v>
      </c>
      <c r="L76" s="119">
        <v>19</v>
      </c>
      <c r="M76" s="119">
        <v>6</v>
      </c>
      <c r="N76" s="119">
        <v>12</v>
      </c>
      <c r="O76" s="119">
        <v>11</v>
      </c>
      <c r="P76" s="119">
        <v>16</v>
      </c>
      <c r="Q76" s="119">
        <v>16</v>
      </c>
      <c r="R76" s="119">
        <v>16</v>
      </c>
      <c r="S76" s="119">
        <v>13</v>
      </c>
      <c r="T76" s="119">
        <v>13</v>
      </c>
      <c r="U76" s="119">
        <v>13</v>
      </c>
      <c r="V76" s="119">
        <v>12</v>
      </c>
      <c r="W76" s="119">
        <v>28</v>
      </c>
      <c r="X76" s="119">
        <v>131</v>
      </c>
      <c r="Y76" s="119">
        <v>40</v>
      </c>
      <c r="Z76" s="119">
        <v>25</v>
      </c>
      <c r="AA76" s="119">
        <v>15</v>
      </c>
      <c r="AB76" s="119">
        <v>8496</v>
      </c>
      <c r="AC76" s="119">
        <v>102</v>
      </c>
      <c r="AD76" s="119">
        <v>5</v>
      </c>
      <c r="AE76" s="119">
        <v>2</v>
      </c>
      <c r="AF76" s="119">
        <v>7</v>
      </c>
      <c r="AG76" s="119">
        <v>5</v>
      </c>
      <c r="AH76" s="119">
        <v>11</v>
      </c>
      <c r="AI76" s="119">
        <v>3</v>
      </c>
      <c r="AJ76" s="119">
        <v>8</v>
      </c>
      <c r="AK76" s="119">
        <v>6</v>
      </c>
      <c r="AL76" s="119">
        <v>5</v>
      </c>
      <c r="AM76" s="119">
        <v>9</v>
      </c>
      <c r="AN76" s="119">
        <v>9</v>
      </c>
      <c r="AO76" s="119">
        <v>10</v>
      </c>
      <c r="AP76" s="119">
        <v>7</v>
      </c>
      <c r="AQ76" s="119">
        <v>4</v>
      </c>
      <c r="AR76" s="119">
        <v>7</v>
      </c>
      <c r="AS76" s="119">
        <v>14</v>
      </c>
      <c r="AT76" s="119">
        <v>73</v>
      </c>
      <c r="AU76" s="119">
        <v>15</v>
      </c>
      <c r="AV76" s="119">
        <v>11</v>
      </c>
      <c r="AW76" s="119">
        <v>4</v>
      </c>
      <c r="AX76" s="119">
        <v>4193</v>
      </c>
      <c r="AY76" s="119">
        <v>97</v>
      </c>
      <c r="AZ76" s="119">
        <v>4</v>
      </c>
      <c r="BA76" s="119">
        <v>2</v>
      </c>
      <c r="BB76" s="119">
        <v>8</v>
      </c>
      <c r="BC76" s="119">
        <v>4</v>
      </c>
      <c r="BD76" s="119">
        <v>8</v>
      </c>
      <c r="BE76" s="119">
        <v>3</v>
      </c>
      <c r="BF76" s="119">
        <v>4</v>
      </c>
      <c r="BG76" s="119">
        <v>5</v>
      </c>
      <c r="BH76" s="119">
        <v>11</v>
      </c>
      <c r="BI76" s="119">
        <v>7</v>
      </c>
      <c r="BJ76" s="119">
        <v>7</v>
      </c>
      <c r="BK76" s="119">
        <v>3</v>
      </c>
      <c r="BL76" s="119">
        <v>6</v>
      </c>
      <c r="BM76" s="119">
        <v>9</v>
      </c>
      <c r="BN76" s="119">
        <v>5</v>
      </c>
      <c r="BO76" s="119">
        <v>14</v>
      </c>
      <c r="BP76" s="119">
        <v>58</v>
      </c>
      <c r="BQ76" s="119">
        <v>25</v>
      </c>
      <c r="BR76" s="119">
        <v>14</v>
      </c>
      <c r="BS76" s="119">
        <v>11</v>
      </c>
      <c r="BT76" s="119">
        <v>4303</v>
      </c>
    </row>
    <row r="77" spans="1:72" x14ac:dyDescent="0.15">
      <c r="A77" s="120">
        <v>28220064002</v>
      </c>
      <c r="B77" s="120">
        <v>3</v>
      </c>
      <c r="C77" s="120"/>
      <c r="D77" s="120" t="s">
        <v>59</v>
      </c>
      <c r="E77" s="120" t="s">
        <v>862</v>
      </c>
      <c r="F77" s="120"/>
      <c r="G77" s="121">
        <v>198</v>
      </c>
      <c r="H77" s="121">
        <v>2</v>
      </c>
      <c r="I77" s="121">
        <v>5</v>
      </c>
      <c r="J77" s="121">
        <v>11</v>
      </c>
      <c r="K77" s="121">
        <v>12</v>
      </c>
      <c r="L77" s="121">
        <v>8</v>
      </c>
      <c r="M77" s="121">
        <v>9</v>
      </c>
      <c r="N77" s="121">
        <v>2</v>
      </c>
      <c r="O77" s="121">
        <v>5</v>
      </c>
      <c r="P77" s="121">
        <v>13</v>
      </c>
      <c r="Q77" s="121">
        <v>12</v>
      </c>
      <c r="R77" s="121">
        <v>13</v>
      </c>
      <c r="S77" s="121">
        <v>11</v>
      </c>
      <c r="T77" s="121">
        <v>9</v>
      </c>
      <c r="U77" s="121">
        <v>6</v>
      </c>
      <c r="V77" s="121">
        <v>16</v>
      </c>
      <c r="W77" s="121">
        <v>18</v>
      </c>
      <c r="X77" s="121">
        <v>94</v>
      </c>
      <c r="Y77" s="121">
        <v>86</v>
      </c>
      <c r="Z77" s="121">
        <v>22</v>
      </c>
      <c r="AA77" s="121">
        <v>64</v>
      </c>
      <c r="AB77" s="121">
        <v>10909</v>
      </c>
      <c r="AC77" s="121">
        <v>77</v>
      </c>
      <c r="AD77" s="121">
        <v>0</v>
      </c>
      <c r="AE77" s="121">
        <v>1</v>
      </c>
      <c r="AF77" s="121">
        <v>7</v>
      </c>
      <c r="AG77" s="121">
        <v>7</v>
      </c>
      <c r="AH77" s="121">
        <v>4</v>
      </c>
      <c r="AI77" s="121">
        <v>5</v>
      </c>
      <c r="AJ77" s="121">
        <v>1</v>
      </c>
      <c r="AK77" s="121">
        <v>1</v>
      </c>
      <c r="AL77" s="121">
        <v>4</v>
      </c>
      <c r="AM77" s="121">
        <v>7</v>
      </c>
      <c r="AN77" s="121">
        <v>7</v>
      </c>
      <c r="AO77" s="121">
        <v>5</v>
      </c>
      <c r="AP77" s="121">
        <v>7</v>
      </c>
      <c r="AQ77" s="121">
        <v>1</v>
      </c>
      <c r="AR77" s="121">
        <v>6</v>
      </c>
      <c r="AS77" s="121">
        <v>8</v>
      </c>
      <c r="AT77" s="121">
        <v>48</v>
      </c>
      <c r="AU77" s="121">
        <v>21</v>
      </c>
      <c r="AV77" s="121">
        <v>7</v>
      </c>
      <c r="AW77" s="121">
        <v>14</v>
      </c>
      <c r="AX77" s="121">
        <v>3685</v>
      </c>
      <c r="AY77" s="121">
        <v>121</v>
      </c>
      <c r="AZ77" s="121">
        <v>2</v>
      </c>
      <c r="BA77" s="121">
        <v>4</v>
      </c>
      <c r="BB77" s="121">
        <v>4</v>
      </c>
      <c r="BC77" s="121">
        <v>5</v>
      </c>
      <c r="BD77" s="121">
        <v>4</v>
      </c>
      <c r="BE77" s="121">
        <v>4</v>
      </c>
      <c r="BF77" s="121">
        <v>1</v>
      </c>
      <c r="BG77" s="121">
        <v>4</v>
      </c>
      <c r="BH77" s="121">
        <v>9</v>
      </c>
      <c r="BI77" s="121">
        <v>5</v>
      </c>
      <c r="BJ77" s="121">
        <v>6</v>
      </c>
      <c r="BK77" s="121">
        <v>6</v>
      </c>
      <c r="BL77" s="121">
        <v>2</v>
      </c>
      <c r="BM77" s="121">
        <v>5</v>
      </c>
      <c r="BN77" s="121">
        <v>10</v>
      </c>
      <c r="BO77" s="121">
        <v>10</v>
      </c>
      <c r="BP77" s="121">
        <v>46</v>
      </c>
      <c r="BQ77" s="121">
        <v>65</v>
      </c>
      <c r="BR77" s="121">
        <v>15</v>
      </c>
      <c r="BS77" s="121">
        <v>50</v>
      </c>
      <c r="BT77" s="121">
        <v>7224</v>
      </c>
    </row>
    <row r="78" spans="1:72" x14ac:dyDescent="0.15">
      <c r="A78">
        <v>282200660</v>
      </c>
      <c r="B78">
        <v>2</v>
      </c>
      <c r="D78" t="s">
        <v>59</v>
      </c>
      <c r="E78" t="s">
        <v>101</v>
      </c>
      <c r="F78" t="s">
        <v>881</v>
      </c>
      <c r="G78" s="48">
        <v>113</v>
      </c>
      <c r="H78" s="48">
        <v>6</v>
      </c>
      <c r="I78" s="48">
        <v>12</v>
      </c>
      <c r="J78" s="48">
        <v>8</v>
      </c>
      <c r="K78" s="48">
        <v>2</v>
      </c>
      <c r="L78" s="48">
        <v>2</v>
      </c>
      <c r="M78" s="48">
        <v>3</v>
      </c>
      <c r="N78" s="48">
        <v>9</v>
      </c>
      <c r="O78" s="48">
        <v>12</v>
      </c>
      <c r="P78" s="48">
        <v>10</v>
      </c>
      <c r="Q78" s="48">
        <v>4</v>
      </c>
      <c r="R78" s="48">
        <v>6</v>
      </c>
      <c r="S78" s="48">
        <v>2</v>
      </c>
      <c r="T78" s="48">
        <v>14</v>
      </c>
      <c r="U78" s="48">
        <v>4</v>
      </c>
      <c r="V78" s="48">
        <v>8</v>
      </c>
      <c r="W78" s="48">
        <v>26</v>
      </c>
      <c r="X78" s="48">
        <v>64</v>
      </c>
      <c r="Y78" s="48">
        <v>23</v>
      </c>
      <c r="Z78" s="48">
        <v>12</v>
      </c>
      <c r="AA78" s="48">
        <v>11</v>
      </c>
      <c r="AB78" s="48">
        <v>4707</v>
      </c>
      <c r="AC78" s="48">
        <v>55</v>
      </c>
      <c r="AD78" s="48">
        <v>2</v>
      </c>
      <c r="AE78" s="48">
        <v>4</v>
      </c>
      <c r="AF78" s="48">
        <v>5</v>
      </c>
      <c r="AG78" s="48">
        <v>2</v>
      </c>
      <c r="AH78" s="48">
        <v>1</v>
      </c>
      <c r="AI78" s="48">
        <v>3</v>
      </c>
      <c r="AJ78" s="48">
        <v>4</v>
      </c>
      <c r="AK78" s="48">
        <v>4</v>
      </c>
      <c r="AL78" s="48">
        <v>8</v>
      </c>
      <c r="AM78" s="48">
        <v>2</v>
      </c>
      <c r="AN78" s="48">
        <v>3</v>
      </c>
      <c r="AO78" s="48">
        <v>1</v>
      </c>
      <c r="AP78" s="48">
        <v>5</v>
      </c>
      <c r="AQ78" s="48">
        <v>1</v>
      </c>
      <c r="AR78" s="48">
        <v>7</v>
      </c>
      <c r="AS78" s="48">
        <v>11</v>
      </c>
      <c r="AT78" s="48">
        <v>33</v>
      </c>
      <c r="AU78" s="48">
        <v>11</v>
      </c>
      <c r="AV78" s="48">
        <v>8</v>
      </c>
      <c r="AW78" s="48">
        <v>3</v>
      </c>
      <c r="AX78" s="48">
        <v>2259</v>
      </c>
      <c r="AY78" s="48">
        <v>58</v>
      </c>
      <c r="AZ78" s="48">
        <v>4</v>
      </c>
      <c r="BA78" s="48">
        <v>8</v>
      </c>
      <c r="BB78" s="48">
        <v>3</v>
      </c>
      <c r="BC78" s="48">
        <v>0</v>
      </c>
      <c r="BD78" s="48">
        <v>1</v>
      </c>
      <c r="BE78" s="48">
        <v>0</v>
      </c>
      <c r="BF78" s="48">
        <v>5</v>
      </c>
      <c r="BG78" s="48">
        <v>8</v>
      </c>
      <c r="BH78" s="48">
        <v>2</v>
      </c>
      <c r="BI78" s="48">
        <v>2</v>
      </c>
      <c r="BJ78" s="48">
        <v>3</v>
      </c>
      <c r="BK78" s="48">
        <v>1</v>
      </c>
      <c r="BL78" s="48">
        <v>9</v>
      </c>
      <c r="BM78" s="48">
        <v>3</v>
      </c>
      <c r="BN78" s="48">
        <v>1</v>
      </c>
      <c r="BO78" s="48">
        <v>15</v>
      </c>
      <c r="BP78" s="48">
        <v>31</v>
      </c>
      <c r="BQ78" s="48">
        <v>12</v>
      </c>
      <c r="BR78" s="48">
        <v>4</v>
      </c>
      <c r="BS78" s="48">
        <v>8</v>
      </c>
      <c r="BT78" s="48">
        <v>2448</v>
      </c>
    </row>
    <row r="79" spans="1:72" x14ac:dyDescent="0.15">
      <c r="A79">
        <v>282200670</v>
      </c>
      <c r="B79">
        <v>2</v>
      </c>
      <c r="D79" t="s">
        <v>59</v>
      </c>
      <c r="E79" t="s">
        <v>102</v>
      </c>
      <c r="F79" t="s">
        <v>881</v>
      </c>
      <c r="G79" s="48">
        <v>339</v>
      </c>
      <c r="H79" s="48">
        <v>8</v>
      </c>
      <c r="I79" s="48">
        <v>17</v>
      </c>
      <c r="J79" s="48">
        <v>20</v>
      </c>
      <c r="K79" s="48">
        <v>22</v>
      </c>
      <c r="L79" s="48">
        <v>11</v>
      </c>
      <c r="M79" s="48">
        <v>23</v>
      </c>
      <c r="N79" s="48">
        <v>25</v>
      </c>
      <c r="O79" s="48">
        <v>18</v>
      </c>
      <c r="P79" s="48">
        <v>29</v>
      </c>
      <c r="Q79" s="48">
        <v>22</v>
      </c>
      <c r="R79" s="48">
        <v>27</v>
      </c>
      <c r="S79" s="48">
        <v>34</v>
      </c>
      <c r="T79" s="48">
        <v>14</v>
      </c>
      <c r="U79" s="48">
        <v>18</v>
      </c>
      <c r="V79" s="48">
        <v>23</v>
      </c>
      <c r="W79" s="48">
        <v>45</v>
      </c>
      <c r="X79" s="48">
        <v>225</v>
      </c>
      <c r="Y79" s="48">
        <v>69</v>
      </c>
      <c r="Z79" s="48">
        <v>41</v>
      </c>
      <c r="AA79" s="48">
        <v>28</v>
      </c>
      <c r="AB79" s="48">
        <v>14705</v>
      </c>
      <c r="AC79" s="48">
        <v>175</v>
      </c>
      <c r="AD79" s="48">
        <v>3</v>
      </c>
      <c r="AE79" s="48">
        <v>9</v>
      </c>
      <c r="AF79" s="48">
        <v>13</v>
      </c>
      <c r="AG79" s="48">
        <v>14</v>
      </c>
      <c r="AH79" s="48">
        <v>5</v>
      </c>
      <c r="AI79" s="48">
        <v>15</v>
      </c>
      <c r="AJ79" s="48">
        <v>14</v>
      </c>
      <c r="AK79" s="48">
        <v>9</v>
      </c>
      <c r="AL79" s="48">
        <v>12</v>
      </c>
      <c r="AM79" s="48">
        <v>9</v>
      </c>
      <c r="AN79" s="48">
        <v>16</v>
      </c>
      <c r="AO79" s="48">
        <v>18</v>
      </c>
      <c r="AP79" s="48">
        <v>9</v>
      </c>
      <c r="AQ79" s="48">
        <v>7</v>
      </c>
      <c r="AR79" s="48">
        <v>10</v>
      </c>
      <c r="AS79" s="48">
        <v>25</v>
      </c>
      <c r="AT79" s="48">
        <v>121</v>
      </c>
      <c r="AU79" s="48">
        <v>29</v>
      </c>
      <c r="AV79" s="48">
        <v>17</v>
      </c>
      <c r="AW79" s="48">
        <v>12</v>
      </c>
      <c r="AX79" s="48">
        <v>7293</v>
      </c>
      <c r="AY79" s="48">
        <v>164</v>
      </c>
      <c r="AZ79" s="48">
        <v>5</v>
      </c>
      <c r="BA79" s="48">
        <v>8</v>
      </c>
      <c r="BB79" s="48">
        <v>7</v>
      </c>
      <c r="BC79" s="48">
        <v>8</v>
      </c>
      <c r="BD79" s="48">
        <v>6</v>
      </c>
      <c r="BE79" s="48">
        <v>8</v>
      </c>
      <c r="BF79" s="48">
        <v>11</v>
      </c>
      <c r="BG79" s="48">
        <v>9</v>
      </c>
      <c r="BH79" s="48">
        <v>17</v>
      </c>
      <c r="BI79" s="48">
        <v>13</v>
      </c>
      <c r="BJ79" s="48">
        <v>11</v>
      </c>
      <c r="BK79" s="48">
        <v>16</v>
      </c>
      <c r="BL79" s="48">
        <v>5</v>
      </c>
      <c r="BM79" s="48">
        <v>11</v>
      </c>
      <c r="BN79" s="48">
        <v>13</v>
      </c>
      <c r="BO79" s="48">
        <v>20</v>
      </c>
      <c r="BP79" s="48">
        <v>104</v>
      </c>
      <c r="BQ79" s="48">
        <v>40</v>
      </c>
      <c r="BR79" s="48">
        <v>24</v>
      </c>
      <c r="BS79" s="48">
        <v>16</v>
      </c>
      <c r="BT79" s="48">
        <v>7412</v>
      </c>
    </row>
    <row r="80" spans="1:72" x14ac:dyDescent="0.15">
      <c r="A80">
        <v>282200680</v>
      </c>
      <c r="B80">
        <v>2</v>
      </c>
      <c r="D80" t="s">
        <v>59</v>
      </c>
      <c r="E80" t="s">
        <v>103</v>
      </c>
      <c r="F80" t="s">
        <v>881</v>
      </c>
      <c r="G80" s="48">
        <v>164</v>
      </c>
      <c r="H80" s="48">
        <v>6</v>
      </c>
      <c r="I80" s="48">
        <v>8</v>
      </c>
      <c r="J80" s="48">
        <v>8</v>
      </c>
      <c r="K80" s="48">
        <v>8</v>
      </c>
      <c r="L80" s="48">
        <v>10</v>
      </c>
      <c r="M80" s="48">
        <v>10</v>
      </c>
      <c r="N80" s="48">
        <v>7</v>
      </c>
      <c r="O80" s="48">
        <v>4</v>
      </c>
      <c r="P80" s="48">
        <v>6</v>
      </c>
      <c r="Q80" s="48">
        <v>14</v>
      </c>
      <c r="R80" s="48">
        <v>12</v>
      </c>
      <c r="S80" s="48">
        <v>18</v>
      </c>
      <c r="T80" s="48">
        <v>15</v>
      </c>
      <c r="U80" s="48">
        <v>5</v>
      </c>
      <c r="V80" s="48">
        <v>5</v>
      </c>
      <c r="W80" s="48">
        <v>22</v>
      </c>
      <c r="X80" s="48">
        <v>104</v>
      </c>
      <c r="Y80" s="48">
        <v>38</v>
      </c>
      <c r="Z80" s="48">
        <v>10</v>
      </c>
      <c r="AA80" s="48">
        <v>28</v>
      </c>
      <c r="AB80" s="48">
        <v>7642</v>
      </c>
      <c r="AC80" s="48">
        <v>82</v>
      </c>
      <c r="AD80" s="48">
        <v>3</v>
      </c>
      <c r="AE80" s="48">
        <v>3</v>
      </c>
      <c r="AF80" s="48">
        <v>4</v>
      </c>
      <c r="AG80" s="48">
        <v>5</v>
      </c>
      <c r="AH80" s="48">
        <v>5</v>
      </c>
      <c r="AI80" s="48">
        <v>8</v>
      </c>
      <c r="AJ80" s="48">
        <v>2</v>
      </c>
      <c r="AK80" s="48">
        <v>2</v>
      </c>
      <c r="AL80" s="48">
        <v>2</v>
      </c>
      <c r="AM80" s="48">
        <v>7</v>
      </c>
      <c r="AN80" s="48">
        <v>6</v>
      </c>
      <c r="AO80" s="48">
        <v>8</v>
      </c>
      <c r="AP80" s="48">
        <v>9</v>
      </c>
      <c r="AQ80" s="48">
        <v>4</v>
      </c>
      <c r="AR80" s="48">
        <v>2</v>
      </c>
      <c r="AS80" s="48">
        <v>10</v>
      </c>
      <c r="AT80" s="48">
        <v>54</v>
      </c>
      <c r="AU80" s="48">
        <v>18</v>
      </c>
      <c r="AV80" s="48">
        <v>6</v>
      </c>
      <c r="AW80" s="48">
        <v>12</v>
      </c>
      <c r="AX80" s="48">
        <v>3768</v>
      </c>
      <c r="AY80" s="48">
        <v>82</v>
      </c>
      <c r="AZ80" s="48">
        <v>3</v>
      </c>
      <c r="BA80" s="48">
        <v>5</v>
      </c>
      <c r="BB80" s="48">
        <v>4</v>
      </c>
      <c r="BC80" s="48">
        <v>3</v>
      </c>
      <c r="BD80" s="48">
        <v>5</v>
      </c>
      <c r="BE80" s="48">
        <v>2</v>
      </c>
      <c r="BF80" s="48">
        <v>5</v>
      </c>
      <c r="BG80" s="48">
        <v>2</v>
      </c>
      <c r="BH80" s="48">
        <v>4</v>
      </c>
      <c r="BI80" s="48">
        <v>7</v>
      </c>
      <c r="BJ80" s="48">
        <v>6</v>
      </c>
      <c r="BK80" s="48">
        <v>10</v>
      </c>
      <c r="BL80" s="48">
        <v>6</v>
      </c>
      <c r="BM80" s="48">
        <v>1</v>
      </c>
      <c r="BN80" s="48">
        <v>3</v>
      </c>
      <c r="BO80" s="48">
        <v>12</v>
      </c>
      <c r="BP80" s="48">
        <v>50</v>
      </c>
      <c r="BQ80" s="48">
        <v>20</v>
      </c>
      <c r="BR80" s="48">
        <v>4</v>
      </c>
      <c r="BS80" s="48">
        <v>16</v>
      </c>
      <c r="BT80" s="48">
        <v>3874</v>
      </c>
    </row>
    <row r="81" spans="1:72" x14ac:dyDescent="0.15">
      <c r="A81">
        <v>282200690</v>
      </c>
      <c r="B81">
        <v>2</v>
      </c>
      <c r="D81" t="s">
        <v>59</v>
      </c>
      <c r="E81" t="s">
        <v>825</v>
      </c>
      <c r="F81" t="s">
        <v>881</v>
      </c>
      <c r="G81" s="48">
        <v>704</v>
      </c>
      <c r="H81" s="48">
        <v>27</v>
      </c>
      <c r="I81" s="48">
        <v>30</v>
      </c>
      <c r="J81" s="48">
        <v>39</v>
      </c>
      <c r="K81" s="48">
        <v>43</v>
      </c>
      <c r="L81" s="48">
        <v>46</v>
      </c>
      <c r="M81" s="48">
        <v>39</v>
      </c>
      <c r="N81" s="48">
        <v>42</v>
      </c>
      <c r="O81" s="48">
        <v>38</v>
      </c>
      <c r="P81" s="48">
        <v>44</v>
      </c>
      <c r="Q81" s="48">
        <v>49</v>
      </c>
      <c r="R81" s="48">
        <v>54</v>
      </c>
      <c r="S81" s="48">
        <v>60</v>
      </c>
      <c r="T81" s="48">
        <v>52</v>
      </c>
      <c r="U81" s="48">
        <v>37</v>
      </c>
      <c r="V81" s="48">
        <v>47</v>
      </c>
      <c r="W81" s="48">
        <v>96</v>
      </c>
      <c r="X81" s="48">
        <v>467</v>
      </c>
      <c r="Y81" s="48">
        <v>141</v>
      </c>
      <c r="Z81" s="48">
        <v>84</v>
      </c>
      <c r="AA81" s="48">
        <v>57</v>
      </c>
      <c r="AB81" s="48">
        <v>30284</v>
      </c>
      <c r="AC81" s="48">
        <v>352</v>
      </c>
      <c r="AD81" s="48">
        <v>16</v>
      </c>
      <c r="AE81" s="48">
        <v>17</v>
      </c>
      <c r="AF81" s="48">
        <v>22</v>
      </c>
      <c r="AG81" s="48">
        <v>17</v>
      </c>
      <c r="AH81" s="48">
        <v>23</v>
      </c>
      <c r="AI81" s="48">
        <v>24</v>
      </c>
      <c r="AJ81" s="48">
        <v>25</v>
      </c>
      <c r="AK81" s="48">
        <v>24</v>
      </c>
      <c r="AL81" s="48">
        <v>25</v>
      </c>
      <c r="AM81" s="48">
        <v>23</v>
      </c>
      <c r="AN81" s="48">
        <v>26</v>
      </c>
      <c r="AO81" s="48">
        <v>27</v>
      </c>
      <c r="AP81" s="48">
        <v>31</v>
      </c>
      <c r="AQ81" s="48">
        <v>14</v>
      </c>
      <c r="AR81" s="48">
        <v>20</v>
      </c>
      <c r="AS81" s="48">
        <v>55</v>
      </c>
      <c r="AT81" s="48">
        <v>245</v>
      </c>
      <c r="AU81" s="48">
        <v>52</v>
      </c>
      <c r="AV81" s="48">
        <v>34</v>
      </c>
      <c r="AW81" s="48">
        <v>18</v>
      </c>
      <c r="AX81" s="48">
        <v>14280</v>
      </c>
      <c r="AY81" s="48">
        <v>352</v>
      </c>
      <c r="AZ81" s="48">
        <v>11</v>
      </c>
      <c r="BA81" s="48">
        <v>13</v>
      </c>
      <c r="BB81" s="48">
        <v>17</v>
      </c>
      <c r="BC81" s="48">
        <v>26</v>
      </c>
      <c r="BD81" s="48">
        <v>23</v>
      </c>
      <c r="BE81" s="48">
        <v>15</v>
      </c>
      <c r="BF81" s="48">
        <v>17</v>
      </c>
      <c r="BG81" s="48">
        <v>14</v>
      </c>
      <c r="BH81" s="48">
        <v>19</v>
      </c>
      <c r="BI81" s="48">
        <v>26</v>
      </c>
      <c r="BJ81" s="48">
        <v>28</v>
      </c>
      <c r="BK81" s="48">
        <v>33</v>
      </c>
      <c r="BL81" s="48">
        <v>21</v>
      </c>
      <c r="BM81" s="48">
        <v>23</v>
      </c>
      <c r="BN81" s="48">
        <v>27</v>
      </c>
      <c r="BO81" s="48">
        <v>41</v>
      </c>
      <c r="BP81" s="48">
        <v>222</v>
      </c>
      <c r="BQ81" s="48">
        <v>89</v>
      </c>
      <c r="BR81" s="48">
        <v>50</v>
      </c>
      <c r="BS81" s="48">
        <v>39</v>
      </c>
      <c r="BT81" s="48">
        <v>16004</v>
      </c>
    </row>
    <row r="82" spans="1:72" x14ac:dyDescent="0.15">
      <c r="A82" s="118">
        <v>28220069001</v>
      </c>
      <c r="B82" s="118">
        <v>3</v>
      </c>
      <c r="C82" s="118"/>
      <c r="D82" s="118" t="s">
        <v>59</v>
      </c>
      <c r="E82" s="118" t="s">
        <v>863</v>
      </c>
      <c r="F82" s="118"/>
      <c r="G82" s="119">
        <v>351</v>
      </c>
      <c r="H82" s="119">
        <v>15</v>
      </c>
      <c r="I82" s="119">
        <v>16</v>
      </c>
      <c r="J82" s="119">
        <v>20</v>
      </c>
      <c r="K82" s="119">
        <v>25</v>
      </c>
      <c r="L82" s="119">
        <v>27</v>
      </c>
      <c r="M82" s="119">
        <v>24</v>
      </c>
      <c r="N82" s="119">
        <v>23</v>
      </c>
      <c r="O82" s="119">
        <v>12</v>
      </c>
      <c r="P82" s="119">
        <v>22</v>
      </c>
      <c r="Q82" s="119">
        <v>23</v>
      </c>
      <c r="R82" s="119">
        <v>28</v>
      </c>
      <c r="S82" s="119">
        <v>29</v>
      </c>
      <c r="T82" s="119">
        <v>27</v>
      </c>
      <c r="U82" s="119">
        <v>12</v>
      </c>
      <c r="V82" s="119">
        <v>24</v>
      </c>
      <c r="W82" s="119">
        <v>51</v>
      </c>
      <c r="X82" s="119">
        <v>240</v>
      </c>
      <c r="Y82" s="119">
        <v>60</v>
      </c>
      <c r="Z82" s="119">
        <v>36</v>
      </c>
      <c r="AA82" s="119">
        <v>24</v>
      </c>
      <c r="AB82" s="119">
        <v>14439</v>
      </c>
      <c r="AC82" s="119">
        <v>167</v>
      </c>
      <c r="AD82" s="119">
        <v>8</v>
      </c>
      <c r="AE82" s="119">
        <v>9</v>
      </c>
      <c r="AF82" s="119">
        <v>14</v>
      </c>
      <c r="AG82" s="119">
        <v>9</v>
      </c>
      <c r="AH82" s="119">
        <v>12</v>
      </c>
      <c r="AI82" s="119">
        <v>15</v>
      </c>
      <c r="AJ82" s="119">
        <v>13</v>
      </c>
      <c r="AK82" s="119">
        <v>7</v>
      </c>
      <c r="AL82" s="119">
        <v>12</v>
      </c>
      <c r="AM82" s="119">
        <v>10</v>
      </c>
      <c r="AN82" s="119">
        <v>12</v>
      </c>
      <c r="AO82" s="119">
        <v>11</v>
      </c>
      <c r="AP82" s="119">
        <v>13</v>
      </c>
      <c r="AQ82" s="119">
        <v>4</v>
      </c>
      <c r="AR82" s="119">
        <v>10</v>
      </c>
      <c r="AS82" s="119">
        <v>31</v>
      </c>
      <c r="AT82" s="119">
        <v>114</v>
      </c>
      <c r="AU82" s="119">
        <v>22</v>
      </c>
      <c r="AV82" s="119">
        <v>14</v>
      </c>
      <c r="AW82" s="119">
        <v>8</v>
      </c>
      <c r="AX82" s="119">
        <v>6388</v>
      </c>
      <c r="AY82" s="119">
        <v>184</v>
      </c>
      <c r="AZ82" s="119">
        <v>7</v>
      </c>
      <c r="BA82" s="119">
        <v>7</v>
      </c>
      <c r="BB82" s="119">
        <v>6</v>
      </c>
      <c r="BC82" s="119">
        <v>16</v>
      </c>
      <c r="BD82" s="119">
        <v>15</v>
      </c>
      <c r="BE82" s="119">
        <v>9</v>
      </c>
      <c r="BF82" s="119">
        <v>10</v>
      </c>
      <c r="BG82" s="119">
        <v>5</v>
      </c>
      <c r="BH82" s="119">
        <v>10</v>
      </c>
      <c r="BI82" s="119">
        <v>13</v>
      </c>
      <c r="BJ82" s="119">
        <v>16</v>
      </c>
      <c r="BK82" s="119">
        <v>18</v>
      </c>
      <c r="BL82" s="119">
        <v>14</v>
      </c>
      <c r="BM82" s="119">
        <v>8</v>
      </c>
      <c r="BN82" s="119">
        <v>14</v>
      </c>
      <c r="BO82" s="119">
        <v>20</v>
      </c>
      <c r="BP82" s="119">
        <v>126</v>
      </c>
      <c r="BQ82" s="119">
        <v>38</v>
      </c>
      <c r="BR82" s="119">
        <v>22</v>
      </c>
      <c r="BS82" s="119">
        <v>16</v>
      </c>
      <c r="BT82" s="119">
        <v>8051</v>
      </c>
    </row>
    <row r="83" spans="1:72" x14ac:dyDescent="0.15">
      <c r="A83" s="120">
        <v>28220069002</v>
      </c>
      <c r="B83" s="120">
        <v>3</v>
      </c>
      <c r="C83" s="120"/>
      <c r="D83" s="120" t="s">
        <v>59</v>
      </c>
      <c r="E83" s="120" t="s">
        <v>864</v>
      </c>
      <c r="F83" s="120"/>
      <c r="G83" s="121">
        <v>353</v>
      </c>
      <c r="H83" s="121">
        <v>12</v>
      </c>
      <c r="I83" s="121">
        <v>14</v>
      </c>
      <c r="J83" s="121">
        <v>19</v>
      </c>
      <c r="K83" s="121">
        <v>18</v>
      </c>
      <c r="L83" s="121">
        <v>19</v>
      </c>
      <c r="M83" s="121">
        <v>15</v>
      </c>
      <c r="N83" s="121">
        <v>19</v>
      </c>
      <c r="O83" s="121">
        <v>26</v>
      </c>
      <c r="P83" s="121">
        <v>22</v>
      </c>
      <c r="Q83" s="121">
        <v>26</v>
      </c>
      <c r="R83" s="121">
        <v>26</v>
      </c>
      <c r="S83" s="121">
        <v>31</v>
      </c>
      <c r="T83" s="121">
        <v>25</v>
      </c>
      <c r="U83" s="121">
        <v>25</v>
      </c>
      <c r="V83" s="121">
        <v>23</v>
      </c>
      <c r="W83" s="121">
        <v>45</v>
      </c>
      <c r="X83" s="121">
        <v>227</v>
      </c>
      <c r="Y83" s="121">
        <v>81</v>
      </c>
      <c r="Z83" s="121">
        <v>48</v>
      </c>
      <c r="AA83" s="121">
        <v>33</v>
      </c>
      <c r="AB83" s="121">
        <v>15845</v>
      </c>
      <c r="AC83" s="121">
        <v>185</v>
      </c>
      <c r="AD83" s="121">
        <v>8</v>
      </c>
      <c r="AE83" s="121">
        <v>8</v>
      </c>
      <c r="AF83" s="121">
        <v>8</v>
      </c>
      <c r="AG83" s="121">
        <v>8</v>
      </c>
      <c r="AH83" s="121">
        <v>11</v>
      </c>
      <c r="AI83" s="121">
        <v>9</v>
      </c>
      <c r="AJ83" s="121">
        <v>12</v>
      </c>
      <c r="AK83" s="121">
        <v>17</v>
      </c>
      <c r="AL83" s="121">
        <v>13</v>
      </c>
      <c r="AM83" s="121">
        <v>13</v>
      </c>
      <c r="AN83" s="121">
        <v>14</v>
      </c>
      <c r="AO83" s="121">
        <v>16</v>
      </c>
      <c r="AP83" s="121">
        <v>18</v>
      </c>
      <c r="AQ83" s="121">
        <v>10</v>
      </c>
      <c r="AR83" s="121">
        <v>10</v>
      </c>
      <c r="AS83" s="121">
        <v>24</v>
      </c>
      <c r="AT83" s="121">
        <v>131</v>
      </c>
      <c r="AU83" s="121">
        <v>30</v>
      </c>
      <c r="AV83" s="121">
        <v>20</v>
      </c>
      <c r="AW83" s="121">
        <v>10</v>
      </c>
      <c r="AX83" s="121">
        <v>7892</v>
      </c>
      <c r="AY83" s="121">
        <v>168</v>
      </c>
      <c r="AZ83" s="121">
        <v>4</v>
      </c>
      <c r="BA83" s="121">
        <v>6</v>
      </c>
      <c r="BB83" s="121">
        <v>11</v>
      </c>
      <c r="BC83" s="121">
        <v>10</v>
      </c>
      <c r="BD83" s="121">
        <v>8</v>
      </c>
      <c r="BE83" s="121">
        <v>6</v>
      </c>
      <c r="BF83" s="121">
        <v>7</v>
      </c>
      <c r="BG83" s="121">
        <v>9</v>
      </c>
      <c r="BH83" s="121">
        <v>9</v>
      </c>
      <c r="BI83" s="121">
        <v>13</v>
      </c>
      <c r="BJ83" s="121">
        <v>12</v>
      </c>
      <c r="BK83" s="121">
        <v>15</v>
      </c>
      <c r="BL83" s="121">
        <v>7</v>
      </c>
      <c r="BM83" s="121">
        <v>15</v>
      </c>
      <c r="BN83" s="121">
        <v>13</v>
      </c>
      <c r="BO83" s="121">
        <v>21</v>
      </c>
      <c r="BP83" s="121">
        <v>96</v>
      </c>
      <c r="BQ83" s="121">
        <v>51</v>
      </c>
      <c r="BR83" s="121">
        <v>28</v>
      </c>
      <c r="BS83" s="121">
        <v>23</v>
      </c>
      <c r="BT83" s="121">
        <v>7953</v>
      </c>
    </row>
    <row r="84" spans="1:72" x14ac:dyDescent="0.15">
      <c r="A84">
        <v>282200710</v>
      </c>
      <c r="B84">
        <v>2</v>
      </c>
      <c r="D84" t="s">
        <v>59</v>
      </c>
      <c r="E84" t="s">
        <v>106</v>
      </c>
      <c r="F84" t="s">
        <v>881</v>
      </c>
      <c r="G84" s="48">
        <v>255</v>
      </c>
      <c r="H84" s="48">
        <v>8</v>
      </c>
      <c r="I84" s="48">
        <v>11</v>
      </c>
      <c r="J84" s="48">
        <v>5</v>
      </c>
      <c r="K84" s="48">
        <v>12</v>
      </c>
      <c r="L84" s="48">
        <v>21</v>
      </c>
      <c r="M84" s="48">
        <v>20</v>
      </c>
      <c r="N84" s="48">
        <v>15</v>
      </c>
      <c r="O84" s="48">
        <v>17</v>
      </c>
      <c r="P84" s="48">
        <v>11</v>
      </c>
      <c r="Q84" s="48">
        <v>18</v>
      </c>
      <c r="R84" s="48">
        <v>23</v>
      </c>
      <c r="S84" s="48">
        <v>21</v>
      </c>
      <c r="T84" s="48">
        <v>18</v>
      </c>
      <c r="U84" s="48">
        <v>18</v>
      </c>
      <c r="V84" s="48">
        <v>17</v>
      </c>
      <c r="W84" s="48">
        <v>24</v>
      </c>
      <c r="X84" s="48">
        <v>176</v>
      </c>
      <c r="Y84" s="48">
        <v>55</v>
      </c>
      <c r="Z84" s="48">
        <v>35</v>
      </c>
      <c r="AA84" s="48">
        <v>20</v>
      </c>
      <c r="AB84" s="48">
        <v>11344</v>
      </c>
      <c r="AC84" s="48">
        <v>108</v>
      </c>
      <c r="AD84" s="48">
        <v>3</v>
      </c>
      <c r="AE84" s="48">
        <v>7</v>
      </c>
      <c r="AF84" s="48">
        <v>2</v>
      </c>
      <c r="AG84" s="48">
        <v>2</v>
      </c>
      <c r="AH84" s="48">
        <v>9</v>
      </c>
      <c r="AI84" s="48">
        <v>4</v>
      </c>
      <c r="AJ84" s="48">
        <v>6</v>
      </c>
      <c r="AK84" s="48">
        <v>10</v>
      </c>
      <c r="AL84" s="48">
        <v>6</v>
      </c>
      <c r="AM84" s="48">
        <v>9</v>
      </c>
      <c r="AN84" s="48">
        <v>9</v>
      </c>
      <c r="AO84" s="48">
        <v>11</v>
      </c>
      <c r="AP84" s="48">
        <v>8</v>
      </c>
      <c r="AQ84" s="48">
        <v>9</v>
      </c>
      <c r="AR84" s="48">
        <v>9</v>
      </c>
      <c r="AS84" s="48">
        <v>12</v>
      </c>
      <c r="AT84" s="48">
        <v>74</v>
      </c>
      <c r="AU84" s="48">
        <v>22</v>
      </c>
      <c r="AV84" s="48">
        <v>18</v>
      </c>
      <c r="AW84" s="48">
        <v>4</v>
      </c>
      <c r="AX84" s="48">
        <v>4831</v>
      </c>
      <c r="AY84" s="48">
        <v>147</v>
      </c>
      <c r="AZ84" s="48">
        <v>5</v>
      </c>
      <c r="BA84" s="48">
        <v>4</v>
      </c>
      <c r="BB84" s="48">
        <v>3</v>
      </c>
      <c r="BC84" s="48">
        <v>10</v>
      </c>
      <c r="BD84" s="48">
        <v>12</v>
      </c>
      <c r="BE84" s="48">
        <v>16</v>
      </c>
      <c r="BF84" s="48">
        <v>9</v>
      </c>
      <c r="BG84" s="48">
        <v>7</v>
      </c>
      <c r="BH84" s="48">
        <v>5</v>
      </c>
      <c r="BI84" s="48">
        <v>9</v>
      </c>
      <c r="BJ84" s="48">
        <v>14</v>
      </c>
      <c r="BK84" s="48">
        <v>10</v>
      </c>
      <c r="BL84" s="48">
        <v>10</v>
      </c>
      <c r="BM84" s="48">
        <v>9</v>
      </c>
      <c r="BN84" s="48">
        <v>8</v>
      </c>
      <c r="BO84" s="48">
        <v>12</v>
      </c>
      <c r="BP84" s="48">
        <v>102</v>
      </c>
      <c r="BQ84" s="48">
        <v>33</v>
      </c>
      <c r="BR84" s="48">
        <v>17</v>
      </c>
      <c r="BS84" s="48">
        <v>16</v>
      </c>
      <c r="BT84" s="48">
        <v>6513</v>
      </c>
    </row>
    <row r="85" spans="1:72" x14ac:dyDescent="0.15">
      <c r="A85">
        <v>282200720</v>
      </c>
      <c r="B85">
        <v>2</v>
      </c>
      <c r="D85" t="s">
        <v>59</v>
      </c>
      <c r="E85" t="s">
        <v>107</v>
      </c>
      <c r="F85" t="s">
        <v>881</v>
      </c>
      <c r="G85" s="48">
        <v>560</v>
      </c>
      <c r="H85" s="48">
        <v>17</v>
      </c>
      <c r="I85" s="48">
        <v>32</v>
      </c>
      <c r="J85" s="48">
        <v>41</v>
      </c>
      <c r="K85" s="48">
        <v>35</v>
      </c>
      <c r="L85" s="48">
        <v>35</v>
      </c>
      <c r="M85" s="48">
        <v>19</v>
      </c>
      <c r="N85" s="48">
        <v>25</v>
      </c>
      <c r="O85" s="48">
        <v>28</v>
      </c>
      <c r="P85" s="48">
        <v>41</v>
      </c>
      <c r="Q85" s="48">
        <v>35</v>
      </c>
      <c r="R85" s="48">
        <v>40</v>
      </c>
      <c r="S85" s="48">
        <v>44</v>
      </c>
      <c r="T85" s="48">
        <v>33</v>
      </c>
      <c r="U85" s="48">
        <v>37</v>
      </c>
      <c r="V85" s="48">
        <v>37</v>
      </c>
      <c r="W85" s="48">
        <v>90</v>
      </c>
      <c r="X85" s="48">
        <v>335</v>
      </c>
      <c r="Y85" s="48">
        <v>135</v>
      </c>
      <c r="Z85" s="48">
        <v>74</v>
      </c>
      <c r="AA85" s="48">
        <v>61</v>
      </c>
      <c r="AB85" s="48">
        <v>24597</v>
      </c>
      <c r="AC85" s="48">
        <v>269</v>
      </c>
      <c r="AD85" s="48">
        <v>8</v>
      </c>
      <c r="AE85" s="48">
        <v>20</v>
      </c>
      <c r="AF85" s="48">
        <v>21</v>
      </c>
      <c r="AG85" s="48">
        <v>19</v>
      </c>
      <c r="AH85" s="48">
        <v>15</v>
      </c>
      <c r="AI85" s="48">
        <v>11</v>
      </c>
      <c r="AJ85" s="48">
        <v>14</v>
      </c>
      <c r="AK85" s="48">
        <v>11</v>
      </c>
      <c r="AL85" s="48">
        <v>17</v>
      </c>
      <c r="AM85" s="48">
        <v>19</v>
      </c>
      <c r="AN85" s="48">
        <v>16</v>
      </c>
      <c r="AO85" s="48">
        <v>25</v>
      </c>
      <c r="AP85" s="48">
        <v>13</v>
      </c>
      <c r="AQ85" s="48">
        <v>20</v>
      </c>
      <c r="AR85" s="48">
        <v>21</v>
      </c>
      <c r="AS85" s="48">
        <v>49</v>
      </c>
      <c r="AT85" s="48">
        <v>160</v>
      </c>
      <c r="AU85" s="48">
        <v>60</v>
      </c>
      <c r="AV85" s="48">
        <v>41</v>
      </c>
      <c r="AW85" s="48">
        <v>19</v>
      </c>
      <c r="AX85" s="48">
        <v>11274</v>
      </c>
      <c r="AY85" s="48">
        <v>291</v>
      </c>
      <c r="AZ85" s="48">
        <v>9</v>
      </c>
      <c r="BA85" s="48">
        <v>12</v>
      </c>
      <c r="BB85" s="48">
        <v>20</v>
      </c>
      <c r="BC85" s="48">
        <v>16</v>
      </c>
      <c r="BD85" s="48">
        <v>20</v>
      </c>
      <c r="BE85" s="48">
        <v>8</v>
      </c>
      <c r="BF85" s="48">
        <v>11</v>
      </c>
      <c r="BG85" s="48">
        <v>17</v>
      </c>
      <c r="BH85" s="48">
        <v>24</v>
      </c>
      <c r="BI85" s="48">
        <v>16</v>
      </c>
      <c r="BJ85" s="48">
        <v>24</v>
      </c>
      <c r="BK85" s="48">
        <v>19</v>
      </c>
      <c r="BL85" s="48">
        <v>20</v>
      </c>
      <c r="BM85" s="48">
        <v>17</v>
      </c>
      <c r="BN85" s="48">
        <v>16</v>
      </c>
      <c r="BO85" s="48">
        <v>41</v>
      </c>
      <c r="BP85" s="48">
        <v>175</v>
      </c>
      <c r="BQ85" s="48">
        <v>75</v>
      </c>
      <c r="BR85" s="48">
        <v>33</v>
      </c>
      <c r="BS85" s="48">
        <v>42</v>
      </c>
      <c r="BT85" s="48">
        <v>13323</v>
      </c>
    </row>
    <row r="86" spans="1:72" x14ac:dyDescent="0.15">
      <c r="A86">
        <v>282200730</v>
      </c>
      <c r="B86">
        <v>2</v>
      </c>
      <c r="D86" t="s">
        <v>59</v>
      </c>
      <c r="E86" t="s">
        <v>108</v>
      </c>
      <c r="F86" t="s">
        <v>881</v>
      </c>
      <c r="G86" s="48">
        <v>700</v>
      </c>
      <c r="H86" s="48">
        <v>23</v>
      </c>
      <c r="I86" s="48">
        <v>35</v>
      </c>
      <c r="J86" s="48">
        <v>43</v>
      </c>
      <c r="K86" s="48">
        <v>44</v>
      </c>
      <c r="L86" s="48">
        <v>27</v>
      </c>
      <c r="M86" s="48">
        <v>18</v>
      </c>
      <c r="N86" s="48">
        <v>29</v>
      </c>
      <c r="O86" s="48">
        <v>51</v>
      </c>
      <c r="P86" s="48">
        <v>42</v>
      </c>
      <c r="Q86" s="48">
        <v>38</v>
      </c>
      <c r="R86" s="48">
        <v>56</v>
      </c>
      <c r="S86" s="48">
        <v>44</v>
      </c>
      <c r="T86" s="48">
        <v>52</v>
      </c>
      <c r="U86" s="48">
        <v>35</v>
      </c>
      <c r="V86" s="48">
        <v>39</v>
      </c>
      <c r="W86" s="48">
        <v>101</v>
      </c>
      <c r="X86" s="48">
        <v>401</v>
      </c>
      <c r="Y86" s="48">
        <v>198</v>
      </c>
      <c r="Z86" s="48">
        <v>74</v>
      </c>
      <c r="AA86" s="48">
        <v>124</v>
      </c>
      <c r="AB86" s="48">
        <v>33076</v>
      </c>
      <c r="AC86" s="48">
        <v>311</v>
      </c>
      <c r="AD86" s="48">
        <v>14</v>
      </c>
      <c r="AE86" s="48">
        <v>15</v>
      </c>
      <c r="AF86" s="48">
        <v>24</v>
      </c>
      <c r="AG86" s="48">
        <v>19</v>
      </c>
      <c r="AH86" s="48">
        <v>13</v>
      </c>
      <c r="AI86" s="48">
        <v>7</v>
      </c>
      <c r="AJ86" s="48">
        <v>12</v>
      </c>
      <c r="AK86" s="48">
        <v>25</v>
      </c>
      <c r="AL86" s="48">
        <v>21</v>
      </c>
      <c r="AM86" s="48">
        <v>20</v>
      </c>
      <c r="AN86" s="48">
        <v>30</v>
      </c>
      <c r="AO86" s="48">
        <v>24</v>
      </c>
      <c r="AP86" s="48">
        <v>23</v>
      </c>
      <c r="AQ86" s="48">
        <v>19</v>
      </c>
      <c r="AR86" s="48">
        <v>14</v>
      </c>
      <c r="AS86" s="48">
        <v>53</v>
      </c>
      <c r="AT86" s="48">
        <v>194</v>
      </c>
      <c r="AU86" s="48">
        <v>64</v>
      </c>
      <c r="AV86" s="48">
        <v>33</v>
      </c>
      <c r="AW86" s="48">
        <v>31</v>
      </c>
      <c r="AX86" s="48">
        <v>13522</v>
      </c>
      <c r="AY86" s="48">
        <v>389</v>
      </c>
      <c r="AZ86" s="48">
        <v>9</v>
      </c>
      <c r="BA86" s="48">
        <v>20</v>
      </c>
      <c r="BB86" s="48">
        <v>19</v>
      </c>
      <c r="BC86" s="48">
        <v>25</v>
      </c>
      <c r="BD86" s="48">
        <v>14</v>
      </c>
      <c r="BE86" s="48">
        <v>11</v>
      </c>
      <c r="BF86" s="48">
        <v>17</v>
      </c>
      <c r="BG86" s="48">
        <v>26</v>
      </c>
      <c r="BH86" s="48">
        <v>21</v>
      </c>
      <c r="BI86" s="48">
        <v>18</v>
      </c>
      <c r="BJ86" s="48">
        <v>26</v>
      </c>
      <c r="BK86" s="48">
        <v>20</v>
      </c>
      <c r="BL86" s="48">
        <v>29</v>
      </c>
      <c r="BM86" s="48">
        <v>16</v>
      </c>
      <c r="BN86" s="48">
        <v>25</v>
      </c>
      <c r="BO86" s="48">
        <v>48</v>
      </c>
      <c r="BP86" s="48">
        <v>207</v>
      </c>
      <c r="BQ86" s="48">
        <v>134</v>
      </c>
      <c r="BR86" s="48">
        <v>41</v>
      </c>
      <c r="BS86" s="48">
        <v>93</v>
      </c>
      <c r="BT86" s="48">
        <v>19554</v>
      </c>
    </row>
    <row r="87" spans="1:72" x14ac:dyDescent="0.15">
      <c r="A87">
        <v>282200740</v>
      </c>
      <c r="B87">
        <v>2</v>
      </c>
      <c r="D87" t="s">
        <v>59</v>
      </c>
      <c r="E87" t="s">
        <v>109</v>
      </c>
      <c r="F87" t="s">
        <v>881</v>
      </c>
      <c r="G87" s="48">
        <v>288</v>
      </c>
      <c r="H87" s="48">
        <v>13</v>
      </c>
      <c r="I87" s="48">
        <v>8</v>
      </c>
      <c r="J87" s="48">
        <v>21</v>
      </c>
      <c r="K87" s="48">
        <v>19</v>
      </c>
      <c r="L87" s="48">
        <v>10</v>
      </c>
      <c r="M87" s="48">
        <v>12</v>
      </c>
      <c r="N87" s="48">
        <v>17</v>
      </c>
      <c r="O87" s="48">
        <v>13</v>
      </c>
      <c r="P87" s="48">
        <v>20</v>
      </c>
      <c r="Q87" s="48">
        <v>23</v>
      </c>
      <c r="R87" s="48">
        <v>28</v>
      </c>
      <c r="S87" s="48">
        <v>25</v>
      </c>
      <c r="T87" s="48">
        <v>15</v>
      </c>
      <c r="U87" s="48">
        <v>17</v>
      </c>
      <c r="V87" s="48">
        <v>16</v>
      </c>
      <c r="W87" s="48">
        <v>42</v>
      </c>
      <c r="X87" s="48">
        <v>182</v>
      </c>
      <c r="Y87" s="48">
        <v>64</v>
      </c>
      <c r="Z87" s="48">
        <v>33</v>
      </c>
      <c r="AA87" s="48">
        <v>31</v>
      </c>
      <c r="AB87" s="48">
        <v>12690</v>
      </c>
      <c r="AC87" s="48">
        <v>146</v>
      </c>
      <c r="AD87" s="48">
        <v>10</v>
      </c>
      <c r="AE87" s="48">
        <v>5</v>
      </c>
      <c r="AF87" s="48">
        <v>16</v>
      </c>
      <c r="AG87" s="48">
        <v>11</v>
      </c>
      <c r="AH87" s="48">
        <v>2</v>
      </c>
      <c r="AI87" s="48">
        <v>6</v>
      </c>
      <c r="AJ87" s="48">
        <v>9</v>
      </c>
      <c r="AK87" s="48">
        <v>6</v>
      </c>
      <c r="AL87" s="48">
        <v>10</v>
      </c>
      <c r="AM87" s="48">
        <v>12</v>
      </c>
      <c r="AN87" s="48">
        <v>13</v>
      </c>
      <c r="AO87" s="48">
        <v>13</v>
      </c>
      <c r="AP87" s="48">
        <v>7</v>
      </c>
      <c r="AQ87" s="48">
        <v>8</v>
      </c>
      <c r="AR87" s="48">
        <v>5</v>
      </c>
      <c r="AS87" s="48">
        <v>31</v>
      </c>
      <c r="AT87" s="48">
        <v>89</v>
      </c>
      <c r="AU87" s="48">
        <v>26</v>
      </c>
      <c r="AV87" s="48">
        <v>13</v>
      </c>
      <c r="AW87" s="48">
        <v>13</v>
      </c>
      <c r="AX87" s="48">
        <v>5903</v>
      </c>
      <c r="AY87" s="48">
        <v>142</v>
      </c>
      <c r="AZ87" s="48">
        <v>3</v>
      </c>
      <c r="BA87" s="48">
        <v>3</v>
      </c>
      <c r="BB87" s="48">
        <v>5</v>
      </c>
      <c r="BC87" s="48">
        <v>8</v>
      </c>
      <c r="BD87" s="48">
        <v>8</v>
      </c>
      <c r="BE87" s="48">
        <v>6</v>
      </c>
      <c r="BF87" s="48">
        <v>8</v>
      </c>
      <c r="BG87" s="48">
        <v>7</v>
      </c>
      <c r="BH87" s="48">
        <v>10</v>
      </c>
      <c r="BI87" s="48">
        <v>11</v>
      </c>
      <c r="BJ87" s="48">
        <v>15</v>
      </c>
      <c r="BK87" s="48">
        <v>12</v>
      </c>
      <c r="BL87" s="48">
        <v>8</v>
      </c>
      <c r="BM87" s="48">
        <v>9</v>
      </c>
      <c r="BN87" s="48">
        <v>11</v>
      </c>
      <c r="BO87" s="48">
        <v>11</v>
      </c>
      <c r="BP87" s="48">
        <v>93</v>
      </c>
      <c r="BQ87" s="48">
        <v>38</v>
      </c>
      <c r="BR87" s="48">
        <v>20</v>
      </c>
      <c r="BS87" s="48">
        <v>18</v>
      </c>
      <c r="BT87" s="48">
        <v>6787</v>
      </c>
    </row>
    <row r="88" spans="1:72" x14ac:dyDescent="0.15">
      <c r="A88">
        <v>282200750</v>
      </c>
      <c r="B88">
        <v>2</v>
      </c>
      <c r="D88" t="s">
        <v>59</v>
      </c>
      <c r="E88" t="s">
        <v>110</v>
      </c>
      <c r="F88" t="s">
        <v>881</v>
      </c>
      <c r="G88" s="48">
        <v>356</v>
      </c>
      <c r="H88" s="48">
        <v>8</v>
      </c>
      <c r="I88" s="48">
        <v>17</v>
      </c>
      <c r="J88" s="48">
        <v>20</v>
      </c>
      <c r="K88" s="48">
        <v>19</v>
      </c>
      <c r="L88" s="48">
        <v>26</v>
      </c>
      <c r="M88" s="48">
        <v>10</v>
      </c>
      <c r="N88" s="48">
        <v>13</v>
      </c>
      <c r="O88" s="48">
        <v>24</v>
      </c>
      <c r="P88" s="48">
        <v>18</v>
      </c>
      <c r="Q88" s="48">
        <v>29</v>
      </c>
      <c r="R88" s="48">
        <v>27</v>
      </c>
      <c r="S88" s="48">
        <v>24</v>
      </c>
      <c r="T88" s="48">
        <v>16</v>
      </c>
      <c r="U88" s="48">
        <v>24</v>
      </c>
      <c r="V88" s="48">
        <v>22</v>
      </c>
      <c r="W88" s="48">
        <v>45</v>
      </c>
      <c r="X88" s="48">
        <v>206</v>
      </c>
      <c r="Y88" s="48">
        <v>105</v>
      </c>
      <c r="Z88" s="48">
        <v>46</v>
      </c>
      <c r="AA88" s="48">
        <v>59</v>
      </c>
      <c r="AB88" s="48">
        <v>16694</v>
      </c>
      <c r="AC88" s="48">
        <v>166</v>
      </c>
      <c r="AD88" s="48">
        <v>4</v>
      </c>
      <c r="AE88" s="48">
        <v>10</v>
      </c>
      <c r="AF88" s="48">
        <v>8</v>
      </c>
      <c r="AG88" s="48">
        <v>10</v>
      </c>
      <c r="AH88" s="48">
        <v>12</v>
      </c>
      <c r="AI88" s="48">
        <v>6</v>
      </c>
      <c r="AJ88" s="48">
        <v>6</v>
      </c>
      <c r="AK88" s="48">
        <v>10</v>
      </c>
      <c r="AL88" s="48">
        <v>9</v>
      </c>
      <c r="AM88" s="48">
        <v>13</v>
      </c>
      <c r="AN88" s="48">
        <v>13</v>
      </c>
      <c r="AO88" s="48">
        <v>16</v>
      </c>
      <c r="AP88" s="48">
        <v>6</v>
      </c>
      <c r="AQ88" s="48">
        <v>11</v>
      </c>
      <c r="AR88" s="48">
        <v>9</v>
      </c>
      <c r="AS88" s="48">
        <v>22</v>
      </c>
      <c r="AT88" s="48">
        <v>101</v>
      </c>
      <c r="AU88" s="48">
        <v>43</v>
      </c>
      <c r="AV88" s="48">
        <v>20</v>
      </c>
      <c r="AW88" s="48">
        <v>23</v>
      </c>
      <c r="AX88" s="48">
        <v>7519</v>
      </c>
      <c r="AY88" s="48">
        <v>190</v>
      </c>
      <c r="AZ88" s="48">
        <v>4</v>
      </c>
      <c r="BA88" s="48">
        <v>7</v>
      </c>
      <c r="BB88" s="48">
        <v>12</v>
      </c>
      <c r="BC88" s="48">
        <v>9</v>
      </c>
      <c r="BD88" s="48">
        <v>14</v>
      </c>
      <c r="BE88" s="48">
        <v>4</v>
      </c>
      <c r="BF88" s="48">
        <v>7</v>
      </c>
      <c r="BG88" s="48">
        <v>14</v>
      </c>
      <c r="BH88" s="48">
        <v>9</v>
      </c>
      <c r="BI88" s="48">
        <v>16</v>
      </c>
      <c r="BJ88" s="48">
        <v>14</v>
      </c>
      <c r="BK88" s="48">
        <v>8</v>
      </c>
      <c r="BL88" s="48">
        <v>10</v>
      </c>
      <c r="BM88" s="48">
        <v>13</v>
      </c>
      <c r="BN88" s="48">
        <v>13</v>
      </c>
      <c r="BO88" s="48">
        <v>23</v>
      </c>
      <c r="BP88" s="48">
        <v>105</v>
      </c>
      <c r="BQ88" s="48">
        <v>62</v>
      </c>
      <c r="BR88" s="48">
        <v>26</v>
      </c>
      <c r="BS88" s="48">
        <v>36</v>
      </c>
      <c r="BT88" s="48">
        <v>9175</v>
      </c>
    </row>
    <row r="89" spans="1:72" x14ac:dyDescent="0.15">
      <c r="A89" s="118">
        <v>28220075001</v>
      </c>
      <c r="B89" s="118">
        <v>3</v>
      </c>
      <c r="C89" s="118"/>
      <c r="D89" s="118" t="s">
        <v>59</v>
      </c>
      <c r="E89" s="118" t="s">
        <v>110</v>
      </c>
      <c r="F89" s="118"/>
      <c r="G89" s="119">
        <v>185</v>
      </c>
      <c r="H89" s="119">
        <v>2</v>
      </c>
      <c r="I89" s="119">
        <v>8</v>
      </c>
      <c r="J89" s="119">
        <v>11</v>
      </c>
      <c r="K89" s="119">
        <v>11</v>
      </c>
      <c r="L89" s="119">
        <v>14</v>
      </c>
      <c r="M89" s="119">
        <v>3</v>
      </c>
      <c r="N89" s="119">
        <v>6</v>
      </c>
      <c r="O89" s="119">
        <v>12</v>
      </c>
      <c r="P89" s="119">
        <v>12</v>
      </c>
      <c r="Q89" s="119">
        <v>17</v>
      </c>
      <c r="R89" s="119">
        <v>13</v>
      </c>
      <c r="S89" s="119">
        <v>12</v>
      </c>
      <c r="T89" s="119">
        <v>7</v>
      </c>
      <c r="U89" s="119">
        <v>12</v>
      </c>
      <c r="V89" s="119">
        <v>13</v>
      </c>
      <c r="W89" s="119">
        <v>21</v>
      </c>
      <c r="X89" s="119">
        <v>107</v>
      </c>
      <c r="Y89" s="119">
        <v>57</v>
      </c>
      <c r="Z89" s="119">
        <v>25</v>
      </c>
      <c r="AA89" s="119">
        <v>32</v>
      </c>
      <c r="AB89" s="119">
        <v>8838</v>
      </c>
      <c r="AC89" s="119">
        <v>88</v>
      </c>
      <c r="AD89" s="119">
        <v>0</v>
      </c>
      <c r="AE89" s="119">
        <v>6</v>
      </c>
      <c r="AF89" s="119">
        <v>4</v>
      </c>
      <c r="AG89" s="119">
        <v>5</v>
      </c>
      <c r="AH89" s="119">
        <v>7</v>
      </c>
      <c r="AI89" s="119">
        <v>1</v>
      </c>
      <c r="AJ89" s="119">
        <v>4</v>
      </c>
      <c r="AK89" s="119">
        <v>4</v>
      </c>
      <c r="AL89" s="119">
        <v>6</v>
      </c>
      <c r="AM89" s="119">
        <v>8</v>
      </c>
      <c r="AN89" s="119">
        <v>6</v>
      </c>
      <c r="AO89" s="119">
        <v>8</v>
      </c>
      <c r="AP89" s="119">
        <v>4</v>
      </c>
      <c r="AQ89" s="119">
        <v>6</v>
      </c>
      <c r="AR89" s="119">
        <v>6</v>
      </c>
      <c r="AS89" s="119">
        <v>10</v>
      </c>
      <c r="AT89" s="119">
        <v>53</v>
      </c>
      <c r="AU89" s="119">
        <v>25</v>
      </c>
      <c r="AV89" s="119">
        <v>12</v>
      </c>
      <c r="AW89" s="119">
        <v>13</v>
      </c>
      <c r="AX89" s="119">
        <v>4160</v>
      </c>
      <c r="AY89" s="119">
        <v>97</v>
      </c>
      <c r="AZ89" s="119">
        <v>2</v>
      </c>
      <c r="BA89" s="119">
        <v>2</v>
      </c>
      <c r="BB89" s="119">
        <v>7</v>
      </c>
      <c r="BC89" s="119">
        <v>6</v>
      </c>
      <c r="BD89" s="119">
        <v>7</v>
      </c>
      <c r="BE89" s="119">
        <v>2</v>
      </c>
      <c r="BF89" s="119">
        <v>2</v>
      </c>
      <c r="BG89" s="119">
        <v>8</v>
      </c>
      <c r="BH89" s="119">
        <v>6</v>
      </c>
      <c r="BI89" s="119">
        <v>9</v>
      </c>
      <c r="BJ89" s="119">
        <v>7</v>
      </c>
      <c r="BK89" s="119">
        <v>4</v>
      </c>
      <c r="BL89" s="119">
        <v>3</v>
      </c>
      <c r="BM89" s="119">
        <v>6</v>
      </c>
      <c r="BN89" s="119">
        <v>7</v>
      </c>
      <c r="BO89" s="119">
        <v>11</v>
      </c>
      <c r="BP89" s="119">
        <v>54</v>
      </c>
      <c r="BQ89" s="119">
        <v>32</v>
      </c>
      <c r="BR89" s="119">
        <v>13</v>
      </c>
      <c r="BS89" s="119">
        <v>19</v>
      </c>
      <c r="BT89" s="119">
        <v>4678</v>
      </c>
    </row>
    <row r="90" spans="1:72" x14ac:dyDescent="0.15">
      <c r="A90" s="120">
        <v>28220075002</v>
      </c>
      <c r="B90" s="120">
        <v>3</v>
      </c>
      <c r="C90" s="120"/>
      <c r="D90" s="120" t="s">
        <v>59</v>
      </c>
      <c r="E90" s="120" t="s">
        <v>865</v>
      </c>
      <c r="F90" s="120"/>
      <c r="G90" s="121">
        <v>171</v>
      </c>
      <c r="H90" s="121">
        <v>6</v>
      </c>
      <c r="I90" s="121">
        <v>9</v>
      </c>
      <c r="J90" s="121">
        <v>9</v>
      </c>
      <c r="K90" s="121">
        <v>8</v>
      </c>
      <c r="L90" s="121">
        <v>12</v>
      </c>
      <c r="M90" s="121">
        <v>7</v>
      </c>
      <c r="N90" s="121">
        <v>7</v>
      </c>
      <c r="O90" s="121">
        <v>12</v>
      </c>
      <c r="P90" s="121">
        <v>6</v>
      </c>
      <c r="Q90" s="121">
        <v>12</v>
      </c>
      <c r="R90" s="121">
        <v>14</v>
      </c>
      <c r="S90" s="121">
        <v>12</v>
      </c>
      <c r="T90" s="121">
        <v>9</v>
      </c>
      <c r="U90" s="121">
        <v>12</v>
      </c>
      <c r="V90" s="121">
        <v>9</v>
      </c>
      <c r="W90" s="121">
        <v>24</v>
      </c>
      <c r="X90" s="121">
        <v>99</v>
      </c>
      <c r="Y90" s="121">
        <v>48</v>
      </c>
      <c r="Z90" s="121">
        <v>21</v>
      </c>
      <c r="AA90" s="121">
        <v>27</v>
      </c>
      <c r="AB90" s="121">
        <v>7856</v>
      </c>
      <c r="AC90" s="121">
        <v>78</v>
      </c>
      <c r="AD90" s="121">
        <v>4</v>
      </c>
      <c r="AE90" s="121">
        <v>4</v>
      </c>
      <c r="AF90" s="121">
        <v>4</v>
      </c>
      <c r="AG90" s="121">
        <v>5</v>
      </c>
      <c r="AH90" s="121">
        <v>5</v>
      </c>
      <c r="AI90" s="121">
        <v>5</v>
      </c>
      <c r="AJ90" s="121">
        <v>2</v>
      </c>
      <c r="AK90" s="121">
        <v>6</v>
      </c>
      <c r="AL90" s="121">
        <v>3</v>
      </c>
      <c r="AM90" s="121">
        <v>5</v>
      </c>
      <c r="AN90" s="121">
        <v>7</v>
      </c>
      <c r="AO90" s="121">
        <v>8</v>
      </c>
      <c r="AP90" s="121">
        <v>2</v>
      </c>
      <c r="AQ90" s="121">
        <v>5</v>
      </c>
      <c r="AR90" s="121">
        <v>3</v>
      </c>
      <c r="AS90" s="121">
        <v>12</v>
      </c>
      <c r="AT90" s="121">
        <v>48</v>
      </c>
      <c r="AU90" s="121">
        <v>18</v>
      </c>
      <c r="AV90" s="121">
        <v>8</v>
      </c>
      <c r="AW90" s="121">
        <v>10</v>
      </c>
      <c r="AX90" s="121">
        <v>3359</v>
      </c>
      <c r="AY90" s="121">
        <v>93</v>
      </c>
      <c r="AZ90" s="121">
        <v>2</v>
      </c>
      <c r="BA90" s="121">
        <v>5</v>
      </c>
      <c r="BB90" s="121">
        <v>5</v>
      </c>
      <c r="BC90" s="121">
        <v>3</v>
      </c>
      <c r="BD90" s="121">
        <v>7</v>
      </c>
      <c r="BE90" s="121">
        <v>2</v>
      </c>
      <c r="BF90" s="121">
        <v>5</v>
      </c>
      <c r="BG90" s="121">
        <v>6</v>
      </c>
      <c r="BH90" s="121">
        <v>3</v>
      </c>
      <c r="BI90" s="121">
        <v>7</v>
      </c>
      <c r="BJ90" s="121">
        <v>7</v>
      </c>
      <c r="BK90" s="121">
        <v>4</v>
      </c>
      <c r="BL90" s="121">
        <v>7</v>
      </c>
      <c r="BM90" s="121">
        <v>7</v>
      </c>
      <c r="BN90" s="121">
        <v>6</v>
      </c>
      <c r="BO90" s="121">
        <v>12</v>
      </c>
      <c r="BP90" s="121">
        <v>51</v>
      </c>
      <c r="BQ90" s="121">
        <v>30</v>
      </c>
      <c r="BR90" s="121">
        <v>13</v>
      </c>
      <c r="BS90" s="121">
        <v>17</v>
      </c>
      <c r="BT90" s="121">
        <v>4497</v>
      </c>
    </row>
    <row r="91" spans="1:72" x14ac:dyDescent="0.15">
      <c r="A91">
        <v>282200770</v>
      </c>
      <c r="B91">
        <v>2</v>
      </c>
      <c r="D91" t="s">
        <v>59</v>
      </c>
      <c r="E91" t="s">
        <v>112</v>
      </c>
      <c r="F91" t="s">
        <v>881</v>
      </c>
      <c r="G91" s="48">
        <v>75</v>
      </c>
      <c r="H91" s="48">
        <v>1</v>
      </c>
      <c r="I91" s="48">
        <v>7</v>
      </c>
      <c r="J91" s="48">
        <v>6</v>
      </c>
      <c r="K91" s="48">
        <v>0</v>
      </c>
      <c r="L91" s="48">
        <v>2</v>
      </c>
      <c r="M91" s="48">
        <v>3</v>
      </c>
      <c r="N91" s="48">
        <v>5</v>
      </c>
      <c r="O91" s="48">
        <v>6</v>
      </c>
      <c r="P91" s="48">
        <v>2</v>
      </c>
      <c r="Q91" s="48">
        <v>2</v>
      </c>
      <c r="R91" s="48">
        <v>5</v>
      </c>
      <c r="S91" s="48">
        <v>7</v>
      </c>
      <c r="T91" s="48">
        <v>9</v>
      </c>
      <c r="U91" s="48">
        <v>6</v>
      </c>
      <c r="V91" s="48">
        <v>3</v>
      </c>
      <c r="W91" s="48">
        <v>14</v>
      </c>
      <c r="X91" s="48">
        <v>41</v>
      </c>
      <c r="Y91" s="48">
        <v>20</v>
      </c>
      <c r="Z91" s="48">
        <v>9</v>
      </c>
      <c r="AA91" s="48">
        <v>11</v>
      </c>
      <c r="AB91" s="48">
        <v>3573</v>
      </c>
      <c r="AC91" s="48">
        <v>37</v>
      </c>
      <c r="AD91" s="48">
        <v>1</v>
      </c>
      <c r="AE91" s="48">
        <v>3</v>
      </c>
      <c r="AF91" s="48">
        <v>5</v>
      </c>
      <c r="AG91" s="48">
        <v>0</v>
      </c>
      <c r="AH91" s="48">
        <v>1</v>
      </c>
      <c r="AI91" s="48">
        <v>1</v>
      </c>
      <c r="AJ91" s="48">
        <v>2</v>
      </c>
      <c r="AK91" s="48">
        <v>3</v>
      </c>
      <c r="AL91" s="48">
        <v>1</v>
      </c>
      <c r="AM91" s="48">
        <v>0</v>
      </c>
      <c r="AN91" s="48">
        <v>4</v>
      </c>
      <c r="AO91" s="48">
        <v>4</v>
      </c>
      <c r="AP91" s="48">
        <v>5</v>
      </c>
      <c r="AQ91" s="48">
        <v>1</v>
      </c>
      <c r="AR91" s="48">
        <v>3</v>
      </c>
      <c r="AS91" s="48">
        <v>9</v>
      </c>
      <c r="AT91" s="48">
        <v>21</v>
      </c>
      <c r="AU91" s="48">
        <v>7</v>
      </c>
      <c r="AV91" s="48">
        <v>4</v>
      </c>
      <c r="AW91" s="48">
        <v>3</v>
      </c>
      <c r="AX91" s="48">
        <v>1624</v>
      </c>
      <c r="AY91" s="48">
        <v>38</v>
      </c>
      <c r="AZ91" s="48">
        <v>0</v>
      </c>
      <c r="BA91" s="48">
        <v>4</v>
      </c>
      <c r="BB91" s="48">
        <v>1</v>
      </c>
      <c r="BC91" s="48">
        <v>0</v>
      </c>
      <c r="BD91" s="48">
        <v>1</v>
      </c>
      <c r="BE91" s="48">
        <v>2</v>
      </c>
      <c r="BF91" s="48">
        <v>3</v>
      </c>
      <c r="BG91" s="48">
        <v>3</v>
      </c>
      <c r="BH91" s="48">
        <v>1</v>
      </c>
      <c r="BI91" s="48">
        <v>2</v>
      </c>
      <c r="BJ91" s="48">
        <v>1</v>
      </c>
      <c r="BK91" s="48">
        <v>3</v>
      </c>
      <c r="BL91" s="48">
        <v>4</v>
      </c>
      <c r="BM91" s="48">
        <v>5</v>
      </c>
      <c r="BN91" s="48">
        <v>0</v>
      </c>
      <c r="BO91" s="48">
        <v>5</v>
      </c>
      <c r="BP91" s="48">
        <v>20</v>
      </c>
      <c r="BQ91" s="48">
        <v>13</v>
      </c>
      <c r="BR91" s="48">
        <v>5</v>
      </c>
      <c r="BS91" s="48">
        <v>8</v>
      </c>
      <c r="BT91" s="48">
        <v>1949</v>
      </c>
    </row>
    <row r="92" spans="1:72" x14ac:dyDescent="0.15">
      <c r="A92">
        <v>282200780</v>
      </c>
      <c r="B92">
        <v>2</v>
      </c>
      <c r="D92" t="s">
        <v>59</v>
      </c>
      <c r="E92" t="s">
        <v>56</v>
      </c>
      <c r="F92" t="s">
        <v>882</v>
      </c>
      <c r="G92" s="48">
        <v>896</v>
      </c>
      <c r="H92" s="48">
        <v>38</v>
      </c>
      <c r="I92" s="48">
        <v>44</v>
      </c>
      <c r="J92" s="48">
        <v>44</v>
      </c>
      <c r="K92" s="48">
        <v>51</v>
      </c>
      <c r="L92" s="48">
        <v>28</v>
      </c>
      <c r="M92" s="48">
        <v>45</v>
      </c>
      <c r="N92" s="48">
        <v>62</v>
      </c>
      <c r="O92" s="48">
        <v>46</v>
      </c>
      <c r="P92" s="48">
        <v>48</v>
      </c>
      <c r="Q92" s="48">
        <v>57</v>
      </c>
      <c r="R92" s="48">
        <v>63</v>
      </c>
      <c r="S92" s="48">
        <v>80</v>
      </c>
      <c r="T92" s="48">
        <v>60</v>
      </c>
      <c r="U92" s="48">
        <v>51</v>
      </c>
      <c r="V92" s="48">
        <v>60</v>
      </c>
      <c r="W92" s="48">
        <v>126</v>
      </c>
      <c r="X92" s="48">
        <v>540</v>
      </c>
      <c r="Y92" s="48">
        <v>230</v>
      </c>
      <c r="Z92" s="48">
        <v>111</v>
      </c>
      <c r="AA92" s="48">
        <v>119</v>
      </c>
      <c r="AB92" s="48">
        <v>40901</v>
      </c>
      <c r="AC92" s="48">
        <v>431</v>
      </c>
      <c r="AD92" s="48">
        <v>18</v>
      </c>
      <c r="AE92" s="48">
        <v>21</v>
      </c>
      <c r="AF92" s="48">
        <v>23</v>
      </c>
      <c r="AG92" s="48">
        <v>27</v>
      </c>
      <c r="AH92" s="48">
        <v>12</v>
      </c>
      <c r="AI92" s="48">
        <v>23</v>
      </c>
      <c r="AJ92" s="48">
        <v>33</v>
      </c>
      <c r="AK92" s="48">
        <v>19</v>
      </c>
      <c r="AL92" s="48">
        <v>25</v>
      </c>
      <c r="AM92" s="48">
        <v>26</v>
      </c>
      <c r="AN92" s="48">
        <v>35</v>
      </c>
      <c r="AO92" s="48">
        <v>41</v>
      </c>
      <c r="AP92" s="48">
        <v>31</v>
      </c>
      <c r="AQ92" s="48">
        <v>21</v>
      </c>
      <c r="AR92" s="48">
        <v>30</v>
      </c>
      <c r="AS92" s="48">
        <v>62</v>
      </c>
      <c r="AT92" s="48">
        <v>272</v>
      </c>
      <c r="AU92" s="48">
        <v>97</v>
      </c>
      <c r="AV92" s="48">
        <v>51</v>
      </c>
      <c r="AW92" s="48">
        <v>46</v>
      </c>
      <c r="AX92" s="48">
        <v>19173</v>
      </c>
      <c r="AY92" s="48">
        <v>465</v>
      </c>
      <c r="AZ92" s="48">
        <v>20</v>
      </c>
      <c r="BA92" s="48">
        <v>23</v>
      </c>
      <c r="BB92" s="48">
        <v>21</v>
      </c>
      <c r="BC92" s="48">
        <v>24</v>
      </c>
      <c r="BD92" s="48">
        <v>16</v>
      </c>
      <c r="BE92" s="48">
        <v>22</v>
      </c>
      <c r="BF92" s="48">
        <v>29</v>
      </c>
      <c r="BG92" s="48">
        <v>27</v>
      </c>
      <c r="BH92" s="48">
        <v>23</v>
      </c>
      <c r="BI92" s="48">
        <v>31</v>
      </c>
      <c r="BJ92" s="48">
        <v>28</v>
      </c>
      <c r="BK92" s="48">
        <v>39</v>
      </c>
      <c r="BL92" s="48">
        <v>29</v>
      </c>
      <c r="BM92" s="48">
        <v>30</v>
      </c>
      <c r="BN92" s="48">
        <v>30</v>
      </c>
      <c r="BO92" s="48">
        <v>64</v>
      </c>
      <c r="BP92" s="48">
        <v>268</v>
      </c>
      <c r="BQ92" s="48">
        <v>133</v>
      </c>
      <c r="BR92" s="48">
        <v>60</v>
      </c>
      <c r="BS92" s="48">
        <v>73</v>
      </c>
      <c r="BT92" s="48">
        <v>21728</v>
      </c>
    </row>
    <row r="93" spans="1:72" x14ac:dyDescent="0.15">
      <c r="A93">
        <v>282200790</v>
      </c>
      <c r="B93">
        <v>2</v>
      </c>
      <c r="D93" t="s">
        <v>59</v>
      </c>
      <c r="E93" t="s">
        <v>113</v>
      </c>
      <c r="F93" t="s">
        <v>882</v>
      </c>
      <c r="G93" s="48">
        <v>1122</v>
      </c>
      <c r="H93" s="48">
        <v>50</v>
      </c>
      <c r="I93" s="48">
        <v>51</v>
      </c>
      <c r="J93" s="48">
        <v>54</v>
      </c>
      <c r="K93" s="48">
        <v>55</v>
      </c>
      <c r="L93" s="48">
        <v>66</v>
      </c>
      <c r="M93" s="48">
        <v>61</v>
      </c>
      <c r="N93" s="48">
        <v>64</v>
      </c>
      <c r="O93" s="48">
        <v>50</v>
      </c>
      <c r="P93" s="48">
        <v>63</v>
      </c>
      <c r="Q93" s="48">
        <v>64</v>
      </c>
      <c r="R93" s="48">
        <v>98</v>
      </c>
      <c r="S93" s="48">
        <v>96</v>
      </c>
      <c r="T93" s="48">
        <v>72</v>
      </c>
      <c r="U93" s="48">
        <v>68</v>
      </c>
      <c r="V93" s="48">
        <v>72</v>
      </c>
      <c r="W93" s="48">
        <v>155</v>
      </c>
      <c r="X93" s="48">
        <v>689</v>
      </c>
      <c r="Y93" s="48">
        <v>278</v>
      </c>
      <c r="Z93" s="48">
        <v>140</v>
      </c>
      <c r="AA93" s="48">
        <v>138</v>
      </c>
      <c r="AB93" s="48">
        <v>50621</v>
      </c>
      <c r="AC93" s="48">
        <v>545</v>
      </c>
      <c r="AD93" s="48">
        <v>16</v>
      </c>
      <c r="AE93" s="48">
        <v>30</v>
      </c>
      <c r="AF93" s="48">
        <v>29</v>
      </c>
      <c r="AG93" s="48">
        <v>27</v>
      </c>
      <c r="AH93" s="48">
        <v>36</v>
      </c>
      <c r="AI93" s="48">
        <v>30</v>
      </c>
      <c r="AJ93" s="48">
        <v>35</v>
      </c>
      <c r="AK93" s="48">
        <v>24</v>
      </c>
      <c r="AL93" s="48">
        <v>32</v>
      </c>
      <c r="AM93" s="48">
        <v>29</v>
      </c>
      <c r="AN93" s="48">
        <v>47</v>
      </c>
      <c r="AO93" s="48">
        <v>52</v>
      </c>
      <c r="AP93" s="48">
        <v>39</v>
      </c>
      <c r="AQ93" s="48">
        <v>28</v>
      </c>
      <c r="AR93" s="48">
        <v>32</v>
      </c>
      <c r="AS93" s="48">
        <v>75</v>
      </c>
      <c r="AT93" s="48">
        <v>351</v>
      </c>
      <c r="AU93" s="48">
        <v>119</v>
      </c>
      <c r="AV93" s="48">
        <v>60</v>
      </c>
      <c r="AW93" s="48">
        <v>59</v>
      </c>
      <c r="AX93" s="48">
        <v>24087</v>
      </c>
      <c r="AY93" s="48">
        <v>577</v>
      </c>
      <c r="AZ93" s="48">
        <v>34</v>
      </c>
      <c r="BA93" s="48">
        <v>21</v>
      </c>
      <c r="BB93" s="48">
        <v>25</v>
      </c>
      <c r="BC93" s="48">
        <v>28</v>
      </c>
      <c r="BD93" s="48">
        <v>30</v>
      </c>
      <c r="BE93" s="48">
        <v>31</v>
      </c>
      <c r="BF93" s="48">
        <v>29</v>
      </c>
      <c r="BG93" s="48">
        <v>26</v>
      </c>
      <c r="BH93" s="48">
        <v>31</v>
      </c>
      <c r="BI93" s="48">
        <v>35</v>
      </c>
      <c r="BJ93" s="48">
        <v>51</v>
      </c>
      <c r="BK93" s="48">
        <v>44</v>
      </c>
      <c r="BL93" s="48">
        <v>33</v>
      </c>
      <c r="BM93" s="48">
        <v>40</v>
      </c>
      <c r="BN93" s="48">
        <v>40</v>
      </c>
      <c r="BO93" s="48">
        <v>80</v>
      </c>
      <c r="BP93" s="48">
        <v>338</v>
      </c>
      <c r="BQ93" s="48">
        <v>159</v>
      </c>
      <c r="BR93" s="48">
        <v>80</v>
      </c>
      <c r="BS93" s="48">
        <v>79</v>
      </c>
      <c r="BT93" s="48">
        <v>26534</v>
      </c>
    </row>
    <row r="94" spans="1:72" x14ac:dyDescent="0.15">
      <c r="A94">
        <v>282200800</v>
      </c>
      <c r="B94">
        <v>2</v>
      </c>
      <c r="D94" t="s">
        <v>59</v>
      </c>
      <c r="E94" t="s">
        <v>114</v>
      </c>
      <c r="F94" t="s">
        <v>882</v>
      </c>
      <c r="G94" s="48">
        <v>789</v>
      </c>
      <c r="H94" s="48">
        <v>36</v>
      </c>
      <c r="I94" s="48">
        <v>26</v>
      </c>
      <c r="J94" s="48">
        <v>23</v>
      </c>
      <c r="K94" s="48">
        <v>34</v>
      </c>
      <c r="L94" s="48">
        <v>30</v>
      </c>
      <c r="M94" s="48">
        <v>38</v>
      </c>
      <c r="N94" s="48">
        <v>57</v>
      </c>
      <c r="O94" s="48">
        <v>50</v>
      </c>
      <c r="P94" s="48">
        <v>33</v>
      </c>
      <c r="Q94" s="48">
        <v>52</v>
      </c>
      <c r="R94" s="48">
        <v>66</v>
      </c>
      <c r="S94" s="48">
        <v>79</v>
      </c>
      <c r="T94" s="48">
        <v>69</v>
      </c>
      <c r="U94" s="48">
        <v>43</v>
      </c>
      <c r="V94" s="48">
        <v>49</v>
      </c>
      <c r="W94" s="48">
        <v>85</v>
      </c>
      <c r="X94" s="48">
        <v>508</v>
      </c>
      <c r="Y94" s="48">
        <v>196</v>
      </c>
      <c r="Z94" s="48">
        <v>92</v>
      </c>
      <c r="AA94" s="48">
        <v>104</v>
      </c>
      <c r="AB94" s="48">
        <v>37300</v>
      </c>
      <c r="AC94" s="48">
        <v>380</v>
      </c>
      <c r="AD94" s="48">
        <v>21</v>
      </c>
      <c r="AE94" s="48">
        <v>10</v>
      </c>
      <c r="AF94" s="48">
        <v>13</v>
      </c>
      <c r="AG94" s="48">
        <v>16</v>
      </c>
      <c r="AH94" s="48">
        <v>16</v>
      </c>
      <c r="AI94" s="48">
        <v>23</v>
      </c>
      <c r="AJ94" s="48">
        <v>21</v>
      </c>
      <c r="AK94" s="48">
        <v>29</v>
      </c>
      <c r="AL94" s="48">
        <v>12</v>
      </c>
      <c r="AM94" s="48">
        <v>27</v>
      </c>
      <c r="AN94" s="48">
        <v>28</v>
      </c>
      <c r="AO94" s="48">
        <v>40</v>
      </c>
      <c r="AP94" s="48">
        <v>31</v>
      </c>
      <c r="AQ94" s="48">
        <v>23</v>
      </c>
      <c r="AR94" s="48">
        <v>24</v>
      </c>
      <c r="AS94" s="48">
        <v>44</v>
      </c>
      <c r="AT94" s="48">
        <v>243</v>
      </c>
      <c r="AU94" s="48">
        <v>93</v>
      </c>
      <c r="AV94" s="48">
        <v>47</v>
      </c>
      <c r="AW94" s="48">
        <v>46</v>
      </c>
      <c r="AX94" s="48">
        <v>17598</v>
      </c>
      <c r="AY94" s="48">
        <v>409</v>
      </c>
      <c r="AZ94" s="48">
        <v>15</v>
      </c>
      <c r="BA94" s="48">
        <v>16</v>
      </c>
      <c r="BB94" s="48">
        <v>10</v>
      </c>
      <c r="BC94" s="48">
        <v>18</v>
      </c>
      <c r="BD94" s="48">
        <v>14</v>
      </c>
      <c r="BE94" s="48">
        <v>15</v>
      </c>
      <c r="BF94" s="48">
        <v>36</v>
      </c>
      <c r="BG94" s="48">
        <v>21</v>
      </c>
      <c r="BH94" s="48">
        <v>21</v>
      </c>
      <c r="BI94" s="48">
        <v>25</v>
      </c>
      <c r="BJ94" s="48">
        <v>38</v>
      </c>
      <c r="BK94" s="48">
        <v>39</v>
      </c>
      <c r="BL94" s="48">
        <v>38</v>
      </c>
      <c r="BM94" s="48">
        <v>20</v>
      </c>
      <c r="BN94" s="48">
        <v>25</v>
      </c>
      <c r="BO94" s="48">
        <v>41</v>
      </c>
      <c r="BP94" s="48">
        <v>265</v>
      </c>
      <c r="BQ94" s="48">
        <v>103</v>
      </c>
      <c r="BR94" s="48">
        <v>45</v>
      </c>
      <c r="BS94" s="48">
        <v>58</v>
      </c>
      <c r="BT94" s="48">
        <v>19702</v>
      </c>
    </row>
    <row r="95" spans="1:72" x14ac:dyDescent="0.15">
      <c r="A95" s="118">
        <v>28220080001</v>
      </c>
      <c r="B95" s="118">
        <v>3</v>
      </c>
      <c r="C95" s="118"/>
      <c r="D95" s="118" t="s">
        <v>59</v>
      </c>
      <c r="E95" s="118" t="s">
        <v>114</v>
      </c>
      <c r="F95" s="118"/>
      <c r="G95" s="119">
        <v>651</v>
      </c>
      <c r="H95" s="119">
        <v>27</v>
      </c>
      <c r="I95" s="119">
        <v>23</v>
      </c>
      <c r="J95" s="119">
        <v>22</v>
      </c>
      <c r="K95" s="119">
        <v>29</v>
      </c>
      <c r="L95" s="119">
        <v>22</v>
      </c>
      <c r="M95" s="119">
        <v>30</v>
      </c>
      <c r="N95" s="119">
        <v>46</v>
      </c>
      <c r="O95" s="119">
        <v>41</v>
      </c>
      <c r="P95" s="119">
        <v>31</v>
      </c>
      <c r="Q95" s="119">
        <v>43</v>
      </c>
      <c r="R95" s="119">
        <v>55</v>
      </c>
      <c r="S95" s="119">
        <v>62</v>
      </c>
      <c r="T95" s="119">
        <v>52</v>
      </c>
      <c r="U95" s="119">
        <v>34</v>
      </c>
      <c r="V95" s="119">
        <v>45</v>
      </c>
      <c r="W95" s="119">
        <v>72</v>
      </c>
      <c r="X95" s="119">
        <v>411</v>
      </c>
      <c r="Y95" s="119">
        <v>168</v>
      </c>
      <c r="Z95" s="119">
        <v>79</v>
      </c>
      <c r="AA95" s="119">
        <v>89</v>
      </c>
      <c r="AB95" s="119">
        <v>30866</v>
      </c>
      <c r="AC95" s="119">
        <v>309</v>
      </c>
      <c r="AD95" s="119">
        <v>15</v>
      </c>
      <c r="AE95" s="119">
        <v>9</v>
      </c>
      <c r="AF95" s="119">
        <v>12</v>
      </c>
      <c r="AG95" s="119">
        <v>14</v>
      </c>
      <c r="AH95" s="119">
        <v>11</v>
      </c>
      <c r="AI95" s="119">
        <v>19</v>
      </c>
      <c r="AJ95" s="119">
        <v>17</v>
      </c>
      <c r="AK95" s="119">
        <v>23</v>
      </c>
      <c r="AL95" s="119">
        <v>12</v>
      </c>
      <c r="AM95" s="119">
        <v>22</v>
      </c>
      <c r="AN95" s="119">
        <v>24</v>
      </c>
      <c r="AO95" s="119">
        <v>30</v>
      </c>
      <c r="AP95" s="119">
        <v>23</v>
      </c>
      <c r="AQ95" s="119">
        <v>17</v>
      </c>
      <c r="AR95" s="119">
        <v>21</v>
      </c>
      <c r="AS95" s="119">
        <v>36</v>
      </c>
      <c r="AT95" s="119">
        <v>195</v>
      </c>
      <c r="AU95" s="119">
        <v>78</v>
      </c>
      <c r="AV95" s="119">
        <v>38</v>
      </c>
      <c r="AW95" s="119">
        <v>40</v>
      </c>
      <c r="AX95" s="119">
        <v>14343</v>
      </c>
      <c r="AY95" s="119">
        <v>342</v>
      </c>
      <c r="AZ95" s="119">
        <v>12</v>
      </c>
      <c r="BA95" s="119">
        <v>14</v>
      </c>
      <c r="BB95" s="119">
        <v>10</v>
      </c>
      <c r="BC95" s="119">
        <v>15</v>
      </c>
      <c r="BD95" s="119">
        <v>11</v>
      </c>
      <c r="BE95" s="119">
        <v>11</v>
      </c>
      <c r="BF95" s="119">
        <v>29</v>
      </c>
      <c r="BG95" s="119">
        <v>18</v>
      </c>
      <c r="BH95" s="119">
        <v>19</v>
      </c>
      <c r="BI95" s="119">
        <v>21</v>
      </c>
      <c r="BJ95" s="119">
        <v>31</v>
      </c>
      <c r="BK95" s="119">
        <v>32</v>
      </c>
      <c r="BL95" s="119">
        <v>29</v>
      </c>
      <c r="BM95" s="119">
        <v>17</v>
      </c>
      <c r="BN95" s="119">
        <v>24</v>
      </c>
      <c r="BO95" s="119">
        <v>36</v>
      </c>
      <c r="BP95" s="119">
        <v>216</v>
      </c>
      <c r="BQ95" s="119">
        <v>90</v>
      </c>
      <c r="BR95" s="119">
        <v>41</v>
      </c>
      <c r="BS95" s="119">
        <v>49</v>
      </c>
      <c r="BT95" s="119">
        <v>16523</v>
      </c>
    </row>
    <row r="96" spans="1:72" x14ac:dyDescent="0.15">
      <c r="A96" s="120">
        <v>28220080002</v>
      </c>
      <c r="B96" s="120">
        <v>3</v>
      </c>
      <c r="C96" s="120"/>
      <c r="D96" s="120" t="s">
        <v>59</v>
      </c>
      <c r="E96" s="120" t="s">
        <v>866</v>
      </c>
      <c r="F96" s="120"/>
      <c r="G96" s="121">
        <v>138</v>
      </c>
      <c r="H96" s="121">
        <v>9</v>
      </c>
      <c r="I96" s="121">
        <v>3</v>
      </c>
      <c r="J96" s="121">
        <v>1</v>
      </c>
      <c r="K96" s="121">
        <v>5</v>
      </c>
      <c r="L96" s="121">
        <v>8</v>
      </c>
      <c r="M96" s="121">
        <v>8</v>
      </c>
      <c r="N96" s="121">
        <v>11</v>
      </c>
      <c r="O96" s="121">
        <v>9</v>
      </c>
      <c r="P96" s="121">
        <v>2</v>
      </c>
      <c r="Q96" s="121">
        <v>9</v>
      </c>
      <c r="R96" s="121">
        <v>11</v>
      </c>
      <c r="S96" s="121">
        <v>17</v>
      </c>
      <c r="T96" s="121">
        <v>17</v>
      </c>
      <c r="U96" s="121">
        <v>9</v>
      </c>
      <c r="V96" s="121">
        <v>4</v>
      </c>
      <c r="W96" s="121">
        <v>13</v>
      </c>
      <c r="X96" s="121">
        <v>97</v>
      </c>
      <c r="Y96" s="121">
        <v>28</v>
      </c>
      <c r="Z96" s="121">
        <v>13</v>
      </c>
      <c r="AA96" s="121">
        <v>15</v>
      </c>
      <c r="AB96" s="121">
        <v>6434</v>
      </c>
      <c r="AC96" s="121">
        <v>71</v>
      </c>
      <c r="AD96" s="121">
        <v>6</v>
      </c>
      <c r="AE96" s="121">
        <v>1</v>
      </c>
      <c r="AF96" s="121">
        <v>1</v>
      </c>
      <c r="AG96" s="121">
        <v>2</v>
      </c>
      <c r="AH96" s="121">
        <v>5</v>
      </c>
      <c r="AI96" s="121">
        <v>4</v>
      </c>
      <c r="AJ96" s="121">
        <v>4</v>
      </c>
      <c r="AK96" s="121">
        <v>6</v>
      </c>
      <c r="AL96" s="121">
        <v>0</v>
      </c>
      <c r="AM96" s="121">
        <v>5</v>
      </c>
      <c r="AN96" s="121">
        <v>4</v>
      </c>
      <c r="AO96" s="121">
        <v>10</v>
      </c>
      <c r="AP96" s="121">
        <v>8</v>
      </c>
      <c r="AQ96" s="121">
        <v>6</v>
      </c>
      <c r="AR96" s="121">
        <v>3</v>
      </c>
      <c r="AS96" s="121">
        <v>8</v>
      </c>
      <c r="AT96" s="121">
        <v>48</v>
      </c>
      <c r="AU96" s="121">
        <v>15</v>
      </c>
      <c r="AV96" s="121">
        <v>9</v>
      </c>
      <c r="AW96" s="121">
        <v>6</v>
      </c>
      <c r="AX96" s="121">
        <v>3255</v>
      </c>
      <c r="AY96" s="121">
        <v>67</v>
      </c>
      <c r="AZ96" s="121">
        <v>3</v>
      </c>
      <c r="BA96" s="121">
        <v>2</v>
      </c>
      <c r="BB96" s="121">
        <v>0</v>
      </c>
      <c r="BC96" s="121">
        <v>3</v>
      </c>
      <c r="BD96" s="121">
        <v>3</v>
      </c>
      <c r="BE96" s="121">
        <v>4</v>
      </c>
      <c r="BF96" s="121">
        <v>7</v>
      </c>
      <c r="BG96" s="121">
        <v>3</v>
      </c>
      <c r="BH96" s="121">
        <v>2</v>
      </c>
      <c r="BI96" s="121">
        <v>4</v>
      </c>
      <c r="BJ96" s="121">
        <v>7</v>
      </c>
      <c r="BK96" s="121">
        <v>7</v>
      </c>
      <c r="BL96" s="121">
        <v>9</v>
      </c>
      <c r="BM96" s="121">
        <v>3</v>
      </c>
      <c r="BN96" s="121">
        <v>1</v>
      </c>
      <c r="BO96" s="121">
        <v>5</v>
      </c>
      <c r="BP96" s="121">
        <v>49</v>
      </c>
      <c r="BQ96" s="121">
        <v>13</v>
      </c>
      <c r="BR96" s="121">
        <v>4</v>
      </c>
      <c r="BS96" s="121">
        <v>9</v>
      </c>
      <c r="BT96" s="121">
        <v>3179</v>
      </c>
    </row>
    <row r="97" spans="1:72" x14ac:dyDescent="0.15">
      <c r="A97">
        <v>282200820</v>
      </c>
      <c r="B97">
        <v>2</v>
      </c>
      <c r="D97" t="s">
        <v>59</v>
      </c>
      <c r="E97" t="s">
        <v>51</v>
      </c>
      <c r="F97" t="s">
        <v>882</v>
      </c>
      <c r="G97" s="48">
        <v>228</v>
      </c>
      <c r="H97" s="48">
        <v>10</v>
      </c>
      <c r="I97" s="48">
        <v>8</v>
      </c>
      <c r="J97" s="48">
        <v>14</v>
      </c>
      <c r="K97" s="48">
        <v>16</v>
      </c>
      <c r="L97" s="48">
        <v>14</v>
      </c>
      <c r="M97" s="48">
        <v>17</v>
      </c>
      <c r="N97" s="48">
        <v>9</v>
      </c>
      <c r="O97" s="48">
        <v>7</v>
      </c>
      <c r="P97" s="48">
        <v>16</v>
      </c>
      <c r="Q97" s="48">
        <v>14</v>
      </c>
      <c r="R97" s="48">
        <v>22</v>
      </c>
      <c r="S97" s="48">
        <v>18</v>
      </c>
      <c r="T97" s="48">
        <v>12</v>
      </c>
      <c r="U97" s="48">
        <v>10</v>
      </c>
      <c r="V97" s="48">
        <v>17</v>
      </c>
      <c r="W97" s="48">
        <v>32</v>
      </c>
      <c r="X97" s="48">
        <v>145</v>
      </c>
      <c r="Y97" s="48">
        <v>51</v>
      </c>
      <c r="Z97" s="48">
        <v>27</v>
      </c>
      <c r="AA97" s="48">
        <v>24</v>
      </c>
      <c r="AB97" s="48">
        <v>9976</v>
      </c>
      <c r="AC97" s="48">
        <v>109</v>
      </c>
      <c r="AD97" s="48">
        <v>3</v>
      </c>
      <c r="AE97" s="48">
        <v>3</v>
      </c>
      <c r="AF97" s="48">
        <v>8</v>
      </c>
      <c r="AG97" s="48">
        <v>5</v>
      </c>
      <c r="AH97" s="48">
        <v>6</v>
      </c>
      <c r="AI97" s="48">
        <v>13</v>
      </c>
      <c r="AJ97" s="48">
        <v>4</v>
      </c>
      <c r="AK97" s="48">
        <v>2</v>
      </c>
      <c r="AL97" s="48">
        <v>7</v>
      </c>
      <c r="AM97" s="48">
        <v>7</v>
      </c>
      <c r="AN97" s="48">
        <v>12</v>
      </c>
      <c r="AO97" s="48">
        <v>10</v>
      </c>
      <c r="AP97" s="48">
        <v>4</v>
      </c>
      <c r="AQ97" s="48">
        <v>6</v>
      </c>
      <c r="AR97" s="48">
        <v>11</v>
      </c>
      <c r="AS97" s="48">
        <v>14</v>
      </c>
      <c r="AT97" s="48">
        <v>70</v>
      </c>
      <c r="AU97" s="48">
        <v>25</v>
      </c>
      <c r="AV97" s="48">
        <v>17</v>
      </c>
      <c r="AW97" s="48">
        <v>8</v>
      </c>
      <c r="AX97" s="48">
        <v>4820</v>
      </c>
      <c r="AY97" s="48">
        <v>119</v>
      </c>
      <c r="AZ97" s="48">
        <v>7</v>
      </c>
      <c r="BA97" s="48">
        <v>5</v>
      </c>
      <c r="BB97" s="48">
        <v>6</v>
      </c>
      <c r="BC97" s="48">
        <v>11</v>
      </c>
      <c r="BD97" s="48">
        <v>8</v>
      </c>
      <c r="BE97" s="48">
        <v>4</v>
      </c>
      <c r="BF97" s="48">
        <v>5</v>
      </c>
      <c r="BG97" s="48">
        <v>5</v>
      </c>
      <c r="BH97" s="48">
        <v>9</v>
      </c>
      <c r="BI97" s="48">
        <v>7</v>
      </c>
      <c r="BJ97" s="48">
        <v>10</v>
      </c>
      <c r="BK97" s="48">
        <v>8</v>
      </c>
      <c r="BL97" s="48">
        <v>8</v>
      </c>
      <c r="BM97" s="48">
        <v>4</v>
      </c>
      <c r="BN97" s="48">
        <v>6</v>
      </c>
      <c r="BO97" s="48">
        <v>18</v>
      </c>
      <c r="BP97" s="48">
        <v>75</v>
      </c>
      <c r="BQ97" s="48">
        <v>26</v>
      </c>
      <c r="BR97" s="48">
        <v>10</v>
      </c>
      <c r="BS97" s="48">
        <v>16</v>
      </c>
      <c r="BT97" s="48">
        <v>5156</v>
      </c>
    </row>
    <row r="98" spans="1:72" x14ac:dyDescent="0.15">
      <c r="A98">
        <v>282200830</v>
      </c>
      <c r="B98">
        <v>2</v>
      </c>
      <c r="D98" t="s">
        <v>59</v>
      </c>
      <c r="E98" t="s">
        <v>116</v>
      </c>
      <c r="F98" t="s">
        <v>882</v>
      </c>
      <c r="G98" s="48">
        <v>358</v>
      </c>
      <c r="H98" s="48">
        <v>13</v>
      </c>
      <c r="I98" s="48">
        <v>14</v>
      </c>
      <c r="J98" s="48">
        <v>16</v>
      </c>
      <c r="K98" s="48">
        <v>16</v>
      </c>
      <c r="L98" s="48">
        <v>23</v>
      </c>
      <c r="M98" s="48">
        <v>21</v>
      </c>
      <c r="N98" s="48">
        <v>24</v>
      </c>
      <c r="O98" s="48">
        <v>15</v>
      </c>
      <c r="P98" s="48">
        <v>20</v>
      </c>
      <c r="Q98" s="48">
        <v>22</v>
      </c>
      <c r="R98" s="48">
        <v>28</v>
      </c>
      <c r="S98" s="48">
        <v>43</v>
      </c>
      <c r="T98" s="48">
        <v>26</v>
      </c>
      <c r="U98" s="48">
        <v>11</v>
      </c>
      <c r="V98" s="48">
        <v>22</v>
      </c>
      <c r="W98" s="48">
        <v>43</v>
      </c>
      <c r="X98" s="48">
        <v>238</v>
      </c>
      <c r="Y98" s="48">
        <v>77</v>
      </c>
      <c r="Z98" s="48">
        <v>33</v>
      </c>
      <c r="AA98" s="48">
        <v>44</v>
      </c>
      <c r="AB98" s="48">
        <v>16361</v>
      </c>
      <c r="AC98" s="48">
        <v>170</v>
      </c>
      <c r="AD98" s="48">
        <v>5</v>
      </c>
      <c r="AE98" s="48">
        <v>3</v>
      </c>
      <c r="AF98" s="48">
        <v>10</v>
      </c>
      <c r="AG98" s="48">
        <v>8</v>
      </c>
      <c r="AH98" s="48">
        <v>14</v>
      </c>
      <c r="AI98" s="48">
        <v>11</v>
      </c>
      <c r="AJ98" s="48">
        <v>12</v>
      </c>
      <c r="AK98" s="48">
        <v>8</v>
      </c>
      <c r="AL98" s="48">
        <v>8</v>
      </c>
      <c r="AM98" s="48">
        <v>13</v>
      </c>
      <c r="AN98" s="48">
        <v>8</v>
      </c>
      <c r="AO98" s="48">
        <v>27</v>
      </c>
      <c r="AP98" s="48">
        <v>11</v>
      </c>
      <c r="AQ98" s="48">
        <v>8</v>
      </c>
      <c r="AR98" s="48">
        <v>12</v>
      </c>
      <c r="AS98" s="48">
        <v>18</v>
      </c>
      <c r="AT98" s="48">
        <v>120</v>
      </c>
      <c r="AU98" s="48">
        <v>32</v>
      </c>
      <c r="AV98" s="48">
        <v>20</v>
      </c>
      <c r="AW98" s="48">
        <v>12</v>
      </c>
      <c r="AX98" s="48">
        <v>7557</v>
      </c>
      <c r="AY98" s="48">
        <v>188</v>
      </c>
      <c r="AZ98" s="48">
        <v>8</v>
      </c>
      <c r="BA98" s="48">
        <v>11</v>
      </c>
      <c r="BB98" s="48">
        <v>6</v>
      </c>
      <c r="BC98" s="48">
        <v>8</v>
      </c>
      <c r="BD98" s="48">
        <v>9</v>
      </c>
      <c r="BE98" s="48">
        <v>10</v>
      </c>
      <c r="BF98" s="48">
        <v>12</v>
      </c>
      <c r="BG98" s="48">
        <v>7</v>
      </c>
      <c r="BH98" s="48">
        <v>12</v>
      </c>
      <c r="BI98" s="48">
        <v>9</v>
      </c>
      <c r="BJ98" s="48">
        <v>20</v>
      </c>
      <c r="BK98" s="48">
        <v>16</v>
      </c>
      <c r="BL98" s="48">
        <v>15</v>
      </c>
      <c r="BM98" s="48">
        <v>3</v>
      </c>
      <c r="BN98" s="48">
        <v>10</v>
      </c>
      <c r="BO98" s="48">
        <v>25</v>
      </c>
      <c r="BP98" s="48">
        <v>118</v>
      </c>
      <c r="BQ98" s="48">
        <v>45</v>
      </c>
      <c r="BR98" s="48">
        <v>13</v>
      </c>
      <c r="BS98" s="48">
        <v>32</v>
      </c>
      <c r="BT98" s="48">
        <v>8804</v>
      </c>
    </row>
    <row r="99" spans="1:72" x14ac:dyDescent="0.15">
      <c r="A99">
        <v>282200840</v>
      </c>
      <c r="B99">
        <v>2</v>
      </c>
      <c r="D99" t="s">
        <v>59</v>
      </c>
      <c r="E99" t="s">
        <v>117</v>
      </c>
      <c r="F99" t="s">
        <v>882</v>
      </c>
      <c r="G99" s="48">
        <v>1499</v>
      </c>
      <c r="H99" s="48">
        <v>60</v>
      </c>
      <c r="I99" s="48">
        <v>89</v>
      </c>
      <c r="J99" s="48">
        <v>103</v>
      </c>
      <c r="K99" s="48">
        <v>104</v>
      </c>
      <c r="L99" s="48">
        <v>65</v>
      </c>
      <c r="M99" s="48">
        <v>81</v>
      </c>
      <c r="N99" s="48">
        <v>98</v>
      </c>
      <c r="O99" s="48">
        <v>116</v>
      </c>
      <c r="P99" s="48">
        <v>118</v>
      </c>
      <c r="Q99" s="48">
        <v>114</v>
      </c>
      <c r="R99" s="48">
        <v>76</v>
      </c>
      <c r="S99" s="48">
        <v>118</v>
      </c>
      <c r="T99" s="48">
        <v>87</v>
      </c>
      <c r="U99" s="48">
        <v>82</v>
      </c>
      <c r="V99" s="48">
        <v>58</v>
      </c>
      <c r="W99" s="48">
        <v>252</v>
      </c>
      <c r="X99" s="48">
        <v>977</v>
      </c>
      <c r="Y99" s="48">
        <v>270</v>
      </c>
      <c r="Z99" s="48">
        <v>140</v>
      </c>
      <c r="AA99" s="48">
        <v>130</v>
      </c>
      <c r="AB99" s="48">
        <v>61450</v>
      </c>
      <c r="AC99" s="48">
        <v>761</v>
      </c>
      <c r="AD99" s="48">
        <v>36</v>
      </c>
      <c r="AE99" s="48">
        <v>40</v>
      </c>
      <c r="AF99" s="48">
        <v>55</v>
      </c>
      <c r="AG99" s="48">
        <v>53</v>
      </c>
      <c r="AH99" s="48">
        <v>33</v>
      </c>
      <c r="AI99" s="48">
        <v>40</v>
      </c>
      <c r="AJ99" s="48">
        <v>53</v>
      </c>
      <c r="AK99" s="48">
        <v>57</v>
      </c>
      <c r="AL99" s="48">
        <v>59</v>
      </c>
      <c r="AM99" s="48">
        <v>68</v>
      </c>
      <c r="AN99" s="48">
        <v>40</v>
      </c>
      <c r="AO99" s="48">
        <v>57</v>
      </c>
      <c r="AP99" s="48">
        <v>49</v>
      </c>
      <c r="AQ99" s="48">
        <v>40</v>
      </c>
      <c r="AR99" s="48">
        <v>22</v>
      </c>
      <c r="AS99" s="48">
        <v>131</v>
      </c>
      <c r="AT99" s="48">
        <v>509</v>
      </c>
      <c r="AU99" s="48">
        <v>121</v>
      </c>
      <c r="AV99" s="48">
        <v>62</v>
      </c>
      <c r="AW99" s="48">
        <v>59</v>
      </c>
      <c r="AX99" s="48">
        <v>30614</v>
      </c>
      <c r="AY99" s="48">
        <v>738</v>
      </c>
      <c r="AZ99" s="48">
        <v>24</v>
      </c>
      <c r="BA99" s="48">
        <v>49</v>
      </c>
      <c r="BB99" s="48">
        <v>48</v>
      </c>
      <c r="BC99" s="48">
        <v>51</v>
      </c>
      <c r="BD99" s="48">
        <v>32</v>
      </c>
      <c r="BE99" s="48">
        <v>41</v>
      </c>
      <c r="BF99" s="48">
        <v>45</v>
      </c>
      <c r="BG99" s="48">
        <v>59</v>
      </c>
      <c r="BH99" s="48">
        <v>59</v>
      </c>
      <c r="BI99" s="48">
        <v>46</v>
      </c>
      <c r="BJ99" s="48">
        <v>36</v>
      </c>
      <c r="BK99" s="48">
        <v>61</v>
      </c>
      <c r="BL99" s="48">
        <v>38</v>
      </c>
      <c r="BM99" s="48">
        <v>42</v>
      </c>
      <c r="BN99" s="48">
        <v>36</v>
      </c>
      <c r="BO99" s="48">
        <v>121</v>
      </c>
      <c r="BP99" s="48">
        <v>468</v>
      </c>
      <c r="BQ99" s="48">
        <v>149</v>
      </c>
      <c r="BR99" s="48">
        <v>78</v>
      </c>
      <c r="BS99" s="48">
        <v>71</v>
      </c>
      <c r="BT99" s="48">
        <v>30836</v>
      </c>
    </row>
    <row r="100" spans="1:72" x14ac:dyDescent="0.15">
      <c r="A100" s="118">
        <v>28220084001</v>
      </c>
      <c r="B100" s="118">
        <v>3</v>
      </c>
      <c r="C100" s="118"/>
      <c r="D100" s="118" t="s">
        <v>59</v>
      </c>
      <c r="E100" s="118" t="s">
        <v>867</v>
      </c>
      <c r="F100" s="118"/>
      <c r="G100" s="119">
        <v>206</v>
      </c>
      <c r="H100" s="119">
        <v>9</v>
      </c>
      <c r="I100" s="119">
        <v>8</v>
      </c>
      <c r="J100" s="119">
        <v>6</v>
      </c>
      <c r="K100" s="119">
        <v>9</v>
      </c>
      <c r="L100" s="119">
        <v>7</v>
      </c>
      <c r="M100" s="119">
        <v>8</v>
      </c>
      <c r="N100" s="119">
        <v>18</v>
      </c>
      <c r="O100" s="119">
        <v>14</v>
      </c>
      <c r="P100" s="119">
        <v>11</v>
      </c>
      <c r="Q100" s="119">
        <v>14</v>
      </c>
      <c r="R100" s="119">
        <v>7</v>
      </c>
      <c r="S100" s="119">
        <v>18</v>
      </c>
      <c r="T100" s="119">
        <v>21</v>
      </c>
      <c r="U100" s="119">
        <v>11</v>
      </c>
      <c r="V100" s="119">
        <v>13</v>
      </c>
      <c r="W100" s="119">
        <v>23</v>
      </c>
      <c r="X100" s="119">
        <v>127</v>
      </c>
      <c r="Y100" s="119">
        <v>56</v>
      </c>
      <c r="Z100" s="119">
        <v>24</v>
      </c>
      <c r="AA100" s="119">
        <v>32</v>
      </c>
      <c r="AB100" s="119">
        <v>9845</v>
      </c>
      <c r="AC100" s="119">
        <v>110</v>
      </c>
      <c r="AD100" s="119">
        <v>5</v>
      </c>
      <c r="AE100" s="119">
        <v>7</v>
      </c>
      <c r="AF100" s="119">
        <v>4</v>
      </c>
      <c r="AG100" s="119">
        <v>2</v>
      </c>
      <c r="AH100" s="119">
        <v>3</v>
      </c>
      <c r="AI100" s="119">
        <v>5</v>
      </c>
      <c r="AJ100" s="119">
        <v>10</v>
      </c>
      <c r="AK100" s="119">
        <v>11</v>
      </c>
      <c r="AL100" s="119">
        <v>3</v>
      </c>
      <c r="AM100" s="119">
        <v>9</v>
      </c>
      <c r="AN100" s="119">
        <v>5</v>
      </c>
      <c r="AO100" s="119">
        <v>7</v>
      </c>
      <c r="AP100" s="119">
        <v>12</v>
      </c>
      <c r="AQ100" s="119">
        <v>7</v>
      </c>
      <c r="AR100" s="119">
        <v>4</v>
      </c>
      <c r="AS100" s="119">
        <v>16</v>
      </c>
      <c r="AT100" s="119">
        <v>67</v>
      </c>
      <c r="AU100" s="119">
        <v>27</v>
      </c>
      <c r="AV100" s="119">
        <v>11</v>
      </c>
      <c r="AW100" s="119">
        <v>16</v>
      </c>
      <c r="AX100" s="119">
        <v>5067</v>
      </c>
      <c r="AY100" s="119">
        <v>96</v>
      </c>
      <c r="AZ100" s="119">
        <v>4</v>
      </c>
      <c r="BA100" s="119">
        <v>1</v>
      </c>
      <c r="BB100" s="119">
        <v>2</v>
      </c>
      <c r="BC100" s="119">
        <v>7</v>
      </c>
      <c r="BD100" s="119">
        <v>4</v>
      </c>
      <c r="BE100" s="119">
        <v>3</v>
      </c>
      <c r="BF100" s="119">
        <v>8</v>
      </c>
      <c r="BG100" s="119">
        <v>3</v>
      </c>
      <c r="BH100" s="119">
        <v>8</v>
      </c>
      <c r="BI100" s="119">
        <v>5</v>
      </c>
      <c r="BJ100" s="119">
        <v>2</v>
      </c>
      <c r="BK100" s="119">
        <v>11</v>
      </c>
      <c r="BL100" s="119">
        <v>9</v>
      </c>
      <c r="BM100" s="119">
        <v>4</v>
      </c>
      <c r="BN100" s="119">
        <v>9</v>
      </c>
      <c r="BO100" s="119">
        <v>7</v>
      </c>
      <c r="BP100" s="119">
        <v>60</v>
      </c>
      <c r="BQ100" s="119">
        <v>29</v>
      </c>
      <c r="BR100" s="119">
        <v>13</v>
      </c>
      <c r="BS100" s="119">
        <v>16</v>
      </c>
      <c r="BT100" s="119">
        <v>4778</v>
      </c>
    </row>
    <row r="101" spans="1:72" x14ac:dyDescent="0.15">
      <c r="A101" s="120">
        <v>28220084002</v>
      </c>
      <c r="B101" s="120">
        <v>3</v>
      </c>
      <c r="C101" s="120"/>
      <c r="D101" s="120" t="s">
        <v>59</v>
      </c>
      <c r="E101" s="120" t="s">
        <v>117</v>
      </c>
      <c r="F101" s="120"/>
      <c r="G101" s="121">
        <v>1293</v>
      </c>
      <c r="H101" s="121">
        <v>51</v>
      </c>
      <c r="I101" s="121">
        <v>81</v>
      </c>
      <c r="J101" s="121">
        <v>97</v>
      </c>
      <c r="K101" s="121">
        <v>95</v>
      </c>
      <c r="L101" s="121">
        <v>58</v>
      </c>
      <c r="M101" s="121">
        <v>73</v>
      </c>
      <c r="N101" s="121">
        <v>80</v>
      </c>
      <c r="O101" s="121">
        <v>102</v>
      </c>
      <c r="P101" s="121">
        <v>107</v>
      </c>
      <c r="Q101" s="121">
        <v>100</v>
      </c>
      <c r="R101" s="121">
        <v>69</v>
      </c>
      <c r="S101" s="121">
        <v>100</v>
      </c>
      <c r="T101" s="121">
        <v>66</v>
      </c>
      <c r="U101" s="121">
        <v>71</v>
      </c>
      <c r="V101" s="121">
        <v>45</v>
      </c>
      <c r="W101" s="121">
        <v>229</v>
      </c>
      <c r="X101" s="121">
        <v>850</v>
      </c>
      <c r="Y101" s="121">
        <v>214</v>
      </c>
      <c r="Z101" s="121">
        <v>116</v>
      </c>
      <c r="AA101" s="121">
        <v>98</v>
      </c>
      <c r="AB101" s="121">
        <v>51605</v>
      </c>
      <c r="AC101" s="121">
        <v>651</v>
      </c>
      <c r="AD101" s="121">
        <v>31</v>
      </c>
      <c r="AE101" s="121">
        <v>33</v>
      </c>
      <c r="AF101" s="121">
        <v>51</v>
      </c>
      <c r="AG101" s="121">
        <v>51</v>
      </c>
      <c r="AH101" s="121">
        <v>30</v>
      </c>
      <c r="AI101" s="121">
        <v>35</v>
      </c>
      <c r="AJ101" s="121">
        <v>43</v>
      </c>
      <c r="AK101" s="121">
        <v>46</v>
      </c>
      <c r="AL101" s="121">
        <v>56</v>
      </c>
      <c r="AM101" s="121">
        <v>59</v>
      </c>
      <c r="AN101" s="121">
        <v>35</v>
      </c>
      <c r="AO101" s="121">
        <v>50</v>
      </c>
      <c r="AP101" s="121">
        <v>37</v>
      </c>
      <c r="AQ101" s="121">
        <v>33</v>
      </c>
      <c r="AR101" s="121">
        <v>18</v>
      </c>
      <c r="AS101" s="121">
        <v>115</v>
      </c>
      <c r="AT101" s="121">
        <v>442</v>
      </c>
      <c r="AU101" s="121">
        <v>94</v>
      </c>
      <c r="AV101" s="121">
        <v>51</v>
      </c>
      <c r="AW101" s="121">
        <v>43</v>
      </c>
      <c r="AX101" s="121">
        <v>25547</v>
      </c>
      <c r="AY101" s="121">
        <v>642</v>
      </c>
      <c r="AZ101" s="121">
        <v>20</v>
      </c>
      <c r="BA101" s="121">
        <v>48</v>
      </c>
      <c r="BB101" s="121">
        <v>46</v>
      </c>
      <c r="BC101" s="121">
        <v>44</v>
      </c>
      <c r="BD101" s="121">
        <v>28</v>
      </c>
      <c r="BE101" s="121">
        <v>38</v>
      </c>
      <c r="BF101" s="121">
        <v>37</v>
      </c>
      <c r="BG101" s="121">
        <v>56</v>
      </c>
      <c r="BH101" s="121">
        <v>51</v>
      </c>
      <c r="BI101" s="121">
        <v>41</v>
      </c>
      <c r="BJ101" s="121">
        <v>34</v>
      </c>
      <c r="BK101" s="121">
        <v>50</v>
      </c>
      <c r="BL101" s="121">
        <v>29</v>
      </c>
      <c r="BM101" s="121">
        <v>38</v>
      </c>
      <c r="BN101" s="121">
        <v>27</v>
      </c>
      <c r="BO101" s="121">
        <v>114</v>
      </c>
      <c r="BP101" s="121">
        <v>408</v>
      </c>
      <c r="BQ101" s="121">
        <v>120</v>
      </c>
      <c r="BR101" s="121">
        <v>65</v>
      </c>
      <c r="BS101" s="121">
        <v>55</v>
      </c>
      <c r="BT101" s="121">
        <v>26058</v>
      </c>
    </row>
    <row r="102" spans="1:72" x14ac:dyDescent="0.15">
      <c r="A102">
        <v>282200860</v>
      </c>
      <c r="B102">
        <v>2</v>
      </c>
      <c r="D102" t="s">
        <v>59</v>
      </c>
      <c r="E102" t="s">
        <v>119</v>
      </c>
      <c r="F102" t="s">
        <v>882</v>
      </c>
      <c r="G102" s="48">
        <v>241</v>
      </c>
      <c r="H102" s="48">
        <v>8</v>
      </c>
      <c r="I102" s="48">
        <v>16</v>
      </c>
      <c r="J102" s="48">
        <v>23</v>
      </c>
      <c r="K102" s="48">
        <v>13</v>
      </c>
      <c r="L102" s="48">
        <v>9</v>
      </c>
      <c r="M102" s="48">
        <v>9</v>
      </c>
      <c r="N102" s="48">
        <v>8</v>
      </c>
      <c r="O102" s="48">
        <v>22</v>
      </c>
      <c r="P102" s="48">
        <v>23</v>
      </c>
      <c r="Q102" s="48">
        <v>12</v>
      </c>
      <c r="R102" s="48">
        <v>14</v>
      </c>
      <c r="S102" s="48">
        <v>19</v>
      </c>
      <c r="T102" s="48">
        <v>18</v>
      </c>
      <c r="U102" s="48">
        <v>11</v>
      </c>
      <c r="V102" s="48">
        <v>9</v>
      </c>
      <c r="W102" s="48">
        <v>47</v>
      </c>
      <c r="X102" s="48">
        <v>147</v>
      </c>
      <c r="Y102" s="48">
        <v>47</v>
      </c>
      <c r="Z102" s="48">
        <v>20</v>
      </c>
      <c r="AA102" s="48">
        <v>27</v>
      </c>
      <c r="AB102" s="48">
        <v>10138</v>
      </c>
      <c r="AC102" s="48">
        <v>122</v>
      </c>
      <c r="AD102" s="48">
        <v>6</v>
      </c>
      <c r="AE102" s="48">
        <v>12</v>
      </c>
      <c r="AF102" s="48">
        <v>15</v>
      </c>
      <c r="AG102" s="48">
        <v>5</v>
      </c>
      <c r="AH102" s="48">
        <v>4</v>
      </c>
      <c r="AI102" s="48">
        <v>5</v>
      </c>
      <c r="AJ102" s="48">
        <v>5</v>
      </c>
      <c r="AK102" s="48">
        <v>8</v>
      </c>
      <c r="AL102" s="48">
        <v>12</v>
      </c>
      <c r="AM102" s="48">
        <v>6</v>
      </c>
      <c r="AN102" s="48">
        <v>5</v>
      </c>
      <c r="AO102" s="48">
        <v>8</v>
      </c>
      <c r="AP102" s="48">
        <v>10</v>
      </c>
      <c r="AQ102" s="48">
        <v>5</v>
      </c>
      <c r="AR102" s="48">
        <v>6</v>
      </c>
      <c r="AS102" s="48">
        <v>33</v>
      </c>
      <c r="AT102" s="48">
        <v>68</v>
      </c>
      <c r="AU102" s="48">
        <v>21</v>
      </c>
      <c r="AV102" s="48">
        <v>11</v>
      </c>
      <c r="AW102" s="48">
        <v>10</v>
      </c>
      <c r="AX102" s="48">
        <v>4719</v>
      </c>
      <c r="AY102" s="48">
        <v>119</v>
      </c>
      <c r="AZ102" s="48">
        <v>2</v>
      </c>
      <c r="BA102" s="48">
        <v>4</v>
      </c>
      <c r="BB102" s="48">
        <v>8</v>
      </c>
      <c r="BC102" s="48">
        <v>8</v>
      </c>
      <c r="BD102" s="48">
        <v>5</v>
      </c>
      <c r="BE102" s="48">
        <v>4</v>
      </c>
      <c r="BF102" s="48">
        <v>3</v>
      </c>
      <c r="BG102" s="48">
        <v>14</v>
      </c>
      <c r="BH102" s="48">
        <v>11</v>
      </c>
      <c r="BI102" s="48">
        <v>6</v>
      </c>
      <c r="BJ102" s="48">
        <v>9</v>
      </c>
      <c r="BK102" s="48">
        <v>11</v>
      </c>
      <c r="BL102" s="48">
        <v>8</v>
      </c>
      <c r="BM102" s="48">
        <v>6</v>
      </c>
      <c r="BN102" s="48">
        <v>3</v>
      </c>
      <c r="BO102" s="48">
        <v>14</v>
      </c>
      <c r="BP102" s="48">
        <v>79</v>
      </c>
      <c r="BQ102" s="48">
        <v>26</v>
      </c>
      <c r="BR102" s="48">
        <v>9</v>
      </c>
      <c r="BS102" s="48">
        <v>17</v>
      </c>
      <c r="BT102" s="48">
        <v>5419</v>
      </c>
    </row>
    <row r="103" spans="1:72" x14ac:dyDescent="0.15">
      <c r="A103">
        <v>282200870</v>
      </c>
      <c r="B103">
        <v>2</v>
      </c>
      <c r="D103" t="s">
        <v>59</v>
      </c>
      <c r="E103" t="s">
        <v>120</v>
      </c>
      <c r="F103" t="s">
        <v>882</v>
      </c>
      <c r="G103" s="48">
        <v>405</v>
      </c>
      <c r="H103" s="48">
        <v>14</v>
      </c>
      <c r="I103" s="48">
        <v>21</v>
      </c>
      <c r="J103" s="48">
        <v>20</v>
      </c>
      <c r="K103" s="48">
        <v>21</v>
      </c>
      <c r="L103" s="48">
        <v>22</v>
      </c>
      <c r="M103" s="48">
        <v>25</v>
      </c>
      <c r="N103" s="48">
        <v>22</v>
      </c>
      <c r="O103" s="48">
        <v>20</v>
      </c>
      <c r="P103" s="48">
        <v>20</v>
      </c>
      <c r="Q103" s="48">
        <v>29</v>
      </c>
      <c r="R103" s="48">
        <v>24</v>
      </c>
      <c r="S103" s="48">
        <v>32</v>
      </c>
      <c r="T103" s="48">
        <v>23</v>
      </c>
      <c r="U103" s="48">
        <v>26</v>
      </c>
      <c r="V103" s="48">
        <v>22</v>
      </c>
      <c r="W103" s="48">
        <v>55</v>
      </c>
      <c r="X103" s="48">
        <v>238</v>
      </c>
      <c r="Y103" s="48">
        <v>112</v>
      </c>
      <c r="Z103" s="48">
        <v>48</v>
      </c>
      <c r="AA103" s="48">
        <v>64</v>
      </c>
      <c r="AB103" s="48">
        <v>18653</v>
      </c>
      <c r="AC103" s="48">
        <v>188</v>
      </c>
      <c r="AD103" s="48">
        <v>6</v>
      </c>
      <c r="AE103" s="48">
        <v>10</v>
      </c>
      <c r="AF103" s="48">
        <v>11</v>
      </c>
      <c r="AG103" s="48">
        <v>13</v>
      </c>
      <c r="AH103" s="48">
        <v>12</v>
      </c>
      <c r="AI103" s="48">
        <v>12</v>
      </c>
      <c r="AJ103" s="48">
        <v>10</v>
      </c>
      <c r="AK103" s="48">
        <v>11</v>
      </c>
      <c r="AL103" s="48">
        <v>6</v>
      </c>
      <c r="AM103" s="48">
        <v>17</v>
      </c>
      <c r="AN103" s="48">
        <v>14</v>
      </c>
      <c r="AO103" s="48">
        <v>13</v>
      </c>
      <c r="AP103" s="48">
        <v>12</v>
      </c>
      <c r="AQ103" s="48">
        <v>13</v>
      </c>
      <c r="AR103" s="48">
        <v>9</v>
      </c>
      <c r="AS103" s="48">
        <v>27</v>
      </c>
      <c r="AT103" s="48">
        <v>120</v>
      </c>
      <c r="AU103" s="48">
        <v>41</v>
      </c>
      <c r="AV103" s="48">
        <v>22</v>
      </c>
      <c r="AW103" s="48">
        <v>19</v>
      </c>
      <c r="AX103" s="48">
        <v>8101</v>
      </c>
      <c r="AY103" s="48">
        <v>217</v>
      </c>
      <c r="AZ103" s="48">
        <v>8</v>
      </c>
      <c r="BA103" s="48">
        <v>11</v>
      </c>
      <c r="BB103" s="48">
        <v>9</v>
      </c>
      <c r="BC103" s="48">
        <v>8</v>
      </c>
      <c r="BD103" s="48">
        <v>10</v>
      </c>
      <c r="BE103" s="48">
        <v>13</v>
      </c>
      <c r="BF103" s="48">
        <v>12</v>
      </c>
      <c r="BG103" s="48">
        <v>9</v>
      </c>
      <c r="BH103" s="48">
        <v>14</v>
      </c>
      <c r="BI103" s="48">
        <v>12</v>
      </c>
      <c r="BJ103" s="48">
        <v>10</v>
      </c>
      <c r="BK103" s="48">
        <v>19</v>
      </c>
      <c r="BL103" s="48">
        <v>11</v>
      </c>
      <c r="BM103" s="48">
        <v>13</v>
      </c>
      <c r="BN103" s="48">
        <v>13</v>
      </c>
      <c r="BO103" s="48">
        <v>28</v>
      </c>
      <c r="BP103" s="48">
        <v>118</v>
      </c>
      <c r="BQ103" s="48">
        <v>71</v>
      </c>
      <c r="BR103" s="48">
        <v>26</v>
      </c>
      <c r="BS103" s="48">
        <v>45</v>
      </c>
      <c r="BT103" s="48">
        <v>10552</v>
      </c>
    </row>
    <row r="104" spans="1:72" x14ac:dyDescent="0.15">
      <c r="A104">
        <v>282200890</v>
      </c>
      <c r="B104">
        <v>2</v>
      </c>
      <c r="D104" t="s">
        <v>59</v>
      </c>
      <c r="E104" t="s">
        <v>121</v>
      </c>
      <c r="F104" t="s">
        <v>882</v>
      </c>
      <c r="G104" s="48">
        <v>1233</v>
      </c>
      <c r="H104" s="48">
        <v>45</v>
      </c>
      <c r="I104" s="48">
        <v>63</v>
      </c>
      <c r="J104" s="48">
        <v>75</v>
      </c>
      <c r="K104" s="48">
        <v>61</v>
      </c>
      <c r="L104" s="48">
        <v>64</v>
      </c>
      <c r="M104" s="48">
        <v>79</v>
      </c>
      <c r="N104" s="48">
        <v>75</v>
      </c>
      <c r="O104" s="48">
        <v>81</v>
      </c>
      <c r="P104" s="48">
        <v>74</v>
      </c>
      <c r="Q104" s="48">
        <v>71</v>
      </c>
      <c r="R104" s="48">
        <v>106</v>
      </c>
      <c r="S104" s="48">
        <v>111</v>
      </c>
      <c r="T104" s="48">
        <v>78</v>
      </c>
      <c r="U104" s="48">
        <v>68</v>
      </c>
      <c r="V104" s="48">
        <v>61</v>
      </c>
      <c r="W104" s="48">
        <v>183</v>
      </c>
      <c r="X104" s="48">
        <v>800</v>
      </c>
      <c r="Y104" s="48">
        <v>250</v>
      </c>
      <c r="Z104" s="48">
        <v>129</v>
      </c>
      <c r="AA104" s="48">
        <v>121</v>
      </c>
      <c r="AB104" s="48">
        <v>53218</v>
      </c>
      <c r="AC104" s="48">
        <v>601</v>
      </c>
      <c r="AD104" s="48">
        <v>20</v>
      </c>
      <c r="AE104" s="48">
        <v>29</v>
      </c>
      <c r="AF104" s="48">
        <v>36</v>
      </c>
      <c r="AG104" s="48">
        <v>29</v>
      </c>
      <c r="AH104" s="48">
        <v>29</v>
      </c>
      <c r="AI104" s="48">
        <v>48</v>
      </c>
      <c r="AJ104" s="48">
        <v>43</v>
      </c>
      <c r="AK104" s="48">
        <v>44</v>
      </c>
      <c r="AL104" s="48">
        <v>35</v>
      </c>
      <c r="AM104" s="48">
        <v>29</v>
      </c>
      <c r="AN104" s="48">
        <v>52</v>
      </c>
      <c r="AO104" s="48">
        <v>59</v>
      </c>
      <c r="AP104" s="48">
        <v>36</v>
      </c>
      <c r="AQ104" s="48">
        <v>42</v>
      </c>
      <c r="AR104" s="48">
        <v>26</v>
      </c>
      <c r="AS104" s="48">
        <v>85</v>
      </c>
      <c r="AT104" s="48">
        <v>404</v>
      </c>
      <c r="AU104" s="48">
        <v>112</v>
      </c>
      <c r="AV104" s="48">
        <v>68</v>
      </c>
      <c r="AW104" s="48">
        <v>44</v>
      </c>
      <c r="AX104" s="48">
        <v>25357</v>
      </c>
      <c r="AY104" s="48">
        <v>632</v>
      </c>
      <c r="AZ104" s="48">
        <v>25</v>
      </c>
      <c r="BA104" s="48">
        <v>34</v>
      </c>
      <c r="BB104" s="48">
        <v>39</v>
      </c>
      <c r="BC104" s="48">
        <v>32</v>
      </c>
      <c r="BD104" s="48">
        <v>35</v>
      </c>
      <c r="BE104" s="48">
        <v>31</v>
      </c>
      <c r="BF104" s="48">
        <v>32</v>
      </c>
      <c r="BG104" s="48">
        <v>37</v>
      </c>
      <c r="BH104" s="48">
        <v>39</v>
      </c>
      <c r="BI104" s="48">
        <v>42</v>
      </c>
      <c r="BJ104" s="48">
        <v>54</v>
      </c>
      <c r="BK104" s="48">
        <v>52</v>
      </c>
      <c r="BL104" s="48">
        <v>42</v>
      </c>
      <c r="BM104" s="48">
        <v>26</v>
      </c>
      <c r="BN104" s="48">
        <v>35</v>
      </c>
      <c r="BO104" s="48">
        <v>98</v>
      </c>
      <c r="BP104" s="48">
        <v>396</v>
      </c>
      <c r="BQ104" s="48">
        <v>138</v>
      </c>
      <c r="BR104" s="48">
        <v>61</v>
      </c>
      <c r="BS104" s="48">
        <v>77</v>
      </c>
      <c r="BT104" s="48">
        <v>27861</v>
      </c>
    </row>
    <row r="105" spans="1:72" x14ac:dyDescent="0.15">
      <c r="A105" s="118">
        <v>28220089001</v>
      </c>
      <c r="B105" s="118">
        <v>3</v>
      </c>
      <c r="C105" s="118"/>
      <c r="D105" s="118" t="s">
        <v>59</v>
      </c>
      <c r="E105" s="118" t="s">
        <v>868</v>
      </c>
      <c r="F105" s="118"/>
      <c r="G105" s="119">
        <v>428</v>
      </c>
      <c r="H105" s="119">
        <v>19</v>
      </c>
      <c r="I105" s="119">
        <v>22</v>
      </c>
      <c r="J105" s="119">
        <v>31</v>
      </c>
      <c r="K105" s="119">
        <v>24</v>
      </c>
      <c r="L105" s="119">
        <v>19</v>
      </c>
      <c r="M105" s="119">
        <v>22</v>
      </c>
      <c r="N105" s="119">
        <v>22</v>
      </c>
      <c r="O105" s="119">
        <v>33</v>
      </c>
      <c r="P105" s="119">
        <v>30</v>
      </c>
      <c r="Q105" s="119">
        <v>24</v>
      </c>
      <c r="R105" s="119">
        <v>36</v>
      </c>
      <c r="S105" s="119">
        <v>38</v>
      </c>
      <c r="T105" s="119">
        <v>21</v>
      </c>
      <c r="U105" s="119">
        <v>24</v>
      </c>
      <c r="V105" s="119">
        <v>16</v>
      </c>
      <c r="W105" s="119">
        <v>72</v>
      </c>
      <c r="X105" s="119">
        <v>269</v>
      </c>
      <c r="Y105" s="119">
        <v>87</v>
      </c>
      <c r="Z105" s="119">
        <v>40</v>
      </c>
      <c r="AA105" s="119">
        <v>47</v>
      </c>
      <c r="AB105" s="119">
        <v>18131</v>
      </c>
      <c r="AC105" s="119">
        <v>197</v>
      </c>
      <c r="AD105" s="119">
        <v>6</v>
      </c>
      <c r="AE105" s="119">
        <v>9</v>
      </c>
      <c r="AF105" s="119">
        <v>13</v>
      </c>
      <c r="AG105" s="119">
        <v>11</v>
      </c>
      <c r="AH105" s="119">
        <v>7</v>
      </c>
      <c r="AI105" s="119">
        <v>13</v>
      </c>
      <c r="AJ105" s="119">
        <v>11</v>
      </c>
      <c r="AK105" s="119">
        <v>16</v>
      </c>
      <c r="AL105" s="119">
        <v>12</v>
      </c>
      <c r="AM105" s="119">
        <v>9</v>
      </c>
      <c r="AN105" s="119">
        <v>22</v>
      </c>
      <c r="AO105" s="119">
        <v>19</v>
      </c>
      <c r="AP105" s="119">
        <v>10</v>
      </c>
      <c r="AQ105" s="119">
        <v>16</v>
      </c>
      <c r="AR105" s="119">
        <v>5</v>
      </c>
      <c r="AS105" s="119">
        <v>28</v>
      </c>
      <c r="AT105" s="119">
        <v>130</v>
      </c>
      <c r="AU105" s="119">
        <v>39</v>
      </c>
      <c r="AV105" s="119">
        <v>21</v>
      </c>
      <c r="AW105" s="119">
        <v>18</v>
      </c>
      <c r="AX105" s="119">
        <v>8476</v>
      </c>
      <c r="AY105" s="119">
        <v>231</v>
      </c>
      <c r="AZ105" s="119">
        <v>13</v>
      </c>
      <c r="BA105" s="119">
        <v>13</v>
      </c>
      <c r="BB105" s="119">
        <v>18</v>
      </c>
      <c r="BC105" s="119">
        <v>13</v>
      </c>
      <c r="BD105" s="119">
        <v>12</v>
      </c>
      <c r="BE105" s="119">
        <v>9</v>
      </c>
      <c r="BF105" s="119">
        <v>11</v>
      </c>
      <c r="BG105" s="119">
        <v>17</v>
      </c>
      <c r="BH105" s="119">
        <v>18</v>
      </c>
      <c r="BI105" s="119">
        <v>15</v>
      </c>
      <c r="BJ105" s="119">
        <v>14</v>
      </c>
      <c r="BK105" s="119">
        <v>19</v>
      </c>
      <c r="BL105" s="119">
        <v>11</v>
      </c>
      <c r="BM105" s="119">
        <v>8</v>
      </c>
      <c r="BN105" s="119">
        <v>11</v>
      </c>
      <c r="BO105" s="119">
        <v>44</v>
      </c>
      <c r="BP105" s="119">
        <v>139</v>
      </c>
      <c r="BQ105" s="119">
        <v>48</v>
      </c>
      <c r="BR105" s="119">
        <v>19</v>
      </c>
      <c r="BS105" s="119">
        <v>29</v>
      </c>
      <c r="BT105" s="119">
        <v>9655</v>
      </c>
    </row>
    <row r="106" spans="1:72" x14ac:dyDescent="0.15">
      <c r="A106" s="122">
        <v>28220089002</v>
      </c>
      <c r="B106" s="122">
        <v>3</v>
      </c>
      <c r="C106" s="122"/>
      <c r="D106" s="122" t="s">
        <v>59</v>
      </c>
      <c r="E106" s="122" t="s">
        <v>869</v>
      </c>
      <c r="F106" s="122"/>
      <c r="G106" s="123">
        <v>427</v>
      </c>
      <c r="H106" s="123">
        <v>14</v>
      </c>
      <c r="I106" s="123">
        <v>22</v>
      </c>
      <c r="J106" s="123">
        <v>33</v>
      </c>
      <c r="K106" s="123">
        <v>28</v>
      </c>
      <c r="L106" s="123">
        <v>15</v>
      </c>
      <c r="M106" s="123">
        <v>16</v>
      </c>
      <c r="N106" s="123">
        <v>23</v>
      </c>
      <c r="O106" s="123">
        <v>25</v>
      </c>
      <c r="P106" s="123">
        <v>27</v>
      </c>
      <c r="Q106" s="123">
        <v>35</v>
      </c>
      <c r="R106" s="123">
        <v>38</v>
      </c>
      <c r="S106" s="123">
        <v>31</v>
      </c>
      <c r="T106" s="123">
        <v>27</v>
      </c>
      <c r="U106" s="123">
        <v>24</v>
      </c>
      <c r="V106" s="123">
        <v>24</v>
      </c>
      <c r="W106" s="123">
        <v>69</v>
      </c>
      <c r="X106" s="123">
        <v>265</v>
      </c>
      <c r="Y106" s="123">
        <v>93</v>
      </c>
      <c r="Z106" s="123">
        <v>48</v>
      </c>
      <c r="AA106" s="123">
        <v>45</v>
      </c>
      <c r="AB106" s="123">
        <v>18670</v>
      </c>
      <c r="AC106" s="123">
        <v>207</v>
      </c>
      <c r="AD106" s="123">
        <v>6</v>
      </c>
      <c r="AE106" s="123">
        <v>12</v>
      </c>
      <c r="AF106" s="123">
        <v>17</v>
      </c>
      <c r="AG106" s="123">
        <v>14</v>
      </c>
      <c r="AH106" s="123">
        <v>8</v>
      </c>
      <c r="AI106" s="123">
        <v>9</v>
      </c>
      <c r="AJ106" s="123">
        <v>14</v>
      </c>
      <c r="AK106" s="123">
        <v>11</v>
      </c>
      <c r="AL106" s="123">
        <v>14</v>
      </c>
      <c r="AM106" s="123">
        <v>14</v>
      </c>
      <c r="AN106" s="123">
        <v>19</v>
      </c>
      <c r="AO106" s="123">
        <v>18</v>
      </c>
      <c r="AP106" s="123">
        <v>11</v>
      </c>
      <c r="AQ106" s="123">
        <v>12</v>
      </c>
      <c r="AR106" s="123">
        <v>12</v>
      </c>
      <c r="AS106" s="123">
        <v>35</v>
      </c>
      <c r="AT106" s="123">
        <v>132</v>
      </c>
      <c r="AU106" s="123">
        <v>40</v>
      </c>
      <c r="AV106" s="123">
        <v>24</v>
      </c>
      <c r="AW106" s="123">
        <v>16</v>
      </c>
      <c r="AX106" s="123">
        <v>8673</v>
      </c>
      <c r="AY106" s="123">
        <v>220</v>
      </c>
      <c r="AZ106" s="123">
        <v>8</v>
      </c>
      <c r="BA106" s="123">
        <v>10</v>
      </c>
      <c r="BB106" s="123">
        <v>16</v>
      </c>
      <c r="BC106" s="123">
        <v>14</v>
      </c>
      <c r="BD106" s="123">
        <v>7</v>
      </c>
      <c r="BE106" s="123">
        <v>7</v>
      </c>
      <c r="BF106" s="123">
        <v>9</v>
      </c>
      <c r="BG106" s="123">
        <v>14</v>
      </c>
      <c r="BH106" s="123">
        <v>13</v>
      </c>
      <c r="BI106" s="123">
        <v>21</v>
      </c>
      <c r="BJ106" s="123">
        <v>19</v>
      </c>
      <c r="BK106" s="123">
        <v>13</v>
      </c>
      <c r="BL106" s="123">
        <v>16</v>
      </c>
      <c r="BM106" s="123">
        <v>12</v>
      </c>
      <c r="BN106" s="123">
        <v>12</v>
      </c>
      <c r="BO106" s="123">
        <v>34</v>
      </c>
      <c r="BP106" s="123">
        <v>133</v>
      </c>
      <c r="BQ106" s="123">
        <v>53</v>
      </c>
      <c r="BR106" s="123">
        <v>24</v>
      </c>
      <c r="BS106" s="123">
        <v>29</v>
      </c>
      <c r="BT106" s="123">
        <v>9997</v>
      </c>
    </row>
    <row r="107" spans="1:72" x14ac:dyDescent="0.15">
      <c r="A107" s="120">
        <v>28220089003</v>
      </c>
      <c r="B107" s="120">
        <v>3</v>
      </c>
      <c r="C107" s="120"/>
      <c r="D107" s="120" t="s">
        <v>59</v>
      </c>
      <c r="E107" s="120" t="s">
        <v>870</v>
      </c>
      <c r="F107" s="120"/>
      <c r="G107" s="121">
        <v>378</v>
      </c>
      <c r="H107" s="121">
        <v>12</v>
      </c>
      <c r="I107" s="121">
        <v>19</v>
      </c>
      <c r="J107" s="121">
        <v>11</v>
      </c>
      <c r="K107" s="121">
        <v>9</v>
      </c>
      <c r="L107" s="121">
        <v>30</v>
      </c>
      <c r="M107" s="121">
        <v>41</v>
      </c>
      <c r="N107" s="121">
        <v>30</v>
      </c>
      <c r="O107" s="121">
        <v>23</v>
      </c>
      <c r="P107" s="121">
        <v>17</v>
      </c>
      <c r="Q107" s="121">
        <v>12</v>
      </c>
      <c r="R107" s="121">
        <v>32</v>
      </c>
      <c r="S107" s="121">
        <v>42</v>
      </c>
      <c r="T107" s="121">
        <v>30</v>
      </c>
      <c r="U107" s="121">
        <v>20</v>
      </c>
      <c r="V107" s="121">
        <v>21</v>
      </c>
      <c r="W107" s="121">
        <v>42</v>
      </c>
      <c r="X107" s="121">
        <v>266</v>
      </c>
      <c r="Y107" s="121">
        <v>70</v>
      </c>
      <c r="Z107" s="121">
        <v>41</v>
      </c>
      <c r="AA107" s="121">
        <v>29</v>
      </c>
      <c r="AB107" s="121">
        <v>16417</v>
      </c>
      <c r="AC107" s="121">
        <v>197</v>
      </c>
      <c r="AD107" s="121">
        <v>8</v>
      </c>
      <c r="AE107" s="121">
        <v>8</v>
      </c>
      <c r="AF107" s="121">
        <v>6</v>
      </c>
      <c r="AG107" s="121">
        <v>4</v>
      </c>
      <c r="AH107" s="121">
        <v>14</v>
      </c>
      <c r="AI107" s="121">
        <v>26</v>
      </c>
      <c r="AJ107" s="121">
        <v>18</v>
      </c>
      <c r="AK107" s="121">
        <v>17</v>
      </c>
      <c r="AL107" s="121">
        <v>9</v>
      </c>
      <c r="AM107" s="121">
        <v>6</v>
      </c>
      <c r="AN107" s="121">
        <v>11</v>
      </c>
      <c r="AO107" s="121">
        <v>22</v>
      </c>
      <c r="AP107" s="121">
        <v>15</v>
      </c>
      <c r="AQ107" s="121">
        <v>14</v>
      </c>
      <c r="AR107" s="121">
        <v>9</v>
      </c>
      <c r="AS107" s="121">
        <v>22</v>
      </c>
      <c r="AT107" s="121">
        <v>142</v>
      </c>
      <c r="AU107" s="121">
        <v>33</v>
      </c>
      <c r="AV107" s="121">
        <v>23</v>
      </c>
      <c r="AW107" s="121">
        <v>10</v>
      </c>
      <c r="AX107" s="121">
        <v>8208</v>
      </c>
      <c r="AY107" s="121">
        <v>181</v>
      </c>
      <c r="AZ107" s="121">
        <v>4</v>
      </c>
      <c r="BA107" s="121">
        <v>11</v>
      </c>
      <c r="BB107" s="121">
        <v>5</v>
      </c>
      <c r="BC107" s="121">
        <v>5</v>
      </c>
      <c r="BD107" s="121">
        <v>16</v>
      </c>
      <c r="BE107" s="121">
        <v>15</v>
      </c>
      <c r="BF107" s="121">
        <v>12</v>
      </c>
      <c r="BG107" s="121">
        <v>6</v>
      </c>
      <c r="BH107" s="121">
        <v>8</v>
      </c>
      <c r="BI107" s="121">
        <v>6</v>
      </c>
      <c r="BJ107" s="121">
        <v>21</v>
      </c>
      <c r="BK107" s="121">
        <v>20</v>
      </c>
      <c r="BL107" s="121">
        <v>15</v>
      </c>
      <c r="BM107" s="121">
        <v>6</v>
      </c>
      <c r="BN107" s="121">
        <v>12</v>
      </c>
      <c r="BO107" s="121">
        <v>20</v>
      </c>
      <c r="BP107" s="121">
        <v>124</v>
      </c>
      <c r="BQ107" s="121">
        <v>37</v>
      </c>
      <c r="BR107" s="121">
        <v>18</v>
      </c>
      <c r="BS107" s="121">
        <v>19</v>
      </c>
      <c r="BT107" s="121">
        <v>8209</v>
      </c>
    </row>
    <row r="108" spans="1:72" x14ac:dyDescent="0.15">
      <c r="A108">
        <v>282200920</v>
      </c>
      <c r="B108">
        <v>2</v>
      </c>
      <c r="D108" t="s">
        <v>59</v>
      </c>
      <c r="E108" t="s">
        <v>122</v>
      </c>
      <c r="F108" t="s">
        <v>883</v>
      </c>
      <c r="G108" s="48">
        <v>243</v>
      </c>
      <c r="H108" s="48">
        <v>9</v>
      </c>
      <c r="I108" s="48">
        <v>14</v>
      </c>
      <c r="J108" s="48">
        <v>13</v>
      </c>
      <c r="K108" s="48">
        <v>5</v>
      </c>
      <c r="L108" s="48">
        <v>13</v>
      </c>
      <c r="M108" s="48">
        <v>9</v>
      </c>
      <c r="N108" s="48">
        <v>21</v>
      </c>
      <c r="O108" s="48">
        <v>13</v>
      </c>
      <c r="P108" s="48">
        <v>9</v>
      </c>
      <c r="Q108" s="48">
        <v>14</v>
      </c>
      <c r="R108" s="48">
        <v>21</v>
      </c>
      <c r="S108" s="48">
        <v>28</v>
      </c>
      <c r="T108" s="48">
        <v>16</v>
      </c>
      <c r="U108" s="48">
        <v>9</v>
      </c>
      <c r="V108" s="48">
        <v>15</v>
      </c>
      <c r="W108" s="48">
        <v>36</v>
      </c>
      <c r="X108" s="48">
        <v>149</v>
      </c>
      <c r="Y108" s="48">
        <v>58</v>
      </c>
      <c r="Z108" s="48">
        <v>24</v>
      </c>
      <c r="AA108" s="48">
        <v>34</v>
      </c>
      <c r="AB108" s="48">
        <v>11229</v>
      </c>
      <c r="AC108" s="48">
        <v>120</v>
      </c>
      <c r="AD108" s="48">
        <v>6</v>
      </c>
      <c r="AE108" s="48">
        <v>9</v>
      </c>
      <c r="AF108" s="48">
        <v>8</v>
      </c>
      <c r="AG108" s="48">
        <v>4</v>
      </c>
      <c r="AH108" s="48">
        <v>5</v>
      </c>
      <c r="AI108" s="48">
        <v>4</v>
      </c>
      <c r="AJ108" s="48">
        <v>15</v>
      </c>
      <c r="AK108" s="48">
        <v>3</v>
      </c>
      <c r="AL108" s="48">
        <v>5</v>
      </c>
      <c r="AM108" s="48">
        <v>5</v>
      </c>
      <c r="AN108" s="48">
        <v>10</v>
      </c>
      <c r="AO108" s="48">
        <v>17</v>
      </c>
      <c r="AP108" s="48">
        <v>9</v>
      </c>
      <c r="AQ108" s="48">
        <v>4</v>
      </c>
      <c r="AR108" s="48">
        <v>5</v>
      </c>
      <c r="AS108" s="48">
        <v>23</v>
      </c>
      <c r="AT108" s="48">
        <v>77</v>
      </c>
      <c r="AU108" s="48">
        <v>20</v>
      </c>
      <c r="AV108" s="48">
        <v>9</v>
      </c>
      <c r="AW108" s="48">
        <v>11</v>
      </c>
      <c r="AX108" s="48">
        <v>5030</v>
      </c>
      <c r="AY108" s="48">
        <v>123</v>
      </c>
      <c r="AZ108" s="48">
        <v>3</v>
      </c>
      <c r="BA108" s="48">
        <v>5</v>
      </c>
      <c r="BB108" s="48">
        <v>5</v>
      </c>
      <c r="BC108" s="48">
        <v>1</v>
      </c>
      <c r="BD108" s="48">
        <v>8</v>
      </c>
      <c r="BE108" s="48">
        <v>5</v>
      </c>
      <c r="BF108" s="48">
        <v>6</v>
      </c>
      <c r="BG108" s="48">
        <v>10</v>
      </c>
      <c r="BH108" s="48">
        <v>4</v>
      </c>
      <c r="BI108" s="48">
        <v>9</v>
      </c>
      <c r="BJ108" s="48">
        <v>11</v>
      </c>
      <c r="BK108" s="48">
        <v>11</v>
      </c>
      <c r="BL108" s="48">
        <v>7</v>
      </c>
      <c r="BM108" s="48">
        <v>5</v>
      </c>
      <c r="BN108" s="48">
        <v>10</v>
      </c>
      <c r="BO108" s="48">
        <v>13</v>
      </c>
      <c r="BP108" s="48">
        <v>72</v>
      </c>
      <c r="BQ108" s="48">
        <v>38</v>
      </c>
      <c r="BR108" s="48">
        <v>15</v>
      </c>
      <c r="BS108" s="48">
        <v>23</v>
      </c>
      <c r="BT108" s="48">
        <v>6199</v>
      </c>
    </row>
    <row r="109" spans="1:72" x14ac:dyDescent="0.15">
      <c r="A109">
        <v>282200930</v>
      </c>
      <c r="B109">
        <v>2</v>
      </c>
      <c r="D109" t="s">
        <v>59</v>
      </c>
      <c r="E109" t="s">
        <v>123</v>
      </c>
      <c r="F109" t="s">
        <v>884</v>
      </c>
      <c r="G109" s="48">
        <v>1406</v>
      </c>
      <c r="H109" s="48">
        <v>47</v>
      </c>
      <c r="I109" s="48">
        <v>68</v>
      </c>
      <c r="J109" s="48">
        <v>57</v>
      </c>
      <c r="K109" s="48">
        <v>79</v>
      </c>
      <c r="L109" s="48">
        <v>92</v>
      </c>
      <c r="M109" s="48">
        <v>70</v>
      </c>
      <c r="N109" s="48">
        <v>93</v>
      </c>
      <c r="O109" s="48">
        <v>79</v>
      </c>
      <c r="P109" s="48">
        <v>70</v>
      </c>
      <c r="Q109" s="48">
        <v>91</v>
      </c>
      <c r="R109" s="48">
        <v>130</v>
      </c>
      <c r="S109" s="48">
        <v>112</v>
      </c>
      <c r="T109" s="48">
        <v>84</v>
      </c>
      <c r="U109" s="48">
        <v>73</v>
      </c>
      <c r="V109" s="48">
        <v>81</v>
      </c>
      <c r="W109" s="48">
        <v>172</v>
      </c>
      <c r="X109" s="48">
        <v>900</v>
      </c>
      <c r="Y109" s="48">
        <v>334</v>
      </c>
      <c r="Z109" s="48">
        <v>154</v>
      </c>
      <c r="AA109" s="48">
        <v>180</v>
      </c>
      <c r="AB109" s="48">
        <v>63315</v>
      </c>
      <c r="AC109" s="48">
        <v>680</v>
      </c>
      <c r="AD109" s="48">
        <v>25</v>
      </c>
      <c r="AE109" s="48">
        <v>34</v>
      </c>
      <c r="AF109" s="48">
        <v>30</v>
      </c>
      <c r="AG109" s="48">
        <v>40</v>
      </c>
      <c r="AH109" s="48">
        <v>47</v>
      </c>
      <c r="AI109" s="48">
        <v>41</v>
      </c>
      <c r="AJ109" s="48">
        <v>43</v>
      </c>
      <c r="AK109" s="48">
        <v>39</v>
      </c>
      <c r="AL109" s="48">
        <v>33</v>
      </c>
      <c r="AM109" s="48">
        <v>45</v>
      </c>
      <c r="AN109" s="48">
        <v>60</v>
      </c>
      <c r="AO109" s="48">
        <v>63</v>
      </c>
      <c r="AP109" s="48">
        <v>38</v>
      </c>
      <c r="AQ109" s="48">
        <v>36</v>
      </c>
      <c r="AR109" s="48">
        <v>35</v>
      </c>
      <c r="AS109" s="48">
        <v>89</v>
      </c>
      <c r="AT109" s="48">
        <v>449</v>
      </c>
      <c r="AU109" s="48">
        <v>142</v>
      </c>
      <c r="AV109" s="48">
        <v>71</v>
      </c>
      <c r="AW109" s="48">
        <v>71</v>
      </c>
      <c r="AX109" s="48">
        <v>29533</v>
      </c>
      <c r="AY109" s="48">
        <v>726</v>
      </c>
      <c r="AZ109" s="48">
        <v>22</v>
      </c>
      <c r="BA109" s="48">
        <v>34</v>
      </c>
      <c r="BB109" s="48">
        <v>27</v>
      </c>
      <c r="BC109" s="48">
        <v>39</v>
      </c>
      <c r="BD109" s="48">
        <v>45</v>
      </c>
      <c r="BE109" s="48">
        <v>29</v>
      </c>
      <c r="BF109" s="48">
        <v>50</v>
      </c>
      <c r="BG109" s="48">
        <v>40</v>
      </c>
      <c r="BH109" s="48">
        <v>37</v>
      </c>
      <c r="BI109" s="48">
        <v>46</v>
      </c>
      <c r="BJ109" s="48">
        <v>70</v>
      </c>
      <c r="BK109" s="48">
        <v>49</v>
      </c>
      <c r="BL109" s="48">
        <v>46</v>
      </c>
      <c r="BM109" s="48">
        <v>37</v>
      </c>
      <c r="BN109" s="48">
        <v>46</v>
      </c>
      <c r="BO109" s="48">
        <v>83</v>
      </c>
      <c r="BP109" s="48">
        <v>451</v>
      </c>
      <c r="BQ109" s="48">
        <v>192</v>
      </c>
      <c r="BR109" s="48">
        <v>83</v>
      </c>
      <c r="BS109" s="48">
        <v>109</v>
      </c>
      <c r="BT109" s="48">
        <v>33782</v>
      </c>
    </row>
    <row r="110" spans="1:72" x14ac:dyDescent="0.15">
      <c r="A110" s="118">
        <v>28220093001</v>
      </c>
      <c r="B110" s="118">
        <v>3</v>
      </c>
      <c r="C110" s="118"/>
      <c r="D110" s="118" t="s">
        <v>59</v>
      </c>
      <c r="E110" s="118" t="s">
        <v>871</v>
      </c>
      <c r="F110" s="118"/>
      <c r="G110" s="119">
        <v>481</v>
      </c>
      <c r="H110" s="119">
        <v>9</v>
      </c>
      <c r="I110" s="119">
        <v>25</v>
      </c>
      <c r="J110" s="119">
        <v>24</v>
      </c>
      <c r="K110" s="119">
        <v>35</v>
      </c>
      <c r="L110" s="119">
        <v>31</v>
      </c>
      <c r="M110" s="119">
        <v>20</v>
      </c>
      <c r="N110" s="119">
        <v>23</v>
      </c>
      <c r="O110" s="119">
        <v>27</v>
      </c>
      <c r="P110" s="119">
        <v>25</v>
      </c>
      <c r="Q110" s="119">
        <v>36</v>
      </c>
      <c r="R110" s="119">
        <v>48</v>
      </c>
      <c r="S110" s="119">
        <v>36</v>
      </c>
      <c r="T110" s="119">
        <v>24</v>
      </c>
      <c r="U110" s="119">
        <v>20</v>
      </c>
      <c r="V110" s="119">
        <v>31</v>
      </c>
      <c r="W110" s="119">
        <v>58</v>
      </c>
      <c r="X110" s="119">
        <v>305</v>
      </c>
      <c r="Y110" s="119">
        <v>118</v>
      </c>
      <c r="Z110" s="119">
        <v>51</v>
      </c>
      <c r="AA110" s="119">
        <v>67</v>
      </c>
      <c r="AB110" s="119">
        <v>21806</v>
      </c>
      <c r="AC110" s="119">
        <v>231</v>
      </c>
      <c r="AD110" s="119">
        <v>5</v>
      </c>
      <c r="AE110" s="119">
        <v>12</v>
      </c>
      <c r="AF110" s="119">
        <v>14</v>
      </c>
      <c r="AG110" s="119">
        <v>14</v>
      </c>
      <c r="AH110" s="119">
        <v>17</v>
      </c>
      <c r="AI110" s="119">
        <v>12</v>
      </c>
      <c r="AJ110" s="119">
        <v>12</v>
      </c>
      <c r="AK110" s="119">
        <v>13</v>
      </c>
      <c r="AL110" s="119">
        <v>11</v>
      </c>
      <c r="AM110" s="119">
        <v>17</v>
      </c>
      <c r="AN110" s="119">
        <v>24</v>
      </c>
      <c r="AO110" s="119">
        <v>17</v>
      </c>
      <c r="AP110" s="119">
        <v>14</v>
      </c>
      <c r="AQ110" s="119">
        <v>10</v>
      </c>
      <c r="AR110" s="119">
        <v>13</v>
      </c>
      <c r="AS110" s="119">
        <v>31</v>
      </c>
      <c r="AT110" s="119">
        <v>151</v>
      </c>
      <c r="AU110" s="119">
        <v>49</v>
      </c>
      <c r="AV110" s="119">
        <v>23</v>
      </c>
      <c r="AW110" s="119">
        <v>26</v>
      </c>
      <c r="AX110" s="119">
        <v>10120</v>
      </c>
      <c r="AY110" s="119">
        <v>250</v>
      </c>
      <c r="AZ110" s="119">
        <v>4</v>
      </c>
      <c r="BA110" s="119">
        <v>13</v>
      </c>
      <c r="BB110" s="119">
        <v>10</v>
      </c>
      <c r="BC110" s="119">
        <v>21</v>
      </c>
      <c r="BD110" s="119">
        <v>14</v>
      </c>
      <c r="BE110" s="119">
        <v>8</v>
      </c>
      <c r="BF110" s="119">
        <v>11</v>
      </c>
      <c r="BG110" s="119">
        <v>14</v>
      </c>
      <c r="BH110" s="119">
        <v>14</v>
      </c>
      <c r="BI110" s="119">
        <v>19</v>
      </c>
      <c r="BJ110" s="119">
        <v>24</v>
      </c>
      <c r="BK110" s="119">
        <v>19</v>
      </c>
      <c r="BL110" s="119">
        <v>10</v>
      </c>
      <c r="BM110" s="119">
        <v>10</v>
      </c>
      <c r="BN110" s="119">
        <v>18</v>
      </c>
      <c r="BO110" s="119">
        <v>27</v>
      </c>
      <c r="BP110" s="119">
        <v>154</v>
      </c>
      <c r="BQ110" s="119">
        <v>69</v>
      </c>
      <c r="BR110" s="119">
        <v>28</v>
      </c>
      <c r="BS110" s="119">
        <v>41</v>
      </c>
      <c r="BT110" s="119">
        <v>11686</v>
      </c>
    </row>
    <row r="111" spans="1:72" x14ac:dyDescent="0.15">
      <c r="A111" s="122">
        <v>28220093002</v>
      </c>
      <c r="B111" s="122">
        <v>3</v>
      </c>
      <c r="C111" s="122"/>
      <c r="D111" s="122" t="s">
        <v>59</v>
      </c>
      <c r="E111" s="122" t="s">
        <v>872</v>
      </c>
      <c r="F111" s="122"/>
      <c r="G111" s="123">
        <v>525</v>
      </c>
      <c r="H111" s="123">
        <v>28</v>
      </c>
      <c r="I111" s="123">
        <v>28</v>
      </c>
      <c r="J111" s="123">
        <v>16</v>
      </c>
      <c r="K111" s="123">
        <v>23</v>
      </c>
      <c r="L111" s="123">
        <v>36</v>
      </c>
      <c r="M111" s="123">
        <v>32</v>
      </c>
      <c r="N111" s="123">
        <v>37</v>
      </c>
      <c r="O111" s="123">
        <v>38</v>
      </c>
      <c r="P111" s="123">
        <v>26</v>
      </c>
      <c r="Q111" s="123">
        <v>24</v>
      </c>
      <c r="R111" s="123">
        <v>40</v>
      </c>
      <c r="S111" s="123">
        <v>49</v>
      </c>
      <c r="T111" s="123">
        <v>39</v>
      </c>
      <c r="U111" s="123">
        <v>28</v>
      </c>
      <c r="V111" s="123">
        <v>23</v>
      </c>
      <c r="W111" s="123">
        <v>72</v>
      </c>
      <c r="X111" s="123">
        <v>344</v>
      </c>
      <c r="Y111" s="123">
        <v>109</v>
      </c>
      <c r="Z111" s="123">
        <v>51</v>
      </c>
      <c r="AA111" s="123">
        <v>58</v>
      </c>
      <c r="AB111" s="123">
        <v>22872</v>
      </c>
      <c r="AC111" s="123">
        <v>255</v>
      </c>
      <c r="AD111" s="123">
        <v>17</v>
      </c>
      <c r="AE111" s="123">
        <v>16</v>
      </c>
      <c r="AF111" s="123">
        <v>8</v>
      </c>
      <c r="AG111" s="123">
        <v>13</v>
      </c>
      <c r="AH111" s="123">
        <v>18</v>
      </c>
      <c r="AI111" s="123">
        <v>17</v>
      </c>
      <c r="AJ111" s="123">
        <v>16</v>
      </c>
      <c r="AK111" s="123">
        <v>20</v>
      </c>
      <c r="AL111" s="123">
        <v>12</v>
      </c>
      <c r="AM111" s="123">
        <v>13</v>
      </c>
      <c r="AN111" s="123">
        <v>13</v>
      </c>
      <c r="AO111" s="123">
        <v>28</v>
      </c>
      <c r="AP111" s="123">
        <v>17</v>
      </c>
      <c r="AQ111" s="123">
        <v>14</v>
      </c>
      <c r="AR111" s="123">
        <v>11</v>
      </c>
      <c r="AS111" s="123">
        <v>41</v>
      </c>
      <c r="AT111" s="123">
        <v>167</v>
      </c>
      <c r="AU111" s="123">
        <v>47</v>
      </c>
      <c r="AV111" s="123">
        <v>25</v>
      </c>
      <c r="AW111" s="123">
        <v>22</v>
      </c>
      <c r="AX111" s="123">
        <v>10519</v>
      </c>
      <c r="AY111" s="123">
        <v>270</v>
      </c>
      <c r="AZ111" s="123">
        <v>11</v>
      </c>
      <c r="BA111" s="123">
        <v>12</v>
      </c>
      <c r="BB111" s="123">
        <v>8</v>
      </c>
      <c r="BC111" s="123">
        <v>10</v>
      </c>
      <c r="BD111" s="123">
        <v>18</v>
      </c>
      <c r="BE111" s="123">
        <v>15</v>
      </c>
      <c r="BF111" s="123">
        <v>21</v>
      </c>
      <c r="BG111" s="123">
        <v>18</v>
      </c>
      <c r="BH111" s="123">
        <v>14</v>
      </c>
      <c r="BI111" s="123">
        <v>11</v>
      </c>
      <c r="BJ111" s="123">
        <v>27</v>
      </c>
      <c r="BK111" s="123">
        <v>21</v>
      </c>
      <c r="BL111" s="123">
        <v>22</v>
      </c>
      <c r="BM111" s="123">
        <v>14</v>
      </c>
      <c r="BN111" s="123">
        <v>12</v>
      </c>
      <c r="BO111" s="123">
        <v>31</v>
      </c>
      <c r="BP111" s="123">
        <v>177</v>
      </c>
      <c r="BQ111" s="123">
        <v>62</v>
      </c>
      <c r="BR111" s="123">
        <v>26</v>
      </c>
      <c r="BS111" s="123">
        <v>36</v>
      </c>
      <c r="BT111" s="123">
        <v>12353</v>
      </c>
    </row>
    <row r="112" spans="1:72" x14ac:dyDescent="0.15">
      <c r="A112" s="120">
        <v>28220093003</v>
      </c>
      <c r="B112" s="120">
        <v>3</v>
      </c>
      <c r="C112" s="120"/>
      <c r="D112" s="120" t="s">
        <v>59</v>
      </c>
      <c r="E112" s="120" t="s">
        <v>873</v>
      </c>
      <c r="F112" s="120"/>
      <c r="G112" s="121">
        <v>400</v>
      </c>
      <c r="H112" s="121">
        <v>10</v>
      </c>
      <c r="I112" s="121">
        <v>15</v>
      </c>
      <c r="J112" s="121">
        <v>17</v>
      </c>
      <c r="K112" s="121">
        <v>21</v>
      </c>
      <c r="L112" s="121">
        <v>25</v>
      </c>
      <c r="M112" s="121">
        <v>18</v>
      </c>
      <c r="N112" s="121">
        <v>33</v>
      </c>
      <c r="O112" s="121">
        <v>14</v>
      </c>
      <c r="P112" s="121">
        <v>19</v>
      </c>
      <c r="Q112" s="121">
        <v>31</v>
      </c>
      <c r="R112" s="121">
        <v>42</v>
      </c>
      <c r="S112" s="121">
        <v>27</v>
      </c>
      <c r="T112" s="121">
        <v>21</v>
      </c>
      <c r="U112" s="121">
        <v>25</v>
      </c>
      <c r="V112" s="121">
        <v>27</v>
      </c>
      <c r="W112" s="121">
        <v>42</v>
      </c>
      <c r="X112" s="121">
        <v>251</v>
      </c>
      <c r="Y112" s="121">
        <v>107</v>
      </c>
      <c r="Z112" s="121">
        <v>52</v>
      </c>
      <c r="AA112" s="121">
        <v>55</v>
      </c>
      <c r="AB112" s="121">
        <v>18637</v>
      </c>
      <c r="AC112" s="121">
        <v>194</v>
      </c>
      <c r="AD112" s="121">
        <v>3</v>
      </c>
      <c r="AE112" s="121">
        <v>6</v>
      </c>
      <c r="AF112" s="121">
        <v>8</v>
      </c>
      <c r="AG112" s="121">
        <v>13</v>
      </c>
      <c r="AH112" s="121">
        <v>12</v>
      </c>
      <c r="AI112" s="121">
        <v>12</v>
      </c>
      <c r="AJ112" s="121">
        <v>15</v>
      </c>
      <c r="AK112" s="121">
        <v>6</v>
      </c>
      <c r="AL112" s="121">
        <v>10</v>
      </c>
      <c r="AM112" s="121">
        <v>15</v>
      </c>
      <c r="AN112" s="121">
        <v>23</v>
      </c>
      <c r="AO112" s="121">
        <v>18</v>
      </c>
      <c r="AP112" s="121">
        <v>7</v>
      </c>
      <c r="AQ112" s="121">
        <v>12</v>
      </c>
      <c r="AR112" s="121">
        <v>11</v>
      </c>
      <c r="AS112" s="121">
        <v>17</v>
      </c>
      <c r="AT112" s="121">
        <v>131</v>
      </c>
      <c r="AU112" s="121">
        <v>46</v>
      </c>
      <c r="AV112" s="121">
        <v>23</v>
      </c>
      <c r="AW112" s="121">
        <v>23</v>
      </c>
      <c r="AX112" s="121">
        <v>8894</v>
      </c>
      <c r="AY112" s="121">
        <v>206</v>
      </c>
      <c r="AZ112" s="121">
        <v>7</v>
      </c>
      <c r="BA112" s="121">
        <v>9</v>
      </c>
      <c r="BB112" s="121">
        <v>9</v>
      </c>
      <c r="BC112" s="121">
        <v>8</v>
      </c>
      <c r="BD112" s="121">
        <v>13</v>
      </c>
      <c r="BE112" s="121">
        <v>6</v>
      </c>
      <c r="BF112" s="121">
        <v>18</v>
      </c>
      <c r="BG112" s="121">
        <v>8</v>
      </c>
      <c r="BH112" s="121">
        <v>9</v>
      </c>
      <c r="BI112" s="121">
        <v>16</v>
      </c>
      <c r="BJ112" s="121">
        <v>19</v>
      </c>
      <c r="BK112" s="121">
        <v>9</v>
      </c>
      <c r="BL112" s="121">
        <v>14</v>
      </c>
      <c r="BM112" s="121">
        <v>13</v>
      </c>
      <c r="BN112" s="121">
        <v>16</v>
      </c>
      <c r="BO112" s="121">
        <v>25</v>
      </c>
      <c r="BP112" s="121">
        <v>120</v>
      </c>
      <c r="BQ112" s="121">
        <v>61</v>
      </c>
      <c r="BR112" s="121">
        <v>29</v>
      </c>
      <c r="BS112" s="121">
        <v>32</v>
      </c>
      <c r="BT112" s="121">
        <v>9743</v>
      </c>
    </row>
    <row r="113" spans="1:72" x14ac:dyDescent="0.15">
      <c r="A113">
        <v>282200960</v>
      </c>
      <c r="B113">
        <v>2</v>
      </c>
      <c r="D113" t="s">
        <v>59</v>
      </c>
      <c r="E113" t="s">
        <v>124</v>
      </c>
      <c r="F113" t="s">
        <v>884</v>
      </c>
      <c r="G113" s="48">
        <v>478</v>
      </c>
      <c r="H113" s="48">
        <v>6</v>
      </c>
      <c r="I113" s="48">
        <v>21</v>
      </c>
      <c r="J113" s="48">
        <v>30</v>
      </c>
      <c r="K113" s="48">
        <v>64</v>
      </c>
      <c r="L113" s="48">
        <v>49</v>
      </c>
      <c r="M113" s="48">
        <v>26</v>
      </c>
      <c r="N113" s="48">
        <v>21</v>
      </c>
      <c r="O113" s="48">
        <v>19</v>
      </c>
      <c r="P113" s="48">
        <v>23</v>
      </c>
      <c r="Q113" s="48">
        <v>33</v>
      </c>
      <c r="R113" s="48">
        <v>38</v>
      </c>
      <c r="S113" s="48">
        <v>27</v>
      </c>
      <c r="T113" s="48">
        <v>27</v>
      </c>
      <c r="U113" s="48">
        <v>21</v>
      </c>
      <c r="V113" s="48">
        <v>25</v>
      </c>
      <c r="W113" s="48">
        <v>57</v>
      </c>
      <c r="X113" s="48">
        <v>327</v>
      </c>
      <c r="Y113" s="48">
        <v>94</v>
      </c>
      <c r="Z113" s="48">
        <v>46</v>
      </c>
      <c r="AA113" s="48">
        <v>48</v>
      </c>
      <c r="AB113" s="48">
        <v>19657</v>
      </c>
      <c r="AC113" s="48">
        <v>236</v>
      </c>
      <c r="AD113" s="48">
        <v>3</v>
      </c>
      <c r="AE113" s="48">
        <v>11</v>
      </c>
      <c r="AF113" s="48">
        <v>10</v>
      </c>
      <c r="AG113" s="48">
        <v>37</v>
      </c>
      <c r="AH113" s="48">
        <v>31</v>
      </c>
      <c r="AI113" s="48">
        <v>14</v>
      </c>
      <c r="AJ113" s="48">
        <v>7</v>
      </c>
      <c r="AK113" s="48">
        <v>10</v>
      </c>
      <c r="AL113" s="48">
        <v>10</v>
      </c>
      <c r="AM113" s="48">
        <v>17</v>
      </c>
      <c r="AN113" s="48">
        <v>22</v>
      </c>
      <c r="AO113" s="48">
        <v>12</v>
      </c>
      <c r="AP113" s="48">
        <v>13</v>
      </c>
      <c r="AQ113" s="48">
        <v>10</v>
      </c>
      <c r="AR113" s="48">
        <v>13</v>
      </c>
      <c r="AS113" s="48">
        <v>24</v>
      </c>
      <c r="AT113" s="48">
        <v>173</v>
      </c>
      <c r="AU113" s="48">
        <v>39</v>
      </c>
      <c r="AV113" s="48">
        <v>23</v>
      </c>
      <c r="AW113" s="48">
        <v>16</v>
      </c>
      <c r="AX113" s="48">
        <v>9259</v>
      </c>
      <c r="AY113" s="48">
        <v>242</v>
      </c>
      <c r="AZ113" s="48">
        <v>3</v>
      </c>
      <c r="BA113" s="48">
        <v>10</v>
      </c>
      <c r="BB113" s="48">
        <v>20</v>
      </c>
      <c r="BC113" s="48">
        <v>27</v>
      </c>
      <c r="BD113" s="48">
        <v>18</v>
      </c>
      <c r="BE113" s="48">
        <v>12</v>
      </c>
      <c r="BF113" s="48">
        <v>14</v>
      </c>
      <c r="BG113" s="48">
        <v>9</v>
      </c>
      <c r="BH113" s="48">
        <v>13</v>
      </c>
      <c r="BI113" s="48">
        <v>16</v>
      </c>
      <c r="BJ113" s="48">
        <v>16</v>
      </c>
      <c r="BK113" s="48">
        <v>15</v>
      </c>
      <c r="BL113" s="48">
        <v>14</v>
      </c>
      <c r="BM113" s="48">
        <v>11</v>
      </c>
      <c r="BN113" s="48">
        <v>12</v>
      </c>
      <c r="BO113" s="48">
        <v>33</v>
      </c>
      <c r="BP113" s="48">
        <v>154</v>
      </c>
      <c r="BQ113" s="48">
        <v>55</v>
      </c>
      <c r="BR113" s="48">
        <v>23</v>
      </c>
      <c r="BS113" s="48">
        <v>32</v>
      </c>
      <c r="BT113" s="48">
        <v>10398</v>
      </c>
    </row>
    <row r="114" spans="1:72" x14ac:dyDescent="0.15">
      <c r="A114">
        <v>282200970</v>
      </c>
      <c r="B114">
        <v>2</v>
      </c>
      <c r="D114" t="s">
        <v>59</v>
      </c>
      <c r="E114" t="s">
        <v>125</v>
      </c>
      <c r="F114" t="s">
        <v>884</v>
      </c>
      <c r="G114" s="48">
        <v>480</v>
      </c>
      <c r="H114" s="48">
        <v>18</v>
      </c>
      <c r="I114" s="48">
        <v>22</v>
      </c>
      <c r="J114" s="48">
        <v>27</v>
      </c>
      <c r="K114" s="48">
        <v>23</v>
      </c>
      <c r="L114" s="48">
        <v>34</v>
      </c>
      <c r="M114" s="48">
        <v>22</v>
      </c>
      <c r="N114" s="48">
        <v>26</v>
      </c>
      <c r="O114" s="48">
        <v>35</v>
      </c>
      <c r="P114" s="48">
        <v>31</v>
      </c>
      <c r="Q114" s="48">
        <v>29</v>
      </c>
      <c r="R114" s="48">
        <v>45</v>
      </c>
      <c r="S114" s="48">
        <v>34</v>
      </c>
      <c r="T114" s="48">
        <v>35</v>
      </c>
      <c r="U114" s="48">
        <v>20</v>
      </c>
      <c r="V114" s="48">
        <v>26</v>
      </c>
      <c r="W114" s="48">
        <v>67</v>
      </c>
      <c r="X114" s="48">
        <v>314</v>
      </c>
      <c r="Y114" s="48">
        <v>99</v>
      </c>
      <c r="Z114" s="48">
        <v>46</v>
      </c>
      <c r="AA114" s="48">
        <v>53</v>
      </c>
      <c r="AB114" s="48">
        <v>21017</v>
      </c>
      <c r="AC114" s="48">
        <v>244</v>
      </c>
      <c r="AD114" s="48">
        <v>14</v>
      </c>
      <c r="AE114" s="48">
        <v>9</v>
      </c>
      <c r="AF114" s="48">
        <v>16</v>
      </c>
      <c r="AG114" s="48">
        <v>16</v>
      </c>
      <c r="AH114" s="48">
        <v>15</v>
      </c>
      <c r="AI114" s="48">
        <v>11</v>
      </c>
      <c r="AJ114" s="48">
        <v>15</v>
      </c>
      <c r="AK114" s="48">
        <v>15</v>
      </c>
      <c r="AL114" s="48">
        <v>18</v>
      </c>
      <c r="AM114" s="48">
        <v>12</v>
      </c>
      <c r="AN114" s="48">
        <v>22</v>
      </c>
      <c r="AO114" s="48">
        <v>21</v>
      </c>
      <c r="AP114" s="48">
        <v>20</v>
      </c>
      <c r="AQ114" s="48">
        <v>9</v>
      </c>
      <c r="AR114" s="48">
        <v>10</v>
      </c>
      <c r="AS114" s="48">
        <v>39</v>
      </c>
      <c r="AT114" s="48">
        <v>165</v>
      </c>
      <c r="AU114" s="48">
        <v>40</v>
      </c>
      <c r="AV114" s="48">
        <v>19</v>
      </c>
      <c r="AW114" s="48">
        <v>21</v>
      </c>
      <c r="AX114" s="48">
        <v>10105</v>
      </c>
      <c r="AY114" s="48">
        <v>236</v>
      </c>
      <c r="AZ114" s="48">
        <v>4</v>
      </c>
      <c r="BA114" s="48">
        <v>13</v>
      </c>
      <c r="BB114" s="48">
        <v>11</v>
      </c>
      <c r="BC114" s="48">
        <v>7</v>
      </c>
      <c r="BD114" s="48">
        <v>19</v>
      </c>
      <c r="BE114" s="48">
        <v>11</v>
      </c>
      <c r="BF114" s="48">
        <v>11</v>
      </c>
      <c r="BG114" s="48">
        <v>20</v>
      </c>
      <c r="BH114" s="48">
        <v>13</v>
      </c>
      <c r="BI114" s="48">
        <v>17</v>
      </c>
      <c r="BJ114" s="48">
        <v>23</v>
      </c>
      <c r="BK114" s="48">
        <v>13</v>
      </c>
      <c r="BL114" s="48">
        <v>15</v>
      </c>
      <c r="BM114" s="48">
        <v>11</v>
      </c>
      <c r="BN114" s="48">
        <v>16</v>
      </c>
      <c r="BO114" s="48">
        <v>28</v>
      </c>
      <c r="BP114" s="48">
        <v>149</v>
      </c>
      <c r="BQ114" s="48">
        <v>59</v>
      </c>
      <c r="BR114" s="48">
        <v>27</v>
      </c>
      <c r="BS114" s="48">
        <v>32</v>
      </c>
      <c r="BT114" s="48">
        <v>10912</v>
      </c>
    </row>
    <row r="115" spans="1:72" x14ac:dyDescent="0.15">
      <c r="A115">
        <v>282200980</v>
      </c>
      <c r="B115">
        <v>2</v>
      </c>
      <c r="D115" t="s">
        <v>59</v>
      </c>
      <c r="E115" t="s">
        <v>126</v>
      </c>
      <c r="F115" t="s">
        <v>884</v>
      </c>
      <c r="G115" s="48">
        <v>398</v>
      </c>
      <c r="H115" s="48">
        <v>7</v>
      </c>
      <c r="I115" s="48">
        <v>20</v>
      </c>
      <c r="J115" s="48">
        <v>19</v>
      </c>
      <c r="K115" s="48">
        <v>23</v>
      </c>
      <c r="L115" s="48">
        <v>26</v>
      </c>
      <c r="M115" s="48">
        <v>21</v>
      </c>
      <c r="N115" s="48">
        <v>13</v>
      </c>
      <c r="O115" s="48">
        <v>23</v>
      </c>
      <c r="P115" s="48">
        <v>19</v>
      </c>
      <c r="Q115" s="48">
        <v>35</v>
      </c>
      <c r="R115" s="48">
        <v>43</v>
      </c>
      <c r="S115" s="48">
        <v>35</v>
      </c>
      <c r="T115" s="48">
        <v>28</v>
      </c>
      <c r="U115" s="48">
        <v>24</v>
      </c>
      <c r="V115" s="48">
        <v>21</v>
      </c>
      <c r="W115" s="48">
        <v>46</v>
      </c>
      <c r="X115" s="48">
        <v>266</v>
      </c>
      <c r="Y115" s="48">
        <v>86</v>
      </c>
      <c r="Z115" s="48">
        <v>45</v>
      </c>
      <c r="AA115" s="48">
        <v>41</v>
      </c>
      <c r="AB115" s="48">
        <v>18038</v>
      </c>
      <c r="AC115" s="48">
        <v>192</v>
      </c>
      <c r="AD115" s="48">
        <v>3</v>
      </c>
      <c r="AE115" s="48">
        <v>12</v>
      </c>
      <c r="AF115" s="48">
        <v>7</v>
      </c>
      <c r="AG115" s="48">
        <v>11</v>
      </c>
      <c r="AH115" s="48">
        <v>14</v>
      </c>
      <c r="AI115" s="48">
        <v>10</v>
      </c>
      <c r="AJ115" s="48">
        <v>7</v>
      </c>
      <c r="AK115" s="48">
        <v>12</v>
      </c>
      <c r="AL115" s="48">
        <v>8</v>
      </c>
      <c r="AM115" s="48">
        <v>16</v>
      </c>
      <c r="AN115" s="48">
        <v>21</v>
      </c>
      <c r="AO115" s="48">
        <v>19</v>
      </c>
      <c r="AP115" s="48">
        <v>14</v>
      </c>
      <c r="AQ115" s="48">
        <v>13</v>
      </c>
      <c r="AR115" s="48">
        <v>10</v>
      </c>
      <c r="AS115" s="48">
        <v>22</v>
      </c>
      <c r="AT115" s="48">
        <v>132</v>
      </c>
      <c r="AU115" s="48">
        <v>38</v>
      </c>
      <c r="AV115" s="48">
        <v>23</v>
      </c>
      <c r="AW115" s="48">
        <v>15</v>
      </c>
      <c r="AX115" s="48">
        <v>8559</v>
      </c>
      <c r="AY115" s="48">
        <v>206</v>
      </c>
      <c r="AZ115" s="48">
        <v>4</v>
      </c>
      <c r="BA115" s="48">
        <v>8</v>
      </c>
      <c r="BB115" s="48">
        <v>12</v>
      </c>
      <c r="BC115" s="48">
        <v>12</v>
      </c>
      <c r="BD115" s="48">
        <v>12</v>
      </c>
      <c r="BE115" s="48">
        <v>11</v>
      </c>
      <c r="BF115" s="48">
        <v>6</v>
      </c>
      <c r="BG115" s="48">
        <v>11</v>
      </c>
      <c r="BH115" s="48">
        <v>11</v>
      </c>
      <c r="BI115" s="48">
        <v>19</v>
      </c>
      <c r="BJ115" s="48">
        <v>22</v>
      </c>
      <c r="BK115" s="48">
        <v>16</v>
      </c>
      <c r="BL115" s="48">
        <v>14</v>
      </c>
      <c r="BM115" s="48">
        <v>11</v>
      </c>
      <c r="BN115" s="48">
        <v>11</v>
      </c>
      <c r="BO115" s="48">
        <v>24</v>
      </c>
      <c r="BP115" s="48">
        <v>134</v>
      </c>
      <c r="BQ115" s="48">
        <v>48</v>
      </c>
      <c r="BR115" s="48">
        <v>22</v>
      </c>
      <c r="BS115" s="48">
        <v>26</v>
      </c>
      <c r="BT115" s="48">
        <v>9479</v>
      </c>
    </row>
    <row r="116" spans="1:72" x14ac:dyDescent="0.15">
      <c r="A116">
        <v>282200990</v>
      </c>
      <c r="B116">
        <v>2</v>
      </c>
      <c r="D116" t="s">
        <v>59</v>
      </c>
      <c r="E116" t="s">
        <v>127</v>
      </c>
      <c r="F116" t="s">
        <v>884</v>
      </c>
      <c r="G116" s="48">
        <v>570</v>
      </c>
      <c r="H116" s="48">
        <v>15</v>
      </c>
      <c r="I116" s="48">
        <v>29</v>
      </c>
      <c r="J116" s="48">
        <v>33</v>
      </c>
      <c r="K116" s="48">
        <v>39</v>
      </c>
      <c r="L116" s="48">
        <v>15</v>
      </c>
      <c r="M116" s="48">
        <v>30</v>
      </c>
      <c r="N116" s="48">
        <v>39</v>
      </c>
      <c r="O116" s="48">
        <v>23</v>
      </c>
      <c r="P116" s="48">
        <v>37</v>
      </c>
      <c r="Q116" s="48">
        <v>43</v>
      </c>
      <c r="R116" s="48">
        <v>47</v>
      </c>
      <c r="S116" s="48">
        <v>55</v>
      </c>
      <c r="T116" s="48">
        <v>36</v>
      </c>
      <c r="U116" s="48">
        <v>30</v>
      </c>
      <c r="V116" s="48">
        <v>43</v>
      </c>
      <c r="W116" s="48">
        <v>77</v>
      </c>
      <c r="X116" s="48">
        <v>364</v>
      </c>
      <c r="Y116" s="48">
        <v>129</v>
      </c>
      <c r="Z116" s="48">
        <v>73</v>
      </c>
      <c r="AA116" s="48">
        <v>56</v>
      </c>
      <c r="AB116" s="48">
        <v>25573</v>
      </c>
      <c r="AC116" s="48">
        <v>272</v>
      </c>
      <c r="AD116" s="48">
        <v>6</v>
      </c>
      <c r="AE116" s="48">
        <v>17</v>
      </c>
      <c r="AF116" s="48">
        <v>15</v>
      </c>
      <c r="AG116" s="48">
        <v>13</v>
      </c>
      <c r="AH116" s="48">
        <v>7</v>
      </c>
      <c r="AI116" s="48">
        <v>17</v>
      </c>
      <c r="AJ116" s="48">
        <v>18</v>
      </c>
      <c r="AK116" s="48">
        <v>9</v>
      </c>
      <c r="AL116" s="48">
        <v>15</v>
      </c>
      <c r="AM116" s="48">
        <v>22</v>
      </c>
      <c r="AN116" s="48">
        <v>24</v>
      </c>
      <c r="AO116" s="48">
        <v>29</v>
      </c>
      <c r="AP116" s="48">
        <v>20</v>
      </c>
      <c r="AQ116" s="48">
        <v>14</v>
      </c>
      <c r="AR116" s="48">
        <v>22</v>
      </c>
      <c r="AS116" s="48">
        <v>38</v>
      </c>
      <c r="AT116" s="48">
        <v>174</v>
      </c>
      <c r="AU116" s="48">
        <v>60</v>
      </c>
      <c r="AV116" s="48">
        <v>36</v>
      </c>
      <c r="AW116" s="48">
        <v>24</v>
      </c>
      <c r="AX116" s="48">
        <v>12366</v>
      </c>
      <c r="AY116" s="48">
        <v>298</v>
      </c>
      <c r="AZ116" s="48">
        <v>9</v>
      </c>
      <c r="BA116" s="48">
        <v>12</v>
      </c>
      <c r="BB116" s="48">
        <v>18</v>
      </c>
      <c r="BC116" s="48">
        <v>26</v>
      </c>
      <c r="BD116" s="48">
        <v>8</v>
      </c>
      <c r="BE116" s="48">
        <v>13</v>
      </c>
      <c r="BF116" s="48">
        <v>21</v>
      </c>
      <c r="BG116" s="48">
        <v>14</v>
      </c>
      <c r="BH116" s="48">
        <v>22</v>
      </c>
      <c r="BI116" s="48">
        <v>21</v>
      </c>
      <c r="BJ116" s="48">
        <v>23</v>
      </c>
      <c r="BK116" s="48">
        <v>26</v>
      </c>
      <c r="BL116" s="48">
        <v>16</v>
      </c>
      <c r="BM116" s="48">
        <v>16</v>
      </c>
      <c r="BN116" s="48">
        <v>21</v>
      </c>
      <c r="BO116" s="48">
        <v>39</v>
      </c>
      <c r="BP116" s="48">
        <v>190</v>
      </c>
      <c r="BQ116" s="48">
        <v>69</v>
      </c>
      <c r="BR116" s="48">
        <v>37</v>
      </c>
      <c r="BS116" s="48">
        <v>32</v>
      </c>
      <c r="BT116" s="48">
        <v>13207</v>
      </c>
    </row>
    <row r="117" spans="1:72" x14ac:dyDescent="0.15">
      <c r="A117">
        <v>282201000</v>
      </c>
      <c r="B117">
        <v>2</v>
      </c>
      <c r="D117" t="s">
        <v>59</v>
      </c>
      <c r="E117" t="s">
        <v>128</v>
      </c>
      <c r="F117" t="s">
        <v>885</v>
      </c>
      <c r="G117" s="48">
        <v>272</v>
      </c>
      <c r="H117" s="48">
        <v>18</v>
      </c>
      <c r="I117" s="48">
        <v>6</v>
      </c>
      <c r="J117" s="48">
        <v>10</v>
      </c>
      <c r="K117" s="48">
        <v>15</v>
      </c>
      <c r="L117" s="48">
        <v>10</v>
      </c>
      <c r="M117" s="48">
        <v>18</v>
      </c>
      <c r="N117" s="48">
        <v>18</v>
      </c>
      <c r="O117" s="48">
        <v>6</v>
      </c>
      <c r="P117" s="48">
        <v>18</v>
      </c>
      <c r="Q117" s="48">
        <v>13</v>
      </c>
      <c r="R117" s="48">
        <v>14</v>
      </c>
      <c r="S117" s="48">
        <v>26</v>
      </c>
      <c r="T117" s="48">
        <v>22</v>
      </c>
      <c r="U117" s="48">
        <v>18</v>
      </c>
      <c r="V117" s="48">
        <v>26</v>
      </c>
      <c r="W117" s="48">
        <v>34</v>
      </c>
      <c r="X117" s="48">
        <v>160</v>
      </c>
      <c r="Y117" s="48">
        <v>78</v>
      </c>
      <c r="Z117" s="48">
        <v>44</v>
      </c>
      <c r="AA117" s="48">
        <v>34</v>
      </c>
      <c r="AB117" s="48">
        <v>12735</v>
      </c>
      <c r="AC117" s="48">
        <v>137</v>
      </c>
      <c r="AD117" s="48">
        <v>11</v>
      </c>
      <c r="AE117" s="48">
        <v>4</v>
      </c>
      <c r="AF117" s="48">
        <v>5</v>
      </c>
      <c r="AG117" s="48">
        <v>8</v>
      </c>
      <c r="AH117" s="48">
        <v>6</v>
      </c>
      <c r="AI117" s="48">
        <v>9</v>
      </c>
      <c r="AJ117" s="48">
        <v>9</v>
      </c>
      <c r="AK117" s="48">
        <v>3</v>
      </c>
      <c r="AL117" s="48">
        <v>10</v>
      </c>
      <c r="AM117" s="48">
        <v>8</v>
      </c>
      <c r="AN117" s="48">
        <v>7</v>
      </c>
      <c r="AO117" s="48">
        <v>9</v>
      </c>
      <c r="AP117" s="48">
        <v>13</v>
      </c>
      <c r="AQ117" s="48">
        <v>9</v>
      </c>
      <c r="AR117" s="48">
        <v>11</v>
      </c>
      <c r="AS117" s="48">
        <v>20</v>
      </c>
      <c r="AT117" s="48">
        <v>82</v>
      </c>
      <c r="AU117" s="48">
        <v>35</v>
      </c>
      <c r="AV117" s="48">
        <v>20</v>
      </c>
      <c r="AW117" s="48">
        <v>15</v>
      </c>
      <c r="AX117" s="48">
        <v>6100</v>
      </c>
      <c r="AY117" s="48">
        <v>135</v>
      </c>
      <c r="AZ117" s="48">
        <v>7</v>
      </c>
      <c r="BA117" s="48">
        <v>2</v>
      </c>
      <c r="BB117" s="48">
        <v>5</v>
      </c>
      <c r="BC117" s="48">
        <v>7</v>
      </c>
      <c r="BD117" s="48">
        <v>4</v>
      </c>
      <c r="BE117" s="48">
        <v>9</v>
      </c>
      <c r="BF117" s="48">
        <v>9</v>
      </c>
      <c r="BG117" s="48">
        <v>3</v>
      </c>
      <c r="BH117" s="48">
        <v>8</v>
      </c>
      <c r="BI117" s="48">
        <v>5</v>
      </c>
      <c r="BJ117" s="48">
        <v>7</v>
      </c>
      <c r="BK117" s="48">
        <v>17</v>
      </c>
      <c r="BL117" s="48">
        <v>9</v>
      </c>
      <c r="BM117" s="48">
        <v>9</v>
      </c>
      <c r="BN117" s="48">
        <v>15</v>
      </c>
      <c r="BO117" s="48">
        <v>14</v>
      </c>
      <c r="BP117" s="48">
        <v>78</v>
      </c>
      <c r="BQ117" s="48">
        <v>43</v>
      </c>
      <c r="BR117" s="48">
        <v>24</v>
      </c>
      <c r="BS117" s="48">
        <v>19</v>
      </c>
      <c r="BT117" s="48">
        <v>6635</v>
      </c>
    </row>
    <row r="118" spans="1:72" x14ac:dyDescent="0.15">
      <c r="A118">
        <v>282201010</v>
      </c>
      <c r="B118">
        <v>2</v>
      </c>
      <c r="D118" t="s">
        <v>59</v>
      </c>
      <c r="E118" t="s">
        <v>129</v>
      </c>
      <c r="F118" t="s">
        <v>884</v>
      </c>
      <c r="G118" s="48">
        <v>241</v>
      </c>
      <c r="H118" s="48">
        <v>12</v>
      </c>
      <c r="I118" s="48">
        <v>14</v>
      </c>
      <c r="J118" s="48">
        <v>9</v>
      </c>
      <c r="K118" s="48">
        <v>7</v>
      </c>
      <c r="L118" s="48">
        <v>8</v>
      </c>
      <c r="M118" s="48">
        <v>12</v>
      </c>
      <c r="N118" s="48">
        <v>22</v>
      </c>
      <c r="O118" s="48">
        <v>21</v>
      </c>
      <c r="P118" s="48">
        <v>13</v>
      </c>
      <c r="Q118" s="48">
        <v>8</v>
      </c>
      <c r="R118" s="48">
        <v>16</v>
      </c>
      <c r="S118" s="48">
        <v>22</v>
      </c>
      <c r="T118" s="48">
        <v>22</v>
      </c>
      <c r="U118" s="48">
        <v>16</v>
      </c>
      <c r="V118" s="48">
        <v>16</v>
      </c>
      <c r="W118" s="48">
        <v>35</v>
      </c>
      <c r="X118" s="48">
        <v>151</v>
      </c>
      <c r="Y118" s="48">
        <v>55</v>
      </c>
      <c r="Z118" s="48">
        <v>32</v>
      </c>
      <c r="AA118" s="48">
        <v>23</v>
      </c>
      <c r="AB118" s="48">
        <v>10795</v>
      </c>
      <c r="AC118" s="48">
        <v>120</v>
      </c>
      <c r="AD118" s="48">
        <v>8</v>
      </c>
      <c r="AE118" s="48">
        <v>6</v>
      </c>
      <c r="AF118" s="48">
        <v>6</v>
      </c>
      <c r="AG118" s="48">
        <v>4</v>
      </c>
      <c r="AH118" s="48">
        <v>2</v>
      </c>
      <c r="AI118" s="48">
        <v>6</v>
      </c>
      <c r="AJ118" s="48">
        <v>14</v>
      </c>
      <c r="AK118" s="48">
        <v>7</v>
      </c>
      <c r="AL118" s="48">
        <v>8</v>
      </c>
      <c r="AM118" s="48">
        <v>4</v>
      </c>
      <c r="AN118" s="48">
        <v>6</v>
      </c>
      <c r="AO118" s="48">
        <v>12</v>
      </c>
      <c r="AP118" s="48">
        <v>9</v>
      </c>
      <c r="AQ118" s="48">
        <v>9</v>
      </c>
      <c r="AR118" s="48">
        <v>11</v>
      </c>
      <c r="AS118" s="48">
        <v>20</v>
      </c>
      <c r="AT118" s="48">
        <v>72</v>
      </c>
      <c r="AU118" s="48">
        <v>28</v>
      </c>
      <c r="AV118" s="48">
        <v>20</v>
      </c>
      <c r="AW118" s="48">
        <v>8</v>
      </c>
      <c r="AX118" s="48">
        <v>5222</v>
      </c>
      <c r="AY118" s="48">
        <v>121</v>
      </c>
      <c r="AZ118" s="48">
        <v>4</v>
      </c>
      <c r="BA118" s="48">
        <v>8</v>
      </c>
      <c r="BB118" s="48">
        <v>3</v>
      </c>
      <c r="BC118" s="48">
        <v>3</v>
      </c>
      <c r="BD118" s="48">
        <v>6</v>
      </c>
      <c r="BE118" s="48">
        <v>6</v>
      </c>
      <c r="BF118" s="48">
        <v>8</v>
      </c>
      <c r="BG118" s="48">
        <v>14</v>
      </c>
      <c r="BH118" s="48">
        <v>5</v>
      </c>
      <c r="BI118" s="48">
        <v>4</v>
      </c>
      <c r="BJ118" s="48">
        <v>10</v>
      </c>
      <c r="BK118" s="48">
        <v>10</v>
      </c>
      <c r="BL118" s="48">
        <v>13</v>
      </c>
      <c r="BM118" s="48">
        <v>7</v>
      </c>
      <c r="BN118" s="48">
        <v>5</v>
      </c>
      <c r="BO118" s="48">
        <v>15</v>
      </c>
      <c r="BP118" s="48">
        <v>79</v>
      </c>
      <c r="BQ118" s="48">
        <v>27</v>
      </c>
      <c r="BR118" s="48">
        <v>12</v>
      </c>
      <c r="BS118" s="48">
        <v>15</v>
      </c>
      <c r="BT118" s="48">
        <v>5573</v>
      </c>
    </row>
    <row r="119" spans="1:72" x14ac:dyDescent="0.15">
      <c r="A119">
        <v>282201020</v>
      </c>
      <c r="B119">
        <v>2</v>
      </c>
      <c r="D119" t="s">
        <v>59</v>
      </c>
      <c r="E119" t="s">
        <v>130</v>
      </c>
      <c r="F119" t="s">
        <v>884</v>
      </c>
      <c r="G119" s="48">
        <v>161</v>
      </c>
      <c r="H119" s="48">
        <v>7</v>
      </c>
      <c r="I119" s="48">
        <v>8</v>
      </c>
      <c r="J119" s="48">
        <v>6</v>
      </c>
      <c r="K119" s="48">
        <v>6</v>
      </c>
      <c r="L119" s="48">
        <v>13</v>
      </c>
      <c r="M119" s="48">
        <v>13</v>
      </c>
      <c r="N119" s="48">
        <v>8</v>
      </c>
      <c r="O119" s="48">
        <v>7</v>
      </c>
      <c r="P119" s="48">
        <v>5</v>
      </c>
      <c r="Q119" s="48">
        <v>12</v>
      </c>
      <c r="R119" s="48">
        <v>11</v>
      </c>
      <c r="S119" s="48">
        <v>16</v>
      </c>
      <c r="T119" s="48">
        <v>13</v>
      </c>
      <c r="U119" s="48">
        <v>7</v>
      </c>
      <c r="V119" s="48">
        <v>11</v>
      </c>
      <c r="W119" s="48">
        <v>21</v>
      </c>
      <c r="X119" s="48">
        <v>104</v>
      </c>
      <c r="Y119" s="48">
        <v>36</v>
      </c>
      <c r="Z119" s="48">
        <v>18</v>
      </c>
      <c r="AA119" s="48">
        <v>18</v>
      </c>
      <c r="AB119" s="48">
        <v>7212</v>
      </c>
      <c r="AC119" s="48">
        <v>76</v>
      </c>
      <c r="AD119" s="48">
        <v>3</v>
      </c>
      <c r="AE119" s="48">
        <v>4</v>
      </c>
      <c r="AF119" s="48">
        <v>3</v>
      </c>
      <c r="AG119" s="48">
        <v>2</v>
      </c>
      <c r="AH119" s="48">
        <v>6</v>
      </c>
      <c r="AI119" s="48">
        <v>9</v>
      </c>
      <c r="AJ119" s="48">
        <v>5</v>
      </c>
      <c r="AK119" s="48">
        <v>4</v>
      </c>
      <c r="AL119" s="48">
        <v>1</v>
      </c>
      <c r="AM119" s="48">
        <v>4</v>
      </c>
      <c r="AN119" s="48">
        <v>4</v>
      </c>
      <c r="AO119" s="48">
        <v>8</v>
      </c>
      <c r="AP119" s="48">
        <v>8</v>
      </c>
      <c r="AQ119" s="48">
        <v>3</v>
      </c>
      <c r="AR119" s="48">
        <v>6</v>
      </c>
      <c r="AS119" s="48">
        <v>10</v>
      </c>
      <c r="AT119" s="48">
        <v>51</v>
      </c>
      <c r="AU119" s="48">
        <v>15</v>
      </c>
      <c r="AV119" s="48">
        <v>9</v>
      </c>
      <c r="AW119" s="48">
        <v>6</v>
      </c>
      <c r="AX119" s="48">
        <v>3298</v>
      </c>
      <c r="AY119" s="48">
        <v>85</v>
      </c>
      <c r="AZ119" s="48">
        <v>4</v>
      </c>
      <c r="BA119" s="48">
        <v>4</v>
      </c>
      <c r="BB119" s="48">
        <v>3</v>
      </c>
      <c r="BC119" s="48">
        <v>4</v>
      </c>
      <c r="BD119" s="48">
        <v>7</v>
      </c>
      <c r="BE119" s="48">
        <v>4</v>
      </c>
      <c r="BF119" s="48">
        <v>3</v>
      </c>
      <c r="BG119" s="48">
        <v>3</v>
      </c>
      <c r="BH119" s="48">
        <v>4</v>
      </c>
      <c r="BI119" s="48">
        <v>8</v>
      </c>
      <c r="BJ119" s="48">
        <v>7</v>
      </c>
      <c r="BK119" s="48">
        <v>8</v>
      </c>
      <c r="BL119" s="48">
        <v>5</v>
      </c>
      <c r="BM119" s="48">
        <v>4</v>
      </c>
      <c r="BN119" s="48">
        <v>5</v>
      </c>
      <c r="BO119" s="48">
        <v>11</v>
      </c>
      <c r="BP119" s="48">
        <v>53</v>
      </c>
      <c r="BQ119" s="48">
        <v>21</v>
      </c>
      <c r="BR119" s="48">
        <v>9</v>
      </c>
      <c r="BS119" s="48">
        <v>12</v>
      </c>
      <c r="BT119" s="48">
        <v>3914</v>
      </c>
    </row>
    <row r="120" spans="1:72" x14ac:dyDescent="0.15">
      <c r="A120">
        <v>282201030</v>
      </c>
      <c r="B120">
        <v>2</v>
      </c>
      <c r="D120" t="s">
        <v>59</v>
      </c>
      <c r="E120" t="s">
        <v>131</v>
      </c>
      <c r="F120" t="s">
        <v>886</v>
      </c>
      <c r="G120" s="48">
        <v>555</v>
      </c>
      <c r="H120" s="48">
        <v>14</v>
      </c>
      <c r="I120" s="48">
        <v>16</v>
      </c>
      <c r="J120" s="48">
        <v>30</v>
      </c>
      <c r="K120" s="48">
        <v>40</v>
      </c>
      <c r="L120" s="48">
        <v>29</v>
      </c>
      <c r="M120" s="48">
        <v>17</v>
      </c>
      <c r="N120" s="48">
        <v>30</v>
      </c>
      <c r="O120" s="48">
        <v>22</v>
      </c>
      <c r="P120" s="48">
        <v>34</v>
      </c>
      <c r="Q120" s="48">
        <v>37</v>
      </c>
      <c r="R120" s="48">
        <v>46</v>
      </c>
      <c r="S120" s="48">
        <v>50</v>
      </c>
      <c r="T120" s="48">
        <v>36</v>
      </c>
      <c r="U120" s="48">
        <v>42</v>
      </c>
      <c r="V120" s="48">
        <v>39</v>
      </c>
      <c r="W120" s="48">
        <v>60</v>
      </c>
      <c r="X120" s="48">
        <v>341</v>
      </c>
      <c r="Y120" s="48">
        <v>154</v>
      </c>
      <c r="Z120" s="48">
        <v>81</v>
      </c>
      <c r="AA120" s="48">
        <v>73</v>
      </c>
      <c r="AB120" s="48">
        <v>26240</v>
      </c>
      <c r="AC120" s="48">
        <v>257</v>
      </c>
      <c r="AD120" s="48">
        <v>8</v>
      </c>
      <c r="AE120" s="48">
        <v>7</v>
      </c>
      <c r="AF120" s="48">
        <v>11</v>
      </c>
      <c r="AG120" s="48">
        <v>14</v>
      </c>
      <c r="AH120" s="48">
        <v>16</v>
      </c>
      <c r="AI120" s="48">
        <v>7</v>
      </c>
      <c r="AJ120" s="48">
        <v>17</v>
      </c>
      <c r="AK120" s="48">
        <v>12</v>
      </c>
      <c r="AL120" s="48">
        <v>15</v>
      </c>
      <c r="AM120" s="48">
        <v>18</v>
      </c>
      <c r="AN120" s="48">
        <v>22</v>
      </c>
      <c r="AO120" s="48">
        <v>27</v>
      </c>
      <c r="AP120" s="48">
        <v>16</v>
      </c>
      <c r="AQ120" s="48">
        <v>18</v>
      </c>
      <c r="AR120" s="48">
        <v>21</v>
      </c>
      <c r="AS120" s="48">
        <v>26</v>
      </c>
      <c r="AT120" s="48">
        <v>164</v>
      </c>
      <c r="AU120" s="48">
        <v>67</v>
      </c>
      <c r="AV120" s="48">
        <v>39</v>
      </c>
      <c r="AW120" s="48">
        <v>28</v>
      </c>
      <c r="AX120" s="48">
        <v>12077</v>
      </c>
      <c r="AY120" s="48">
        <v>298</v>
      </c>
      <c r="AZ120" s="48">
        <v>6</v>
      </c>
      <c r="BA120" s="48">
        <v>9</v>
      </c>
      <c r="BB120" s="48">
        <v>19</v>
      </c>
      <c r="BC120" s="48">
        <v>26</v>
      </c>
      <c r="BD120" s="48">
        <v>13</v>
      </c>
      <c r="BE120" s="48">
        <v>10</v>
      </c>
      <c r="BF120" s="48">
        <v>13</v>
      </c>
      <c r="BG120" s="48">
        <v>10</v>
      </c>
      <c r="BH120" s="48">
        <v>19</v>
      </c>
      <c r="BI120" s="48">
        <v>19</v>
      </c>
      <c r="BJ120" s="48">
        <v>24</v>
      </c>
      <c r="BK120" s="48">
        <v>23</v>
      </c>
      <c r="BL120" s="48">
        <v>20</v>
      </c>
      <c r="BM120" s="48">
        <v>24</v>
      </c>
      <c r="BN120" s="48">
        <v>18</v>
      </c>
      <c r="BO120" s="48">
        <v>34</v>
      </c>
      <c r="BP120" s="48">
        <v>177</v>
      </c>
      <c r="BQ120" s="48">
        <v>87</v>
      </c>
      <c r="BR120" s="48">
        <v>42</v>
      </c>
      <c r="BS120" s="48">
        <v>45</v>
      </c>
      <c r="BT120" s="48">
        <v>14163</v>
      </c>
    </row>
    <row r="121" spans="1:72" x14ac:dyDescent="0.15">
      <c r="A121" s="118">
        <v>28220103001</v>
      </c>
      <c r="B121" s="118">
        <v>3</v>
      </c>
      <c r="C121" s="118"/>
      <c r="D121" s="118" t="s">
        <v>59</v>
      </c>
      <c r="E121" s="118" t="s">
        <v>874</v>
      </c>
      <c r="F121" s="118"/>
      <c r="G121" s="119">
        <v>219</v>
      </c>
      <c r="H121" s="119">
        <v>3</v>
      </c>
      <c r="I121" s="119">
        <v>11</v>
      </c>
      <c r="J121" s="119">
        <v>15</v>
      </c>
      <c r="K121" s="119">
        <v>16</v>
      </c>
      <c r="L121" s="119">
        <v>8</v>
      </c>
      <c r="M121" s="119">
        <v>6</v>
      </c>
      <c r="N121" s="119">
        <v>8</v>
      </c>
      <c r="O121" s="119">
        <v>9</v>
      </c>
      <c r="P121" s="119">
        <v>20</v>
      </c>
      <c r="Q121" s="119">
        <v>12</v>
      </c>
      <c r="R121" s="119">
        <v>21</v>
      </c>
      <c r="S121" s="119">
        <v>18</v>
      </c>
      <c r="T121" s="119">
        <v>14</v>
      </c>
      <c r="U121" s="119">
        <v>16</v>
      </c>
      <c r="V121" s="119">
        <v>14</v>
      </c>
      <c r="W121" s="119">
        <v>29</v>
      </c>
      <c r="X121" s="119">
        <v>132</v>
      </c>
      <c r="Y121" s="119">
        <v>58</v>
      </c>
      <c r="Z121" s="119">
        <v>30</v>
      </c>
      <c r="AA121" s="119">
        <v>28</v>
      </c>
      <c r="AB121" s="119">
        <v>10226</v>
      </c>
      <c r="AC121" s="119">
        <v>103</v>
      </c>
      <c r="AD121" s="119">
        <v>3</v>
      </c>
      <c r="AE121" s="119">
        <v>6</v>
      </c>
      <c r="AF121" s="119">
        <v>6</v>
      </c>
      <c r="AG121" s="119">
        <v>8</v>
      </c>
      <c r="AH121" s="119">
        <v>3</v>
      </c>
      <c r="AI121" s="119">
        <v>3</v>
      </c>
      <c r="AJ121" s="119">
        <v>6</v>
      </c>
      <c r="AK121" s="119">
        <v>3</v>
      </c>
      <c r="AL121" s="119">
        <v>9</v>
      </c>
      <c r="AM121" s="119">
        <v>7</v>
      </c>
      <c r="AN121" s="119">
        <v>8</v>
      </c>
      <c r="AO121" s="119">
        <v>13</v>
      </c>
      <c r="AP121" s="119">
        <v>4</v>
      </c>
      <c r="AQ121" s="119">
        <v>8</v>
      </c>
      <c r="AR121" s="119">
        <v>6</v>
      </c>
      <c r="AS121" s="119">
        <v>15</v>
      </c>
      <c r="AT121" s="119">
        <v>64</v>
      </c>
      <c r="AU121" s="119">
        <v>24</v>
      </c>
      <c r="AV121" s="119">
        <v>14</v>
      </c>
      <c r="AW121" s="119">
        <v>10</v>
      </c>
      <c r="AX121" s="119">
        <v>4594</v>
      </c>
      <c r="AY121" s="119">
        <v>116</v>
      </c>
      <c r="AZ121" s="119">
        <v>0</v>
      </c>
      <c r="BA121" s="119">
        <v>5</v>
      </c>
      <c r="BB121" s="119">
        <v>9</v>
      </c>
      <c r="BC121" s="119">
        <v>8</v>
      </c>
      <c r="BD121" s="119">
        <v>5</v>
      </c>
      <c r="BE121" s="119">
        <v>3</v>
      </c>
      <c r="BF121" s="119">
        <v>2</v>
      </c>
      <c r="BG121" s="119">
        <v>6</v>
      </c>
      <c r="BH121" s="119">
        <v>11</v>
      </c>
      <c r="BI121" s="119">
        <v>5</v>
      </c>
      <c r="BJ121" s="119">
        <v>13</v>
      </c>
      <c r="BK121" s="119">
        <v>5</v>
      </c>
      <c r="BL121" s="119">
        <v>10</v>
      </c>
      <c r="BM121" s="119">
        <v>8</v>
      </c>
      <c r="BN121" s="119">
        <v>8</v>
      </c>
      <c r="BO121" s="119">
        <v>14</v>
      </c>
      <c r="BP121" s="119">
        <v>68</v>
      </c>
      <c r="BQ121" s="119">
        <v>34</v>
      </c>
      <c r="BR121" s="119">
        <v>16</v>
      </c>
      <c r="BS121" s="119">
        <v>18</v>
      </c>
      <c r="BT121" s="119">
        <v>5632</v>
      </c>
    </row>
    <row r="122" spans="1:72" x14ac:dyDescent="0.15">
      <c r="A122" s="120">
        <v>28220103002</v>
      </c>
      <c r="B122" s="120">
        <v>3</v>
      </c>
      <c r="C122" s="120"/>
      <c r="D122" s="120" t="s">
        <v>59</v>
      </c>
      <c r="E122" s="120" t="s">
        <v>875</v>
      </c>
      <c r="F122" s="120"/>
      <c r="G122" s="121">
        <v>336</v>
      </c>
      <c r="H122" s="121">
        <v>11</v>
      </c>
      <c r="I122" s="121">
        <v>5</v>
      </c>
      <c r="J122" s="121">
        <v>15</v>
      </c>
      <c r="K122" s="121">
        <v>24</v>
      </c>
      <c r="L122" s="121">
        <v>21</v>
      </c>
      <c r="M122" s="121">
        <v>11</v>
      </c>
      <c r="N122" s="121">
        <v>22</v>
      </c>
      <c r="O122" s="121">
        <v>13</v>
      </c>
      <c r="P122" s="121">
        <v>14</v>
      </c>
      <c r="Q122" s="121">
        <v>25</v>
      </c>
      <c r="R122" s="121">
        <v>25</v>
      </c>
      <c r="S122" s="121">
        <v>32</v>
      </c>
      <c r="T122" s="121">
        <v>22</v>
      </c>
      <c r="U122" s="121">
        <v>26</v>
      </c>
      <c r="V122" s="121">
        <v>25</v>
      </c>
      <c r="W122" s="121">
        <v>31</v>
      </c>
      <c r="X122" s="121">
        <v>209</v>
      </c>
      <c r="Y122" s="121">
        <v>96</v>
      </c>
      <c r="Z122" s="121">
        <v>51</v>
      </c>
      <c r="AA122" s="121">
        <v>45</v>
      </c>
      <c r="AB122" s="121">
        <v>16014</v>
      </c>
      <c r="AC122" s="121">
        <v>154</v>
      </c>
      <c r="AD122" s="121">
        <v>5</v>
      </c>
      <c r="AE122" s="121">
        <v>1</v>
      </c>
      <c r="AF122" s="121">
        <v>5</v>
      </c>
      <c r="AG122" s="121">
        <v>6</v>
      </c>
      <c r="AH122" s="121">
        <v>13</v>
      </c>
      <c r="AI122" s="121">
        <v>4</v>
      </c>
      <c r="AJ122" s="121">
        <v>11</v>
      </c>
      <c r="AK122" s="121">
        <v>9</v>
      </c>
      <c r="AL122" s="121">
        <v>6</v>
      </c>
      <c r="AM122" s="121">
        <v>11</v>
      </c>
      <c r="AN122" s="121">
        <v>14</v>
      </c>
      <c r="AO122" s="121">
        <v>14</v>
      </c>
      <c r="AP122" s="121">
        <v>12</v>
      </c>
      <c r="AQ122" s="121">
        <v>10</v>
      </c>
      <c r="AR122" s="121">
        <v>15</v>
      </c>
      <c r="AS122" s="121">
        <v>11</v>
      </c>
      <c r="AT122" s="121">
        <v>100</v>
      </c>
      <c r="AU122" s="121">
        <v>43</v>
      </c>
      <c r="AV122" s="121">
        <v>25</v>
      </c>
      <c r="AW122" s="121">
        <v>18</v>
      </c>
      <c r="AX122" s="121">
        <v>7483</v>
      </c>
      <c r="AY122" s="121">
        <v>182</v>
      </c>
      <c r="AZ122" s="121">
        <v>6</v>
      </c>
      <c r="BA122" s="121">
        <v>4</v>
      </c>
      <c r="BB122" s="121">
        <v>10</v>
      </c>
      <c r="BC122" s="121">
        <v>18</v>
      </c>
      <c r="BD122" s="121">
        <v>8</v>
      </c>
      <c r="BE122" s="121">
        <v>7</v>
      </c>
      <c r="BF122" s="121">
        <v>11</v>
      </c>
      <c r="BG122" s="121">
        <v>4</v>
      </c>
      <c r="BH122" s="121">
        <v>8</v>
      </c>
      <c r="BI122" s="121">
        <v>14</v>
      </c>
      <c r="BJ122" s="121">
        <v>11</v>
      </c>
      <c r="BK122" s="121">
        <v>18</v>
      </c>
      <c r="BL122" s="121">
        <v>10</v>
      </c>
      <c r="BM122" s="121">
        <v>16</v>
      </c>
      <c r="BN122" s="121">
        <v>10</v>
      </c>
      <c r="BO122" s="121">
        <v>20</v>
      </c>
      <c r="BP122" s="121">
        <v>109</v>
      </c>
      <c r="BQ122" s="121">
        <v>53</v>
      </c>
      <c r="BR122" s="121">
        <v>26</v>
      </c>
      <c r="BS122" s="121">
        <v>27</v>
      </c>
      <c r="BT122" s="121">
        <v>8531</v>
      </c>
    </row>
    <row r="123" spans="1:72" x14ac:dyDescent="0.15">
      <c r="A123">
        <v>282201050</v>
      </c>
      <c r="B123">
        <v>2</v>
      </c>
      <c r="D123" t="s">
        <v>59</v>
      </c>
      <c r="E123" t="s">
        <v>134</v>
      </c>
      <c r="F123" t="s">
        <v>886</v>
      </c>
      <c r="G123" s="48">
        <v>721</v>
      </c>
      <c r="H123" s="48">
        <v>28</v>
      </c>
      <c r="I123" s="48">
        <v>35</v>
      </c>
      <c r="J123" s="48">
        <v>49</v>
      </c>
      <c r="K123" s="48">
        <v>44</v>
      </c>
      <c r="L123" s="48">
        <v>38</v>
      </c>
      <c r="M123" s="48">
        <v>23</v>
      </c>
      <c r="N123" s="48">
        <v>40</v>
      </c>
      <c r="O123" s="48">
        <v>44</v>
      </c>
      <c r="P123" s="48">
        <v>53</v>
      </c>
      <c r="Q123" s="48">
        <v>45</v>
      </c>
      <c r="R123" s="48">
        <v>38</v>
      </c>
      <c r="S123" s="48">
        <v>60</v>
      </c>
      <c r="T123" s="48">
        <v>46</v>
      </c>
      <c r="U123" s="48">
        <v>49</v>
      </c>
      <c r="V123" s="48">
        <v>41</v>
      </c>
      <c r="W123" s="48">
        <v>112</v>
      </c>
      <c r="X123" s="48">
        <v>431</v>
      </c>
      <c r="Y123" s="48">
        <v>178</v>
      </c>
      <c r="Z123" s="48">
        <v>90</v>
      </c>
      <c r="AA123" s="48">
        <v>88</v>
      </c>
      <c r="AB123" s="48">
        <v>31956</v>
      </c>
      <c r="AC123" s="48">
        <v>345</v>
      </c>
      <c r="AD123" s="48">
        <v>15</v>
      </c>
      <c r="AE123" s="48">
        <v>17</v>
      </c>
      <c r="AF123" s="48">
        <v>26</v>
      </c>
      <c r="AG123" s="48">
        <v>16</v>
      </c>
      <c r="AH123" s="48">
        <v>16</v>
      </c>
      <c r="AI123" s="48">
        <v>12</v>
      </c>
      <c r="AJ123" s="48">
        <v>23</v>
      </c>
      <c r="AK123" s="48">
        <v>21</v>
      </c>
      <c r="AL123" s="48">
        <v>26</v>
      </c>
      <c r="AM123" s="48">
        <v>23</v>
      </c>
      <c r="AN123" s="48">
        <v>21</v>
      </c>
      <c r="AO123" s="48">
        <v>28</v>
      </c>
      <c r="AP123" s="48">
        <v>26</v>
      </c>
      <c r="AQ123" s="48">
        <v>27</v>
      </c>
      <c r="AR123" s="48">
        <v>15</v>
      </c>
      <c r="AS123" s="48">
        <v>58</v>
      </c>
      <c r="AT123" s="48">
        <v>212</v>
      </c>
      <c r="AU123" s="48">
        <v>75</v>
      </c>
      <c r="AV123" s="48">
        <v>42</v>
      </c>
      <c r="AW123" s="48">
        <v>33</v>
      </c>
      <c r="AX123" s="48">
        <v>14894</v>
      </c>
      <c r="AY123" s="48">
        <v>376</v>
      </c>
      <c r="AZ123" s="48">
        <v>13</v>
      </c>
      <c r="BA123" s="48">
        <v>18</v>
      </c>
      <c r="BB123" s="48">
        <v>23</v>
      </c>
      <c r="BC123" s="48">
        <v>28</v>
      </c>
      <c r="BD123" s="48">
        <v>22</v>
      </c>
      <c r="BE123" s="48">
        <v>11</v>
      </c>
      <c r="BF123" s="48">
        <v>17</v>
      </c>
      <c r="BG123" s="48">
        <v>23</v>
      </c>
      <c r="BH123" s="48">
        <v>27</v>
      </c>
      <c r="BI123" s="48">
        <v>22</v>
      </c>
      <c r="BJ123" s="48">
        <v>17</v>
      </c>
      <c r="BK123" s="48">
        <v>32</v>
      </c>
      <c r="BL123" s="48">
        <v>20</v>
      </c>
      <c r="BM123" s="48">
        <v>22</v>
      </c>
      <c r="BN123" s="48">
        <v>26</v>
      </c>
      <c r="BO123" s="48">
        <v>54</v>
      </c>
      <c r="BP123" s="48">
        <v>219</v>
      </c>
      <c r="BQ123" s="48">
        <v>103</v>
      </c>
      <c r="BR123" s="48">
        <v>48</v>
      </c>
      <c r="BS123" s="48">
        <v>55</v>
      </c>
      <c r="BT123" s="48">
        <v>17062</v>
      </c>
    </row>
    <row r="124" spans="1:72" x14ac:dyDescent="0.15">
      <c r="A124">
        <v>282201060</v>
      </c>
      <c r="B124">
        <v>2</v>
      </c>
      <c r="D124" t="s">
        <v>59</v>
      </c>
      <c r="E124" t="s">
        <v>822</v>
      </c>
      <c r="F124" t="s">
        <v>886</v>
      </c>
      <c r="G124" s="48">
        <v>266</v>
      </c>
      <c r="H124" s="48">
        <v>10</v>
      </c>
      <c r="I124" s="48">
        <v>22</v>
      </c>
      <c r="J124" s="48">
        <v>13</v>
      </c>
      <c r="K124" s="48">
        <v>16</v>
      </c>
      <c r="L124" s="48">
        <v>14</v>
      </c>
      <c r="M124" s="48">
        <v>7</v>
      </c>
      <c r="N124" s="48">
        <v>10</v>
      </c>
      <c r="O124" s="48">
        <v>16</v>
      </c>
      <c r="P124" s="48">
        <v>16</v>
      </c>
      <c r="Q124" s="48">
        <v>20</v>
      </c>
      <c r="R124" s="48">
        <v>20</v>
      </c>
      <c r="S124" s="48">
        <v>11</v>
      </c>
      <c r="T124" s="48">
        <v>17</v>
      </c>
      <c r="U124" s="48">
        <v>18</v>
      </c>
      <c r="V124" s="48">
        <v>14</v>
      </c>
      <c r="W124" s="48">
        <v>45</v>
      </c>
      <c r="X124" s="48">
        <v>147</v>
      </c>
      <c r="Y124" s="48">
        <v>74</v>
      </c>
      <c r="Z124" s="48">
        <v>32</v>
      </c>
      <c r="AA124" s="48">
        <v>42</v>
      </c>
      <c r="AB124" s="48">
        <v>11955</v>
      </c>
      <c r="AC124" s="48">
        <v>128</v>
      </c>
      <c r="AD124" s="48">
        <v>4</v>
      </c>
      <c r="AE124" s="48">
        <v>10</v>
      </c>
      <c r="AF124" s="48">
        <v>7</v>
      </c>
      <c r="AG124" s="48">
        <v>6</v>
      </c>
      <c r="AH124" s="48">
        <v>9</v>
      </c>
      <c r="AI124" s="48">
        <v>6</v>
      </c>
      <c r="AJ124" s="48">
        <v>5</v>
      </c>
      <c r="AK124" s="48">
        <v>7</v>
      </c>
      <c r="AL124" s="48">
        <v>7</v>
      </c>
      <c r="AM124" s="48">
        <v>10</v>
      </c>
      <c r="AN124" s="48">
        <v>9</v>
      </c>
      <c r="AO124" s="48">
        <v>6</v>
      </c>
      <c r="AP124" s="48">
        <v>7</v>
      </c>
      <c r="AQ124" s="48">
        <v>9</v>
      </c>
      <c r="AR124" s="48">
        <v>6</v>
      </c>
      <c r="AS124" s="48">
        <v>21</v>
      </c>
      <c r="AT124" s="48">
        <v>72</v>
      </c>
      <c r="AU124" s="48">
        <v>35</v>
      </c>
      <c r="AV124" s="48">
        <v>15</v>
      </c>
      <c r="AW124" s="48">
        <v>20</v>
      </c>
      <c r="AX124" s="48">
        <v>5694</v>
      </c>
      <c r="AY124" s="48">
        <v>138</v>
      </c>
      <c r="AZ124" s="48">
        <v>6</v>
      </c>
      <c r="BA124" s="48">
        <v>12</v>
      </c>
      <c r="BB124" s="48">
        <v>6</v>
      </c>
      <c r="BC124" s="48">
        <v>10</v>
      </c>
      <c r="BD124" s="48">
        <v>5</v>
      </c>
      <c r="BE124" s="48">
        <v>1</v>
      </c>
      <c r="BF124" s="48">
        <v>5</v>
      </c>
      <c r="BG124" s="48">
        <v>9</v>
      </c>
      <c r="BH124" s="48">
        <v>9</v>
      </c>
      <c r="BI124" s="48">
        <v>10</v>
      </c>
      <c r="BJ124" s="48">
        <v>11</v>
      </c>
      <c r="BK124" s="48">
        <v>5</v>
      </c>
      <c r="BL124" s="48">
        <v>10</v>
      </c>
      <c r="BM124" s="48">
        <v>9</v>
      </c>
      <c r="BN124" s="48">
        <v>8</v>
      </c>
      <c r="BO124" s="48">
        <v>24</v>
      </c>
      <c r="BP124" s="48">
        <v>75</v>
      </c>
      <c r="BQ124" s="48">
        <v>39</v>
      </c>
      <c r="BR124" s="48">
        <v>17</v>
      </c>
      <c r="BS124" s="48">
        <v>22</v>
      </c>
      <c r="BT124" s="48">
        <v>6261</v>
      </c>
    </row>
    <row r="125" spans="1:72" x14ac:dyDescent="0.15">
      <c r="A125">
        <v>282201070</v>
      </c>
      <c r="B125">
        <v>2</v>
      </c>
      <c r="D125" t="s">
        <v>59</v>
      </c>
      <c r="E125" t="s">
        <v>135</v>
      </c>
      <c r="F125" t="s">
        <v>886</v>
      </c>
      <c r="G125" s="48">
        <v>342</v>
      </c>
      <c r="H125" s="48">
        <v>17</v>
      </c>
      <c r="I125" s="48">
        <v>12</v>
      </c>
      <c r="J125" s="48">
        <v>23</v>
      </c>
      <c r="K125" s="48">
        <v>24</v>
      </c>
      <c r="L125" s="48">
        <v>10</v>
      </c>
      <c r="M125" s="48">
        <v>18</v>
      </c>
      <c r="N125" s="48">
        <v>16</v>
      </c>
      <c r="O125" s="48">
        <v>12</v>
      </c>
      <c r="P125" s="48">
        <v>23</v>
      </c>
      <c r="Q125" s="48">
        <v>21</v>
      </c>
      <c r="R125" s="48">
        <v>23</v>
      </c>
      <c r="S125" s="48">
        <v>37</v>
      </c>
      <c r="T125" s="48">
        <v>17</v>
      </c>
      <c r="U125" s="48">
        <v>21</v>
      </c>
      <c r="V125" s="48">
        <v>19</v>
      </c>
      <c r="W125" s="48">
        <v>52</v>
      </c>
      <c r="X125" s="48">
        <v>201</v>
      </c>
      <c r="Y125" s="48">
        <v>89</v>
      </c>
      <c r="Z125" s="48">
        <v>40</v>
      </c>
      <c r="AA125" s="48">
        <v>49</v>
      </c>
      <c r="AB125" s="48">
        <v>15549</v>
      </c>
      <c r="AC125" s="48">
        <v>171</v>
      </c>
      <c r="AD125" s="48">
        <v>9</v>
      </c>
      <c r="AE125" s="48">
        <v>5</v>
      </c>
      <c r="AF125" s="48">
        <v>14</v>
      </c>
      <c r="AG125" s="48">
        <v>13</v>
      </c>
      <c r="AH125" s="48">
        <v>4</v>
      </c>
      <c r="AI125" s="48">
        <v>11</v>
      </c>
      <c r="AJ125" s="48">
        <v>9</v>
      </c>
      <c r="AK125" s="48">
        <v>5</v>
      </c>
      <c r="AL125" s="48">
        <v>11</v>
      </c>
      <c r="AM125" s="48">
        <v>11</v>
      </c>
      <c r="AN125" s="48">
        <v>10</v>
      </c>
      <c r="AO125" s="48">
        <v>21</v>
      </c>
      <c r="AP125" s="48">
        <v>8</v>
      </c>
      <c r="AQ125" s="48">
        <v>8</v>
      </c>
      <c r="AR125" s="48">
        <v>11</v>
      </c>
      <c r="AS125" s="48">
        <v>28</v>
      </c>
      <c r="AT125" s="48">
        <v>103</v>
      </c>
      <c r="AU125" s="48">
        <v>40</v>
      </c>
      <c r="AV125" s="48">
        <v>19</v>
      </c>
      <c r="AW125" s="48">
        <v>21</v>
      </c>
      <c r="AX125" s="48">
        <v>7519</v>
      </c>
      <c r="AY125" s="48">
        <v>171</v>
      </c>
      <c r="AZ125" s="48">
        <v>8</v>
      </c>
      <c r="BA125" s="48">
        <v>7</v>
      </c>
      <c r="BB125" s="48">
        <v>9</v>
      </c>
      <c r="BC125" s="48">
        <v>11</v>
      </c>
      <c r="BD125" s="48">
        <v>6</v>
      </c>
      <c r="BE125" s="48">
        <v>7</v>
      </c>
      <c r="BF125" s="48">
        <v>7</v>
      </c>
      <c r="BG125" s="48">
        <v>7</v>
      </c>
      <c r="BH125" s="48">
        <v>12</v>
      </c>
      <c r="BI125" s="48">
        <v>10</v>
      </c>
      <c r="BJ125" s="48">
        <v>13</v>
      </c>
      <c r="BK125" s="48">
        <v>16</v>
      </c>
      <c r="BL125" s="48">
        <v>9</v>
      </c>
      <c r="BM125" s="48">
        <v>13</v>
      </c>
      <c r="BN125" s="48">
        <v>8</v>
      </c>
      <c r="BO125" s="48">
        <v>24</v>
      </c>
      <c r="BP125" s="48">
        <v>98</v>
      </c>
      <c r="BQ125" s="48">
        <v>49</v>
      </c>
      <c r="BR125" s="48">
        <v>21</v>
      </c>
      <c r="BS125" s="48">
        <v>28</v>
      </c>
      <c r="BT125" s="48">
        <v>8030</v>
      </c>
    </row>
    <row r="126" spans="1:72" x14ac:dyDescent="0.15">
      <c r="A126">
        <v>282201080</v>
      </c>
      <c r="B126">
        <v>2</v>
      </c>
      <c r="D126" t="s">
        <v>59</v>
      </c>
      <c r="E126" t="s">
        <v>136</v>
      </c>
      <c r="F126" t="s">
        <v>886</v>
      </c>
      <c r="G126" s="48">
        <v>220</v>
      </c>
      <c r="H126" s="48">
        <v>4</v>
      </c>
      <c r="I126" s="48">
        <v>9</v>
      </c>
      <c r="J126" s="48">
        <v>13</v>
      </c>
      <c r="K126" s="48">
        <v>12</v>
      </c>
      <c r="L126" s="48">
        <v>14</v>
      </c>
      <c r="M126" s="48">
        <v>13</v>
      </c>
      <c r="N126" s="48">
        <v>12</v>
      </c>
      <c r="O126" s="48">
        <v>11</v>
      </c>
      <c r="P126" s="48">
        <v>13</v>
      </c>
      <c r="Q126" s="48">
        <v>21</v>
      </c>
      <c r="R126" s="48">
        <v>24</v>
      </c>
      <c r="S126" s="48">
        <v>15</v>
      </c>
      <c r="T126" s="48">
        <v>10</v>
      </c>
      <c r="U126" s="48">
        <v>12</v>
      </c>
      <c r="V126" s="48">
        <v>7</v>
      </c>
      <c r="W126" s="48">
        <v>26</v>
      </c>
      <c r="X126" s="48">
        <v>145</v>
      </c>
      <c r="Y126" s="48">
        <v>49</v>
      </c>
      <c r="Z126" s="48">
        <v>19</v>
      </c>
      <c r="AA126" s="48">
        <v>30</v>
      </c>
      <c r="AB126" s="48">
        <v>9810</v>
      </c>
      <c r="AC126" s="48">
        <v>110</v>
      </c>
      <c r="AD126" s="48">
        <v>2</v>
      </c>
      <c r="AE126" s="48">
        <v>5</v>
      </c>
      <c r="AF126" s="48">
        <v>7</v>
      </c>
      <c r="AG126" s="48">
        <v>5</v>
      </c>
      <c r="AH126" s="48">
        <v>8</v>
      </c>
      <c r="AI126" s="48">
        <v>7</v>
      </c>
      <c r="AJ126" s="48">
        <v>8</v>
      </c>
      <c r="AK126" s="48">
        <v>2</v>
      </c>
      <c r="AL126" s="48">
        <v>9</v>
      </c>
      <c r="AM126" s="48">
        <v>12</v>
      </c>
      <c r="AN126" s="48">
        <v>10</v>
      </c>
      <c r="AO126" s="48">
        <v>10</v>
      </c>
      <c r="AP126" s="48">
        <v>3</v>
      </c>
      <c r="AQ126" s="48">
        <v>8</v>
      </c>
      <c r="AR126" s="48">
        <v>2</v>
      </c>
      <c r="AS126" s="48">
        <v>14</v>
      </c>
      <c r="AT126" s="48">
        <v>74</v>
      </c>
      <c r="AU126" s="48">
        <v>22</v>
      </c>
      <c r="AV126" s="48">
        <v>10</v>
      </c>
      <c r="AW126" s="48">
        <v>12</v>
      </c>
      <c r="AX126" s="48">
        <v>4740</v>
      </c>
      <c r="AY126" s="48">
        <v>110</v>
      </c>
      <c r="AZ126" s="48">
        <v>2</v>
      </c>
      <c r="BA126" s="48">
        <v>4</v>
      </c>
      <c r="BB126" s="48">
        <v>6</v>
      </c>
      <c r="BC126" s="48">
        <v>7</v>
      </c>
      <c r="BD126" s="48">
        <v>6</v>
      </c>
      <c r="BE126" s="48">
        <v>6</v>
      </c>
      <c r="BF126" s="48">
        <v>4</v>
      </c>
      <c r="BG126" s="48">
        <v>9</v>
      </c>
      <c r="BH126" s="48">
        <v>4</v>
      </c>
      <c r="BI126" s="48">
        <v>9</v>
      </c>
      <c r="BJ126" s="48">
        <v>14</v>
      </c>
      <c r="BK126" s="48">
        <v>5</v>
      </c>
      <c r="BL126" s="48">
        <v>7</v>
      </c>
      <c r="BM126" s="48">
        <v>4</v>
      </c>
      <c r="BN126" s="48">
        <v>5</v>
      </c>
      <c r="BO126" s="48">
        <v>12</v>
      </c>
      <c r="BP126" s="48">
        <v>71</v>
      </c>
      <c r="BQ126" s="48">
        <v>27</v>
      </c>
      <c r="BR126" s="48">
        <v>9</v>
      </c>
      <c r="BS126" s="48">
        <v>18</v>
      </c>
      <c r="BT126" s="48">
        <v>5070</v>
      </c>
    </row>
    <row r="127" spans="1:72" x14ac:dyDescent="0.15">
      <c r="A127">
        <v>282201090</v>
      </c>
      <c r="B127">
        <v>2</v>
      </c>
      <c r="D127" t="s">
        <v>59</v>
      </c>
      <c r="E127" t="s">
        <v>137</v>
      </c>
      <c r="F127" t="s">
        <v>886</v>
      </c>
      <c r="G127" s="48">
        <v>219</v>
      </c>
      <c r="H127" s="48">
        <v>10</v>
      </c>
      <c r="I127" s="48">
        <v>10</v>
      </c>
      <c r="J127" s="48">
        <v>10</v>
      </c>
      <c r="K127" s="48">
        <v>11</v>
      </c>
      <c r="L127" s="48">
        <v>10</v>
      </c>
      <c r="M127" s="48">
        <v>9</v>
      </c>
      <c r="N127" s="48">
        <v>15</v>
      </c>
      <c r="O127" s="48">
        <v>10</v>
      </c>
      <c r="P127" s="48">
        <v>10</v>
      </c>
      <c r="Q127" s="48">
        <v>15</v>
      </c>
      <c r="R127" s="48">
        <v>15</v>
      </c>
      <c r="S127" s="48">
        <v>20</v>
      </c>
      <c r="T127" s="48">
        <v>21</v>
      </c>
      <c r="U127" s="48">
        <v>14</v>
      </c>
      <c r="V127" s="48">
        <v>10</v>
      </c>
      <c r="W127" s="48">
        <v>30</v>
      </c>
      <c r="X127" s="48">
        <v>136</v>
      </c>
      <c r="Y127" s="48">
        <v>53</v>
      </c>
      <c r="Z127" s="48">
        <v>24</v>
      </c>
      <c r="AA127" s="48">
        <v>29</v>
      </c>
      <c r="AB127" s="48">
        <v>10052</v>
      </c>
      <c r="AC127" s="48">
        <v>104</v>
      </c>
      <c r="AD127" s="48">
        <v>2</v>
      </c>
      <c r="AE127" s="48">
        <v>7</v>
      </c>
      <c r="AF127" s="48">
        <v>4</v>
      </c>
      <c r="AG127" s="48">
        <v>7</v>
      </c>
      <c r="AH127" s="48">
        <v>6</v>
      </c>
      <c r="AI127" s="48">
        <v>6</v>
      </c>
      <c r="AJ127" s="48">
        <v>7</v>
      </c>
      <c r="AK127" s="48">
        <v>5</v>
      </c>
      <c r="AL127" s="48">
        <v>6</v>
      </c>
      <c r="AM127" s="48">
        <v>4</v>
      </c>
      <c r="AN127" s="48">
        <v>8</v>
      </c>
      <c r="AO127" s="48">
        <v>8</v>
      </c>
      <c r="AP127" s="48">
        <v>13</v>
      </c>
      <c r="AQ127" s="48">
        <v>7</v>
      </c>
      <c r="AR127" s="48">
        <v>6</v>
      </c>
      <c r="AS127" s="48">
        <v>13</v>
      </c>
      <c r="AT127" s="48">
        <v>70</v>
      </c>
      <c r="AU127" s="48">
        <v>21</v>
      </c>
      <c r="AV127" s="48">
        <v>13</v>
      </c>
      <c r="AW127" s="48">
        <v>8</v>
      </c>
      <c r="AX127" s="48">
        <v>4577</v>
      </c>
      <c r="AY127" s="48">
        <v>115</v>
      </c>
      <c r="AZ127" s="48">
        <v>8</v>
      </c>
      <c r="BA127" s="48">
        <v>3</v>
      </c>
      <c r="BB127" s="48">
        <v>6</v>
      </c>
      <c r="BC127" s="48">
        <v>4</v>
      </c>
      <c r="BD127" s="48">
        <v>4</v>
      </c>
      <c r="BE127" s="48">
        <v>3</v>
      </c>
      <c r="BF127" s="48">
        <v>8</v>
      </c>
      <c r="BG127" s="48">
        <v>5</v>
      </c>
      <c r="BH127" s="48">
        <v>4</v>
      </c>
      <c r="BI127" s="48">
        <v>11</v>
      </c>
      <c r="BJ127" s="48">
        <v>7</v>
      </c>
      <c r="BK127" s="48">
        <v>12</v>
      </c>
      <c r="BL127" s="48">
        <v>8</v>
      </c>
      <c r="BM127" s="48">
        <v>7</v>
      </c>
      <c r="BN127" s="48">
        <v>4</v>
      </c>
      <c r="BO127" s="48">
        <v>17</v>
      </c>
      <c r="BP127" s="48">
        <v>66</v>
      </c>
      <c r="BQ127" s="48">
        <v>32</v>
      </c>
      <c r="BR127" s="48">
        <v>11</v>
      </c>
      <c r="BS127" s="48">
        <v>21</v>
      </c>
      <c r="BT127" s="48">
        <v>5475</v>
      </c>
    </row>
    <row r="128" spans="1:72" x14ac:dyDescent="0.15">
      <c r="A128">
        <v>282201100</v>
      </c>
      <c r="B128">
        <v>2</v>
      </c>
      <c r="D128" t="s">
        <v>59</v>
      </c>
      <c r="E128" t="s">
        <v>138</v>
      </c>
      <c r="F128" t="s">
        <v>886</v>
      </c>
      <c r="G128" s="48">
        <v>280</v>
      </c>
      <c r="H128" s="48">
        <v>9</v>
      </c>
      <c r="I128" s="48">
        <v>7</v>
      </c>
      <c r="J128" s="48">
        <v>15</v>
      </c>
      <c r="K128" s="48">
        <v>15</v>
      </c>
      <c r="L128" s="48">
        <v>18</v>
      </c>
      <c r="M128" s="48">
        <v>11</v>
      </c>
      <c r="N128" s="48">
        <v>14</v>
      </c>
      <c r="O128" s="48">
        <v>21</v>
      </c>
      <c r="P128" s="48">
        <v>17</v>
      </c>
      <c r="Q128" s="48">
        <v>12</v>
      </c>
      <c r="R128" s="48">
        <v>25</v>
      </c>
      <c r="S128" s="48">
        <v>27</v>
      </c>
      <c r="T128" s="48">
        <v>21</v>
      </c>
      <c r="U128" s="48">
        <v>24</v>
      </c>
      <c r="V128" s="48">
        <v>19</v>
      </c>
      <c r="W128" s="48">
        <v>31</v>
      </c>
      <c r="X128" s="48">
        <v>181</v>
      </c>
      <c r="Y128" s="48">
        <v>68</v>
      </c>
      <c r="Z128" s="48">
        <v>43</v>
      </c>
      <c r="AA128" s="48">
        <v>25</v>
      </c>
      <c r="AB128" s="48">
        <v>12803</v>
      </c>
      <c r="AC128" s="48">
        <v>140</v>
      </c>
      <c r="AD128" s="48">
        <v>5</v>
      </c>
      <c r="AE128" s="48">
        <v>3</v>
      </c>
      <c r="AF128" s="48">
        <v>5</v>
      </c>
      <c r="AG128" s="48">
        <v>9</v>
      </c>
      <c r="AH128" s="48">
        <v>10</v>
      </c>
      <c r="AI128" s="48">
        <v>4</v>
      </c>
      <c r="AJ128" s="48">
        <v>11</v>
      </c>
      <c r="AK128" s="48">
        <v>10</v>
      </c>
      <c r="AL128" s="48">
        <v>8</v>
      </c>
      <c r="AM128" s="48">
        <v>5</v>
      </c>
      <c r="AN128" s="48">
        <v>14</v>
      </c>
      <c r="AO128" s="48">
        <v>15</v>
      </c>
      <c r="AP128" s="48">
        <v>11</v>
      </c>
      <c r="AQ128" s="48">
        <v>12</v>
      </c>
      <c r="AR128" s="48">
        <v>7</v>
      </c>
      <c r="AS128" s="48">
        <v>13</v>
      </c>
      <c r="AT128" s="48">
        <v>97</v>
      </c>
      <c r="AU128" s="48">
        <v>30</v>
      </c>
      <c r="AV128" s="48">
        <v>19</v>
      </c>
      <c r="AW128" s="48">
        <v>11</v>
      </c>
      <c r="AX128" s="48">
        <v>6314</v>
      </c>
      <c r="AY128" s="48">
        <v>140</v>
      </c>
      <c r="AZ128" s="48">
        <v>4</v>
      </c>
      <c r="BA128" s="48">
        <v>4</v>
      </c>
      <c r="BB128" s="48">
        <v>10</v>
      </c>
      <c r="BC128" s="48">
        <v>6</v>
      </c>
      <c r="BD128" s="48">
        <v>8</v>
      </c>
      <c r="BE128" s="48">
        <v>7</v>
      </c>
      <c r="BF128" s="48">
        <v>3</v>
      </c>
      <c r="BG128" s="48">
        <v>11</v>
      </c>
      <c r="BH128" s="48">
        <v>9</v>
      </c>
      <c r="BI128" s="48">
        <v>7</v>
      </c>
      <c r="BJ128" s="48">
        <v>11</v>
      </c>
      <c r="BK128" s="48">
        <v>12</v>
      </c>
      <c r="BL128" s="48">
        <v>10</v>
      </c>
      <c r="BM128" s="48">
        <v>12</v>
      </c>
      <c r="BN128" s="48">
        <v>12</v>
      </c>
      <c r="BO128" s="48">
        <v>18</v>
      </c>
      <c r="BP128" s="48">
        <v>84</v>
      </c>
      <c r="BQ128" s="48">
        <v>38</v>
      </c>
      <c r="BR128" s="48">
        <v>24</v>
      </c>
      <c r="BS128" s="48">
        <v>14</v>
      </c>
      <c r="BT128" s="48">
        <v>6489</v>
      </c>
    </row>
    <row r="129" spans="1:72" x14ac:dyDescent="0.15">
      <c r="A129">
        <v>282201110</v>
      </c>
      <c r="B129">
        <v>2</v>
      </c>
      <c r="D129" t="s">
        <v>59</v>
      </c>
      <c r="E129" t="s">
        <v>139</v>
      </c>
      <c r="F129" t="s">
        <v>886</v>
      </c>
      <c r="G129" s="48">
        <v>209</v>
      </c>
      <c r="H129" s="48">
        <v>5</v>
      </c>
      <c r="I129" s="48">
        <v>12</v>
      </c>
      <c r="J129" s="48">
        <v>19</v>
      </c>
      <c r="K129" s="48">
        <v>11</v>
      </c>
      <c r="L129" s="48">
        <v>11</v>
      </c>
      <c r="M129" s="48">
        <v>11</v>
      </c>
      <c r="N129" s="48">
        <v>6</v>
      </c>
      <c r="O129" s="48">
        <v>11</v>
      </c>
      <c r="P129" s="48">
        <v>18</v>
      </c>
      <c r="Q129" s="48">
        <v>11</v>
      </c>
      <c r="R129" s="48">
        <v>13</v>
      </c>
      <c r="S129" s="48">
        <v>14</v>
      </c>
      <c r="T129" s="48">
        <v>9</v>
      </c>
      <c r="U129" s="48">
        <v>14</v>
      </c>
      <c r="V129" s="48">
        <v>17</v>
      </c>
      <c r="W129" s="48">
        <v>36</v>
      </c>
      <c r="X129" s="48">
        <v>115</v>
      </c>
      <c r="Y129" s="48">
        <v>58</v>
      </c>
      <c r="Z129" s="48">
        <v>31</v>
      </c>
      <c r="AA129" s="48">
        <v>27</v>
      </c>
      <c r="AB129" s="48">
        <v>9344</v>
      </c>
      <c r="AC129" s="48">
        <v>91</v>
      </c>
      <c r="AD129" s="48">
        <v>3</v>
      </c>
      <c r="AE129" s="48">
        <v>7</v>
      </c>
      <c r="AF129" s="48">
        <v>8</v>
      </c>
      <c r="AG129" s="48">
        <v>4</v>
      </c>
      <c r="AH129" s="48">
        <v>5</v>
      </c>
      <c r="AI129" s="48">
        <v>4</v>
      </c>
      <c r="AJ129" s="48">
        <v>2</v>
      </c>
      <c r="AK129" s="48">
        <v>3</v>
      </c>
      <c r="AL129" s="48">
        <v>6</v>
      </c>
      <c r="AM129" s="48">
        <v>6</v>
      </c>
      <c r="AN129" s="48">
        <v>6</v>
      </c>
      <c r="AO129" s="48">
        <v>8</v>
      </c>
      <c r="AP129" s="48">
        <v>5</v>
      </c>
      <c r="AQ129" s="48">
        <v>4</v>
      </c>
      <c r="AR129" s="48">
        <v>11</v>
      </c>
      <c r="AS129" s="48">
        <v>18</v>
      </c>
      <c r="AT129" s="48">
        <v>49</v>
      </c>
      <c r="AU129" s="48">
        <v>24</v>
      </c>
      <c r="AV129" s="48">
        <v>15</v>
      </c>
      <c r="AW129" s="48">
        <v>9</v>
      </c>
      <c r="AX129" s="48">
        <v>4011</v>
      </c>
      <c r="AY129" s="48">
        <v>118</v>
      </c>
      <c r="AZ129" s="48">
        <v>2</v>
      </c>
      <c r="BA129" s="48">
        <v>5</v>
      </c>
      <c r="BB129" s="48">
        <v>11</v>
      </c>
      <c r="BC129" s="48">
        <v>7</v>
      </c>
      <c r="BD129" s="48">
        <v>6</v>
      </c>
      <c r="BE129" s="48">
        <v>7</v>
      </c>
      <c r="BF129" s="48">
        <v>4</v>
      </c>
      <c r="BG129" s="48">
        <v>8</v>
      </c>
      <c r="BH129" s="48">
        <v>12</v>
      </c>
      <c r="BI129" s="48">
        <v>5</v>
      </c>
      <c r="BJ129" s="48">
        <v>7</v>
      </c>
      <c r="BK129" s="48">
        <v>6</v>
      </c>
      <c r="BL129" s="48">
        <v>4</v>
      </c>
      <c r="BM129" s="48">
        <v>10</v>
      </c>
      <c r="BN129" s="48">
        <v>6</v>
      </c>
      <c r="BO129" s="48">
        <v>18</v>
      </c>
      <c r="BP129" s="48">
        <v>66</v>
      </c>
      <c r="BQ129" s="48">
        <v>34</v>
      </c>
      <c r="BR129" s="48">
        <v>16</v>
      </c>
      <c r="BS129" s="48">
        <v>18</v>
      </c>
      <c r="BT129" s="48">
        <v>5333</v>
      </c>
    </row>
    <row r="130" spans="1:72" x14ac:dyDescent="0.15">
      <c r="A130">
        <v>282201120</v>
      </c>
      <c r="B130">
        <v>2</v>
      </c>
      <c r="D130" t="s">
        <v>59</v>
      </c>
      <c r="E130" t="s">
        <v>140</v>
      </c>
      <c r="F130" t="s">
        <v>886</v>
      </c>
      <c r="G130" s="48">
        <v>152</v>
      </c>
      <c r="H130" s="48">
        <v>3</v>
      </c>
      <c r="I130" s="48">
        <v>6</v>
      </c>
      <c r="J130" s="48">
        <v>12</v>
      </c>
      <c r="K130" s="48">
        <v>13</v>
      </c>
      <c r="L130" s="48">
        <v>7</v>
      </c>
      <c r="M130" s="48">
        <v>4</v>
      </c>
      <c r="N130" s="48">
        <v>4</v>
      </c>
      <c r="O130" s="48">
        <v>6</v>
      </c>
      <c r="P130" s="48">
        <v>15</v>
      </c>
      <c r="Q130" s="48">
        <v>16</v>
      </c>
      <c r="R130" s="48">
        <v>11</v>
      </c>
      <c r="S130" s="48">
        <v>10</v>
      </c>
      <c r="T130" s="48">
        <v>7</v>
      </c>
      <c r="U130" s="48">
        <v>10</v>
      </c>
      <c r="V130" s="48">
        <v>10</v>
      </c>
      <c r="W130" s="48">
        <v>21</v>
      </c>
      <c r="X130" s="48">
        <v>93</v>
      </c>
      <c r="Y130" s="48">
        <v>38</v>
      </c>
      <c r="Z130" s="48">
        <v>20</v>
      </c>
      <c r="AA130" s="48">
        <v>18</v>
      </c>
      <c r="AB130" s="48">
        <v>6822</v>
      </c>
      <c r="AC130" s="48">
        <v>70</v>
      </c>
      <c r="AD130" s="48">
        <v>2</v>
      </c>
      <c r="AE130" s="48">
        <v>2</v>
      </c>
      <c r="AF130" s="48">
        <v>3</v>
      </c>
      <c r="AG130" s="48">
        <v>5</v>
      </c>
      <c r="AH130" s="48">
        <v>3</v>
      </c>
      <c r="AI130" s="48">
        <v>3</v>
      </c>
      <c r="AJ130" s="48">
        <v>1</v>
      </c>
      <c r="AK130" s="48">
        <v>3</v>
      </c>
      <c r="AL130" s="48">
        <v>7</v>
      </c>
      <c r="AM130" s="48">
        <v>10</v>
      </c>
      <c r="AN130" s="48">
        <v>6</v>
      </c>
      <c r="AO130" s="48">
        <v>5</v>
      </c>
      <c r="AP130" s="48">
        <v>3</v>
      </c>
      <c r="AQ130" s="48">
        <v>5</v>
      </c>
      <c r="AR130" s="48">
        <v>4</v>
      </c>
      <c r="AS130" s="48">
        <v>7</v>
      </c>
      <c r="AT130" s="48">
        <v>46</v>
      </c>
      <c r="AU130" s="48">
        <v>17</v>
      </c>
      <c r="AV130" s="48">
        <v>9</v>
      </c>
      <c r="AW130" s="48">
        <v>8</v>
      </c>
      <c r="AX130" s="48">
        <v>3242</v>
      </c>
      <c r="AY130" s="48">
        <v>82</v>
      </c>
      <c r="AZ130" s="48">
        <v>1</v>
      </c>
      <c r="BA130" s="48">
        <v>4</v>
      </c>
      <c r="BB130" s="48">
        <v>9</v>
      </c>
      <c r="BC130" s="48">
        <v>8</v>
      </c>
      <c r="BD130" s="48">
        <v>4</v>
      </c>
      <c r="BE130" s="48">
        <v>1</v>
      </c>
      <c r="BF130" s="48">
        <v>3</v>
      </c>
      <c r="BG130" s="48">
        <v>3</v>
      </c>
      <c r="BH130" s="48">
        <v>8</v>
      </c>
      <c r="BI130" s="48">
        <v>6</v>
      </c>
      <c r="BJ130" s="48">
        <v>5</v>
      </c>
      <c r="BK130" s="48">
        <v>5</v>
      </c>
      <c r="BL130" s="48">
        <v>4</v>
      </c>
      <c r="BM130" s="48">
        <v>5</v>
      </c>
      <c r="BN130" s="48">
        <v>6</v>
      </c>
      <c r="BO130" s="48">
        <v>14</v>
      </c>
      <c r="BP130" s="48">
        <v>47</v>
      </c>
      <c r="BQ130" s="48">
        <v>21</v>
      </c>
      <c r="BR130" s="48">
        <v>11</v>
      </c>
      <c r="BS130" s="48">
        <v>10</v>
      </c>
      <c r="BT130" s="48">
        <v>3580</v>
      </c>
    </row>
    <row r="131" spans="1:72" x14ac:dyDescent="0.15">
      <c r="A131">
        <v>282201130</v>
      </c>
      <c r="B131">
        <v>2</v>
      </c>
      <c r="D131" t="s">
        <v>59</v>
      </c>
      <c r="E131" t="s">
        <v>141</v>
      </c>
      <c r="F131" t="s">
        <v>886</v>
      </c>
      <c r="G131" s="48">
        <v>112</v>
      </c>
      <c r="H131" s="48">
        <v>2</v>
      </c>
      <c r="I131" s="48">
        <v>4</v>
      </c>
      <c r="J131" s="48">
        <v>2</v>
      </c>
      <c r="K131" s="48">
        <v>7</v>
      </c>
      <c r="L131" s="48">
        <v>11</v>
      </c>
      <c r="M131" s="48">
        <v>4</v>
      </c>
      <c r="N131" s="48">
        <v>4</v>
      </c>
      <c r="O131" s="48">
        <v>6</v>
      </c>
      <c r="P131" s="48">
        <v>4</v>
      </c>
      <c r="Q131" s="48">
        <v>8</v>
      </c>
      <c r="R131" s="48">
        <v>9</v>
      </c>
      <c r="S131" s="48">
        <v>11</v>
      </c>
      <c r="T131" s="48">
        <v>8</v>
      </c>
      <c r="U131" s="48">
        <v>7</v>
      </c>
      <c r="V131" s="48">
        <v>9</v>
      </c>
      <c r="W131" s="48">
        <v>8</v>
      </c>
      <c r="X131" s="48">
        <v>72</v>
      </c>
      <c r="Y131" s="48">
        <v>32</v>
      </c>
      <c r="Z131" s="48">
        <v>16</v>
      </c>
      <c r="AA131" s="48">
        <v>16</v>
      </c>
      <c r="AB131" s="48">
        <v>5416</v>
      </c>
      <c r="AC131" s="48">
        <v>49</v>
      </c>
      <c r="AD131" s="48">
        <v>1</v>
      </c>
      <c r="AE131" s="48">
        <v>2</v>
      </c>
      <c r="AF131" s="48">
        <v>1</v>
      </c>
      <c r="AG131" s="48">
        <v>5</v>
      </c>
      <c r="AH131" s="48">
        <v>4</v>
      </c>
      <c r="AI131" s="48">
        <v>1</v>
      </c>
      <c r="AJ131" s="48">
        <v>0</v>
      </c>
      <c r="AK131" s="48">
        <v>3</v>
      </c>
      <c r="AL131" s="48">
        <v>3</v>
      </c>
      <c r="AM131" s="48">
        <v>2</v>
      </c>
      <c r="AN131" s="48">
        <v>4</v>
      </c>
      <c r="AO131" s="48">
        <v>7</v>
      </c>
      <c r="AP131" s="48">
        <v>5</v>
      </c>
      <c r="AQ131" s="48">
        <v>3</v>
      </c>
      <c r="AR131" s="48">
        <v>4</v>
      </c>
      <c r="AS131" s="48">
        <v>4</v>
      </c>
      <c r="AT131" s="48">
        <v>34</v>
      </c>
      <c r="AU131" s="48">
        <v>11</v>
      </c>
      <c r="AV131" s="48">
        <v>7</v>
      </c>
      <c r="AW131" s="48">
        <v>4</v>
      </c>
      <c r="AX131" s="48">
        <v>2285</v>
      </c>
      <c r="AY131" s="48">
        <v>63</v>
      </c>
      <c r="AZ131" s="48">
        <v>1</v>
      </c>
      <c r="BA131" s="48">
        <v>2</v>
      </c>
      <c r="BB131" s="48">
        <v>1</v>
      </c>
      <c r="BC131" s="48">
        <v>2</v>
      </c>
      <c r="BD131" s="48">
        <v>7</v>
      </c>
      <c r="BE131" s="48">
        <v>3</v>
      </c>
      <c r="BF131" s="48">
        <v>4</v>
      </c>
      <c r="BG131" s="48">
        <v>3</v>
      </c>
      <c r="BH131" s="48">
        <v>1</v>
      </c>
      <c r="BI131" s="48">
        <v>6</v>
      </c>
      <c r="BJ131" s="48">
        <v>5</v>
      </c>
      <c r="BK131" s="48">
        <v>4</v>
      </c>
      <c r="BL131" s="48">
        <v>3</v>
      </c>
      <c r="BM131" s="48">
        <v>4</v>
      </c>
      <c r="BN131" s="48">
        <v>5</v>
      </c>
      <c r="BO131" s="48">
        <v>4</v>
      </c>
      <c r="BP131" s="48">
        <v>38</v>
      </c>
      <c r="BQ131" s="48">
        <v>21</v>
      </c>
      <c r="BR131" s="48">
        <v>9</v>
      </c>
      <c r="BS131" s="48">
        <v>12</v>
      </c>
      <c r="BT131" s="48">
        <v>3131</v>
      </c>
    </row>
    <row r="132" spans="1:72" x14ac:dyDescent="0.15">
      <c r="A132">
        <v>282201140</v>
      </c>
      <c r="B132">
        <v>2</v>
      </c>
      <c r="D132" t="s">
        <v>59</v>
      </c>
      <c r="E132" t="s">
        <v>832</v>
      </c>
      <c r="F132" t="s">
        <v>886</v>
      </c>
      <c r="G132" s="48">
        <v>119</v>
      </c>
      <c r="H132" s="48">
        <v>3</v>
      </c>
      <c r="I132" s="48">
        <v>5</v>
      </c>
      <c r="J132" s="48">
        <v>8</v>
      </c>
      <c r="K132" s="48">
        <v>4</v>
      </c>
      <c r="L132" s="48">
        <v>2</v>
      </c>
      <c r="M132" s="48">
        <v>5</v>
      </c>
      <c r="N132" s="48">
        <v>6</v>
      </c>
      <c r="O132" s="48">
        <v>6</v>
      </c>
      <c r="P132" s="48">
        <v>7</v>
      </c>
      <c r="Q132" s="48">
        <v>6</v>
      </c>
      <c r="R132" s="48">
        <v>6</v>
      </c>
      <c r="S132" s="48">
        <v>9</v>
      </c>
      <c r="T132" s="48">
        <v>13</v>
      </c>
      <c r="U132" s="48">
        <v>11</v>
      </c>
      <c r="V132" s="48">
        <v>13</v>
      </c>
      <c r="W132" s="48">
        <v>16</v>
      </c>
      <c r="X132" s="48">
        <v>64</v>
      </c>
      <c r="Y132" s="48">
        <v>39</v>
      </c>
      <c r="Z132" s="48">
        <v>24</v>
      </c>
      <c r="AA132" s="48">
        <v>15</v>
      </c>
      <c r="AB132" s="48">
        <v>5924</v>
      </c>
      <c r="AC132" s="48">
        <v>58</v>
      </c>
      <c r="AD132" s="48">
        <v>2</v>
      </c>
      <c r="AE132" s="48">
        <v>3</v>
      </c>
      <c r="AF132" s="48">
        <v>4</v>
      </c>
      <c r="AG132" s="48">
        <v>4</v>
      </c>
      <c r="AH132" s="48">
        <v>2</v>
      </c>
      <c r="AI132" s="48">
        <v>1</v>
      </c>
      <c r="AJ132" s="48">
        <v>4</v>
      </c>
      <c r="AK132" s="48">
        <v>4</v>
      </c>
      <c r="AL132" s="48">
        <v>3</v>
      </c>
      <c r="AM132" s="48">
        <v>3</v>
      </c>
      <c r="AN132" s="48">
        <v>2</v>
      </c>
      <c r="AO132" s="48">
        <v>5</v>
      </c>
      <c r="AP132" s="48">
        <v>4</v>
      </c>
      <c r="AQ132" s="48">
        <v>6</v>
      </c>
      <c r="AR132" s="48">
        <v>7</v>
      </c>
      <c r="AS132" s="48">
        <v>9</v>
      </c>
      <c r="AT132" s="48">
        <v>32</v>
      </c>
      <c r="AU132" s="48">
        <v>17</v>
      </c>
      <c r="AV132" s="48">
        <v>13</v>
      </c>
      <c r="AW132" s="48">
        <v>4</v>
      </c>
      <c r="AX132" s="48">
        <v>2638</v>
      </c>
      <c r="AY132" s="48">
        <v>61</v>
      </c>
      <c r="AZ132" s="48">
        <v>1</v>
      </c>
      <c r="BA132" s="48">
        <v>2</v>
      </c>
      <c r="BB132" s="48">
        <v>4</v>
      </c>
      <c r="BC132" s="48">
        <v>0</v>
      </c>
      <c r="BD132" s="48">
        <v>0</v>
      </c>
      <c r="BE132" s="48">
        <v>4</v>
      </c>
      <c r="BF132" s="48">
        <v>2</v>
      </c>
      <c r="BG132" s="48">
        <v>2</v>
      </c>
      <c r="BH132" s="48">
        <v>4</v>
      </c>
      <c r="BI132" s="48">
        <v>3</v>
      </c>
      <c r="BJ132" s="48">
        <v>4</v>
      </c>
      <c r="BK132" s="48">
        <v>4</v>
      </c>
      <c r="BL132" s="48">
        <v>9</v>
      </c>
      <c r="BM132" s="48">
        <v>5</v>
      </c>
      <c r="BN132" s="48">
        <v>6</v>
      </c>
      <c r="BO132" s="48">
        <v>7</v>
      </c>
      <c r="BP132" s="48">
        <v>32</v>
      </c>
      <c r="BQ132" s="48">
        <v>22</v>
      </c>
      <c r="BR132" s="48">
        <v>11</v>
      </c>
      <c r="BS132" s="48">
        <v>11</v>
      </c>
      <c r="BT132" s="48">
        <v>3286</v>
      </c>
    </row>
    <row r="133" spans="1:72" x14ac:dyDescent="0.15">
      <c r="A133">
        <v>282201150</v>
      </c>
      <c r="B133">
        <v>2</v>
      </c>
      <c r="D133" t="s">
        <v>59</v>
      </c>
      <c r="E133" t="s">
        <v>142</v>
      </c>
      <c r="F133" t="s">
        <v>886</v>
      </c>
      <c r="G133" s="48">
        <v>149</v>
      </c>
      <c r="H133" s="48">
        <v>2</v>
      </c>
      <c r="I133" s="48">
        <v>5</v>
      </c>
      <c r="J133" s="48">
        <v>2</v>
      </c>
      <c r="K133" s="48">
        <v>9</v>
      </c>
      <c r="L133" s="48">
        <v>6</v>
      </c>
      <c r="M133" s="48">
        <v>9</v>
      </c>
      <c r="N133" s="48">
        <v>8</v>
      </c>
      <c r="O133" s="48">
        <v>8</v>
      </c>
      <c r="P133" s="48">
        <v>7</v>
      </c>
      <c r="Q133" s="48">
        <v>8</v>
      </c>
      <c r="R133" s="48">
        <v>13</v>
      </c>
      <c r="S133" s="48">
        <v>15</v>
      </c>
      <c r="T133" s="48">
        <v>12</v>
      </c>
      <c r="U133" s="48">
        <v>12</v>
      </c>
      <c r="V133" s="48">
        <v>15</v>
      </c>
      <c r="W133" s="48">
        <v>9</v>
      </c>
      <c r="X133" s="48">
        <v>95</v>
      </c>
      <c r="Y133" s="48">
        <v>45</v>
      </c>
      <c r="Z133" s="48">
        <v>27</v>
      </c>
      <c r="AA133" s="48">
        <v>18</v>
      </c>
      <c r="AB133" s="48">
        <v>7412</v>
      </c>
      <c r="AC133" s="48">
        <v>73</v>
      </c>
      <c r="AD133" s="48">
        <v>1</v>
      </c>
      <c r="AE133" s="48">
        <v>3</v>
      </c>
      <c r="AF133" s="48">
        <v>2</v>
      </c>
      <c r="AG133" s="48">
        <v>3</v>
      </c>
      <c r="AH133" s="48">
        <v>3</v>
      </c>
      <c r="AI133" s="48">
        <v>5</v>
      </c>
      <c r="AJ133" s="48">
        <v>3</v>
      </c>
      <c r="AK133" s="48">
        <v>5</v>
      </c>
      <c r="AL133" s="48">
        <v>3</v>
      </c>
      <c r="AM133" s="48">
        <v>5</v>
      </c>
      <c r="AN133" s="48">
        <v>5</v>
      </c>
      <c r="AO133" s="48">
        <v>9</v>
      </c>
      <c r="AP133" s="48">
        <v>4</v>
      </c>
      <c r="AQ133" s="48">
        <v>6</v>
      </c>
      <c r="AR133" s="48">
        <v>9</v>
      </c>
      <c r="AS133" s="48">
        <v>6</v>
      </c>
      <c r="AT133" s="48">
        <v>45</v>
      </c>
      <c r="AU133" s="48">
        <v>22</v>
      </c>
      <c r="AV133" s="48">
        <v>15</v>
      </c>
      <c r="AW133" s="48">
        <v>7</v>
      </c>
      <c r="AX133" s="48">
        <v>3564</v>
      </c>
      <c r="AY133" s="48">
        <v>76</v>
      </c>
      <c r="AZ133" s="48">
        <v>1</v>
      </c>
      <c r="BA133" s="48">
        <v>2</v>
      </c>
      <c r="BB133" s="48">
        <v>0</v>
      </c>
      <c r="BC133" s="48">
        <v>6</v>
      </c>
      <c r="BD133" s="48">
        <v>3</v>
      </c>
      <c r="BE133" s="48">
        <v>4</v>
      </c>
      <c r="BF133" s="48">
        <v>5</v>
      </c>
      <c r="BG133" s="48">
        <v>3</v>
      </c>
      <c r="BH133" s="48">
        <v>4</v>
      </c>
      <c r="BI133" s="48">
        <v>3</v>
      </c>
      <c r="BJ133" s="48">
        <v>8</v>
      </c>
      <c r="BK133" s="48">
        <v>6</v>
      </c>
      <c r="BL133" s="48">
        <v>8</v>
      </c>
      <c r="BM133" s="48">
        <v>6</v>
      </c>
      <c r="BN133" s="48">
        <v>6</v>
      </c>
      <c r="BO133" s="48">
        <v>3</v>
      </c>
      <c r="BP133" s="48">
        <v>50</v>
      </c>
      <c r="BQ133" s="48">
        <v>23</v>
      </c>
      <c r="BR133" s="48">
        <v>12</v>
      </c>
      <c r="BS133" s="48">
        <v>11</v>
      </c>
      <c r="BT133" s="48">
        <v>3848</v>
      </c>
    </row>
    <row r="134" spans="1:72" x14ac:dyDescent="0.15">
      <c r="A134">
        <v>282201160</v>
      </c>
      <c r="B134">
        <v>2</v>
      </c>
      <c r="D134" t="s">
        <v>59</v>
      </c>
      <c r="E134" t="s">
        <v>143</v>
      </c>
      <c r="F134" t="s">
        <v>886</v>
      </c>
      <c r="G134" s="48">
        <v>277</v>
      </c>
      <c r="H134" s="48">
        <v>5</v>
      </c>
      <c r="I134" s="48">
        <v>11</v>
      </c>
      <c r="J134" s="48">
        <v>21</v>
      </c>
      <c r="K134" s="48">
        <v>23</v>
      </c>
      <c r="L134" s="48">
        <v>9</v>
      </c>
      <c r="M134" s="48">
        <v>12</v>
      </c>
      <c r="N134" s="48">
        <v>10</v>
      </c>
      <c r="O134" s="48">
        <v>14</v>
      </c>
      <c r="P134" s="48">
        <v>23</v>
      </c>
      <c r="Q134" s="48">
        <v>24</v>
      </c>
      <c r="R134" s="48">
        <v>21</v>
      </c>
      <c r="S134" s="48">
        <v>18</v>
      </c>
      <c r="T134" s="48">
        <v>17</v>
      </c>
      <c r="U134" s="48">
        <v>12</v>
      </c>
      <c r="V134" s="48">
        <v>18</v>
      </c>
      <c r="W134" s="48">
        <v>37</v>
      </c>
      <c r="X134" s="48">
        <v>171</v>
      </c>
      <c r="Y134" s="48">
        <v>69</v>
      </c>
      <c r="Z134" s="48">
        <v>30</v>
      </c>
      <c r="AA134" s="48">
        <v>39</v>
      </c>
      <c r="AB134" s="48">
        <v>12541</v>
      </c>
      <c r="AC134" s="48">
        <v>118</v>
      </c>
      <c r="AD134" s="48">
        <v>1</v>
      </c>
      <c r="AE134" s="48">
        <v>6</v>
      </c>
      <c r="AF134" s="48">
        <v>5</v>
      </c>
      <c r="AG134" s="48">
        <v>10</v>
      </c>
      <c r="AH134" s="48">
        <v>3</v>
      </c>
      <c r="AI134" s="48">
        <v>5</v>
      </c>
      <c r="AJ134" s="48">
        <v>3</v>
      </c>
      <c r="AK134" s="48">
        <v>5</v>
      </c>
      <c r="AL134" s="48">
        <v>9</v>
      </c>
      <c r="AM134" s="48">
        <v>17</v>
      </c>
      <c r="AN134" s="48">
        <v>13</v>
      </c>
      <c r="AO134" s="48">
        <v>10</v>
      </c>
      <c r="AP134" s="48">
        <v>5</v>
      </c>
      <c r="AQ134" s="48">
        <v>6</v>
      </c>
      <c r="AR134" s="48">
        <v>5</v>
      </c>
      <c r="AS134" s="48">
        <v>12</v>
      </c>
      <c r="AT134" s="48">
        <v>80</v>
      </c>
      <c r="AU134" s="48">
        <v>26</v>
      </c>
      <c r="AV134" s="48">
        <v>11</v>
      </c>
      <c r="AW134" s="48">
        <v>15</v>
      </c>
      <c r="AX134" s="48">
        <v>5445</v>
      </c>
      <c r="AY134" s="48">
        <v>159</v>
      </c>
      <c r="AZ134" s="48">
        <v>4</v>
      </c>
      <c r="BA134" s="48">
        <v>5</v>
      </c>
      <c r="BB134" s="48">
        <v>16</v>
      </c>
      <c r="BC134" s="48">
        <v>13</v>
      </c>
      <c r="BD134" s="48">
        <v>6</v>
      </c>
      <c r="BE134" s="48">
        <v>7</v>
      </c>
      <c r="BF134" s="48">
        <v>7</v>
      </c>
      <c r="BG134" s="48">
        <v>9</v>
      </c>
      <c r="BH134" s="48">
        <v>14</v>
      </c>
      <c r="BI134" s="48">
        <v>7</v>
      </c>
      <c r="BJ134" s="48">
        <v>8</v>
      </c>
      <c r="BK134" s="48">
        <v>8</v>
      </c>
      <c r="BL134" s="48">
        <v>12</v>
      </c>
      <c r="BM134" s="48">
        <v>6</v>
      </c>
      <c r="BN134" s="48">
        <v>13</v>
      </c>
      <c r="BO134" s="48">
        <v>25</v>
      </c>
      <c r="BP134" s="48">
        <v>91</v>
      </c>
      <c r="BQ134" s="48">
        <v>43</v>
      </c>
      <c r="BR134" s="48">
        <v>19</v>
      </c>
      <c r="BS134" s="48">
        <v>24</v>
      </c>
      <c r="BT134" s="48">
        <v>7096</v>
      </c>
    </row>
    <row r="135" spans="1:72" x14ac:dyDescent="0.15">
      <c r="A135">
        <v>282201170</v>
      </c>
      <c r="B135">
        <v>2</v>
      </c>
      <c r="D135" t="s">
        <v>59</v>
      </c>
      <c r="E135" t="s">
        <v>144</v>
      </c>
      <c r="F135" t="s">
        <v>886</v>
      </c>
      <c r="G135" s="48">
        <v>633</v>
      </c>
      <c r="H135" s="48">
        <v>16</v>
      </c>
      <c r="I135" s="48">
        <v>19</v>
      </c>
      <c r="J135" s="48">
        <v>22</v>
      </c>
      <c r="K135" s="48">
        <v>27</v>
      </c>
      <c r="L135" s="48">
        <v>22</v>
      </c>
      <c r="M135" s="48">
        <v>25</v>
      </c>
      <c r="N135" s="48">
        <v>24</v>
      </c>
      <c r="O135" s="48">
        <v>23</v>
      </c>
      <c r="P135" s="48">
        <v>22</v>
      </c>
      <c r="Q135" s="48">
        <v>31</v>
      </c>
      <c r="R135" s="48">
        <v>41</v>
      </c>
      <c r="S135" s="48">
        <v>43</v>
      </c>
      <c r="T135" s="48">
        <v>39</v>
      </c>
      <c r="U135" s="48">
        <v>28</v>
      </c>
      <c r="V135" s="48">
        <v>36</v>
      </c>
      <c r="W135" s="48">
        <v>57</v>
      </c>
      <c r="X135" s="48">
        <v>297</v>
      </c>
      <c r="Y135" s="48">
        <v>279</v>
      </c>
      <c r="Z135" s="48">
        <v>64</v>
      </c>
      <c r="AA135" s="48">
        <v>215</v>
      </c>
      <c r="AB135" s="48">
        <v>35865</v>
      </c>
      <c r="AC135" s="48">
        <v>254</v>
      </c>
      <c r="AD135" s="48">
        <v>7</v>
      </c>
      <c r="AE135" s="48">
        <v>10</v>
      </c>
      <c r="AF135" s="48">
        <v>10</v>
      </c>
      <c r="AG135" s="48">
        <v>13</v>
      </c>
      <c r="AH135" s="48">
        <v>11</v>
      </c>
      <c r="AI135" s="48">
        <v>15</v>
      </c>
      <c r="AJ135" s="48">
        <v>12</v>
      </c>
      <c r="AK135" s="48">
        <v>12</v>
      </c>
      <c r="AL135" s="48">
        <v>9</v>
      </c>
      <c r="AM135" s="48">
        <v>12</v>
      </c>
      <c r="AN135" s="48">
        <v>22</v>
      </c>
      <c r="AO135" s="48">
        <v>26</v>
      </c>
      <c r="AP135" s="48">
        <v>20</v>
      </c>
      <c r="AQ135" s="48">
        <v>10</v>
      </c>
      <c r="AR135" s="48">
        <v>14</v>
      </c>
      <c r="AS135" s="48">
        <v>27</v>
      </c>
      <c r="AT135" s="48">
        <v>152</v>
      </c>
      <c r="AU135" s="48">
        <v>75</v>
      </c>
      <c r="AV135" s="48">
        <v>24</v>
      </c>
      <c r="AW135" s="48">
        <v>51</v>
      </c>
      <c r="AX135" s="48">
        <v>12552</v>
      </c>
      <c r="AY135" s="48">
        <v>379</v>
      </c>
      <c r="AZ135" s="48">
        <v>9</v>
      </c>
      <c r="BA135" s="48">
        <v>9</v>
      </c>
      <c r="BB135" s="48">
        <v>12</v>
      </c>
      <c r="BC135" s="48">
        <v>14</v>
      </c>
      <c r="BD135" s="48">
        <v>11</v>
      </c>
      <c r="BE135" s="48">
        <v>10</v>
      </c>
      <c r="BF135" s="48">
        <v>12</v>
      </c>
      <c r="BG135" s="48">
        <v>11</v>
      </c>
      <c r="BH135" s="48">
        <v>13</v>
      </c>
      <c r="BI135" s="48">
        <v>19</v>
      </c>
      <c r="BJ135" s="48">
        <v>19</v>
      </c>
      <c r="BK135" s="48">
        <v>17</v>
      </c>
      <c r="BL135" s="48">
        <v>19</v>
      </c>
      <c r="BM135" s="48">
        <v>18</v>
      </c>
      <c r="BN135" s="48">
        <v>22</v>
      </c>
      <c r="BO135" s="48">
        <v>30</v>
      </c>
      <c r="BP135" s="48">
        <v>145</v>
      </c>
      <c r="BQ135" s="48">
        <v>204</v>
      </c>
      <c r="BR135" s="48">
        <v>40</v>
      </c>
      <c r="BS135" s="48">
        <v>164</v>
      </c>
      <c r="BT135" s="48">
        <v>23313</v>
      </c>
    </row>
    <row r="136" spans="1:72" x14ac:dyDescent="0.15">
      <c r="A136">
        <v>282201180</v>
      </c>
      <c r="B136">
        <v>2</v>
      </c>
      <c r="D136" t="s">
        <v>59</v>
      </c>
      <c r="E136" t="s">
        <v>145</v>
      </c>
      <c r="F136" t="s">
        <v>886</v>
      </c>
      <c r="G136" s="48">
        <v>385</v>
      </c>
      <c r="H136" s="48">
        <v>20</v>
      </c>
      <c r="I136" s="48">
        <v>14</v>
      </c>
      <c r="J136" s="48">
        <v>20</v>
      </c>
      <c r="K136" s="48">
        <v>20</v>
      </c>
      <c r="L136" s="48">
        <v>22</v>
      </c>
      <c r="M136" s="48">
        <v>21</v>
      </c>
      <c r="N136" s="48">
        <v>14</v>
      </c>
      <c r="O136" s="48">
        <v>22</v>
      </c>
      <c r="P136" s="48">
        <v>22</v>
      </c>
      <c r="Q136" s="48">
        <v>21</v>
      </c>
      <c r="R136" s="48">
        <v>32</v>
      </c>
      <c r="S136" s="48">
        <v>27</v>
      </c>
      <c r="T136" s="48">
        <v>24</v>
      </c>
      <c r="U136" s="48">
        <v>22</v>
      </c>
      <c r="V136" s="48">
        <v>21</v>
      </c>
      <c r="W136" s="48">
        <v>54</v>
      </c>
      <c r="X136" s="48">
        <v>225</v>
      </c>
      <c r="Y136" s="48">
        <v>106</v>
      </c>
      <c r="Z136" s="48">
        <v>43</v>
      </c>
      <c r="AA136" s="48">
        <v>63</v>
      </c>
      <c r="AB136" s="48">
        <v>17716</v>
      </c>
      <c r="AC136" s="48">
        <v>192</v>
      </c>
      <c r="AD136" s="48">
        <v>10</v>
      </c>
      <c r="AE136" s="48">
        <v>8</v>
      </c>
      <c r="AF136" s="48">
        <v>13</v>
      </c>
      <c r="AG136" s="48">
        <v>11</v>
      </c>
      <c r="AH136" s="48">
        <v>11</v>
      </c>
      <c r="AI136" s="48">
        <v>12</v>
      </c>
      <c r="AJ136" s="48">
        <v>6</v>
      </c>
      <c r="AK136" s="48">
        <v>13</v>
      </c>
      <c r="AL136" s="48">
        <v>10</v>
      </c>
      <c r="AM136" s="48">
        <v>11</v>
      </c>
      <c r="AN136" s="48">
        <v>14</v>
      </c>
      <c r="AO136" s="48">
        <v>16</v>
      </c>
      <c r="AP136" s="48">
        <v>12</v>
      </c>
      <c r="AQ136" s="48">
        <v>10</v>
      </c>
      <c r="AR136" s="48">
        <v>9</v>
      </c>
      <c r="AS136" s="48">
        <v>31</v>
      </c>
      <c r="AT136" s="48">
        <v>116</v>
      </c>
      <c r="AU136" s="48">
        <v>45</v>
      </c>
      <c r="AV136" s="48">
        <v>19</v>
      </c>
      <c r="AW136" s="48">
        <v>26</v>
      </c>
      <c r="AX136" s="48">
        <v>8389</v>
      </c>
      <c r="AY136" s="48">
        <v>193</v>
      </c>
      <c r="AZ136" s="48">
        <v>10</v>
      </c>
      <c r="BA136" s="48">
        <v>6</v>
      </c>
      <c r="BB136" s="48">
        <v>7</v>
      </c>
      <c r="BC136" s="48">
        <v>9</v>
      </c>
      <c r="BD136" s="48">
        <v>11</v>
      </c>
      <c r="BE136" s="48">
        <v>9</v>
      </c>
      <c r="BF136" s="48">
        <v>8</v>
      </c>
      <c r="BG136" s="48">
        <v>9</v>
      </c>
      <c r="BH136" s="48">
        <v>12</v>
      </c>
      <c r="BI136" s="48">
        <v>10</v>
      </c>
      <c r="BJ136" s="48">
        <v>18</v>
      </c>
      <c r="BK136" s="48">
        <v>11</v>
      </c>
      <c r="BL136" s="48">
        <v>12</v>
      </c>
      <c r="BM136" s="48">
        <v>12</v>
      </c>
      <c r="BN136" s="48">
        <v>12</v>
      </c>
      <c r="BO136" s="48">
        <v>23</v>
      </c>
      <c r="BP136" s="48">
        <v>109</v>
      </c>
      <c r="BQ136" s="48">
        <v>61</v>
      </c>
      <c r="BR136" s="48">
        <v>24</v>
      </c>
      <c r="BS136" s="48">
        <v>37</v>
      </c>
      <c r="BT136" s="48">
        <v>9327</v>
      </c>
    </row>
    <row r="137" spans="1:72" x14ac:dyDescent="0.15">
      <c r="A137">
        <v>282201190</v>
      </c>
      <c r="B137">
        <v>2</v>
      </c>
      <c r="D137" t="s">
        <v>59</v>
      </c>
      <c r="E137" t="s">
        <v>146</v>
      </c>
      <c r="F137" t="s">
        <v>886</v>
      </c>
      <c r="G137" s="48">
        <v>419</v>
      </c>
      <c r="H137" s="48">
        <v>13</v>
      </c>
      <c r="I137" s="48">
        <v>26</v>
      </c>
      <c r="J137" s="48">
        <v>28</v>
      </c>
      <c r="K137" s="48">
        <v>20</v>
      </c>
      <c r="L137" s="48">
        <v>22</v>
      </c>
      <c r="M137" s="48">
        <v>21</v>
      </c>
      <c r="N137" s="48">
        <v>22</v>
      </c>
      <c r="O137" s="48">
        <v>21</v>
      </c>
      <c r="P137" s="48">
        <v>37</v>
      </c>
      <c r="Q137" s="48">
        <v>12</v>
      </c>
      <c r="R137" s="48">
        <v>35</v>
      </c>
      <c r="S137" s="48">
        <v>44</v>
      </c>
      <c r="T137" s="48">
        <v>23</v>
      </c>
      <c r="U137" s="48">
        <v>25</v>
      </c>
      <c r="V137" s="48">
        <v>29</v>
      </c>
      <c r="W137" s="48">
        <v>67</v>
      </c>
      <c r="X137" s="48">
        <v>257</v>
      </c>
      <c r="Y137" s="48">
        <v>95</v>
      </c>
      <c r="Z137" s="48">
        <v>54</v>
      </c>
      <c r="AA137" s="48">
        <v>41</v>
      </c>
      <c r="AB137" s="48">
        <v>18455</v>
      </c>
      <c r="AC137" s="48">
        <v>204</v>
      </c>
      <c r="AD137" s="48">
        <v>8</v>
      </c>
      <c r="AE137" s="48">
        <v>15</v>
      </c>
      <c r="AF137" s="48">
        <v>18</v>
      </c>
      <c r="AG137" s="48">
        <v>9</v>
      </c>
      <c r="AH137" s="48">
        <v>8</v>
      </c>
      <c r="AI137" s="48">
        <v>12</v>
      </c>
      <c r="AJ137" s="48">
        <v>11</v>
      </c>
      <c r="AK137" s="48">
        <v>9</v>
      </c>
      <c r="AL137" s="48">
        <v>17</v>
      </c>
      <c r="AM137" s="48">
        <v>7</v>
      </c>
      <c r="AN137" s="48">
        <v>17</v>
      </c>
      <c r="AO137" s="48">
        <v>22</v>
      </c>
      <c r="AP137" s="48">
        <v>9</v>
      </c>
      <c r="AQ137" s="48">
        <v>12</v>
      </c>
      <c r="AR137" s="48">
        <v>14</v>
      </c>
      <c r="AS137" s="48">
        <v>41</v>
      </c>
      <c r="AT137" s="48">
        <v>121</v>
      </c>
      <c r="AU137" s="48">
        <v>42</v>
      </c>
      <c r="AV137" s="48">
        <v>26</v>
      </c>
      <c r="AW137" s="48">
        <v>16</v>
      </c>
      <c r="AX137" s="48">
        <v>8547</v>
      </c>
      <c r="AY137" s="48">
        <v>215</v>
      </c>
      <c r="AZ137" s="48">
        <v>5</v>
      </c>
      <c r="BA137" s="48">
        <v>11</v>
      </c>
      <c r="BB137" s="48">
        <v>10</v>
      </c>
      <c r="BC137" s="48">
        <v>11</v>
      </c>
      <c r="BD137" s="48">
        <v>14</v>
      </c>
      <c r="BE137" s="48">
        <v>9</v>
      </c>
      <c r="BF137" s="48">
        <v>11</v>
      </c>
      <c r="BG137" s="48">
        <v>12</v>
      </c>
      <c r="BH137" s="48">
        <v>20</v>
      </c>
      <c r="BI137" s="48">
        <v>5</v>
      </c>
      <c r="BJ137" s="48">
        <v>18</v>
      </c>
      <c r="BK137" s="48">
        <v>22</v>
      </c>
      <c r="BL137" s="48">
        <v>14</v>
      </c>
      <c r="BM137" s="48">
        <v>13</v>
      </c>
      <c r="BN137" s="48">
        <v>15</v>
      </c>
      <c r="BO137" s="48">
        <v>26</v>
      </c>
      <c r="BP137" s="48">
        <v>136</v>
      </c>
      <c r="BQ137" s="48">
        <v>53</v>
      </c>
      <c r="BR137" s="48">
        <v>28</v>
      </c>
      <c r="BS137" s="48">
        <v>25</v>
      </c>
      <c r="BT137" s="48">
        <v>9908</v>
      </c>
    </row>
    <row r="138" spans="1:72" x14ac:dyDescent="0.15">
      <c r="A138">
        <v>282201200</v>
      </c>
      <c r="B138">
        <v>2</v>
      </c>
      <c r="D138" t="s">
        <v>59</v>
      </c>
      <c r="E138" t="s">
        <v>147</v>
      </c>
      <c r="F138" t="s">
        <v>887</v>
      </c>
      <c r="G138" s="48">
        <v>808</v>
      </c>
      <c r="H138" s="48">
        <v>26</v>
      </c>
      <c r="I138" s="48">
        <v>41</v>
      </c>
      <c r="J138" s="48">
        <v>42</v>
      </c>
      <c r="K138" s="48">
        <v>40</v>
      </c>
      <c r="L138" s="48">
        <v>32</v>
      </c>
      <c r="M138" s="48">
        <v>24</v>
      </c>
      <c r="N138" s="48">
        <v>46</v>
      </c>
      <c r="O138" s="48">
        <v>37</v>
      </c>
      <c r="P138" s="48">
        <v>44</v>
      </c>
      <c r="Q138" s="48">
        <v>62</v>
      </c>
      <c r="R138" s="48">
        <v>66</v>
      </c>
      <c r="S138" s="48">
        <v>65</v>
      </c>
      <c r="T138" s="48">
        <v>51</v>
      </c>
      <c r="U138" s="48">
        <v>50</v>
      </c>
      <c r="V138" s="48">
        <v>59</v>
      </c>
      <c r="W138" s="48">
        <v>109</v>
      </c>
      <c r="X138" s="48">
        <v>467</v>
      </c>
      <c r="Y138" s="48">
        <v>232</v>
      </c>
      <c r="Z138" s="48">
        <v>109</v>
      </c>
      <c r="AA138" s="48">
        <v>123</v>
      </c>
      <c r="AB138" s="48">
        <v>38309</v>
      </c>
      <c r="AC138" s="48">
        <v>390</v>
      </c>
      <c r="AD138" s="48">
        <v>12</v>
      </c>
      <c r="AE138" s="48">
        <v>19</v>
      </c>
      <c r="AF138" s="48">
        <v>20</v>
      </c>
      <c r="AG138" s="48">
        <v>19</v>
      </c>
      <c r="AH138" s="48">
        <v>21</v>
      </c>
      <c r="AI138" s="48">
        <v>14</v>
      </c>
      <c r="AJ138" s="48">
        <v>21</v>
      </c>
      <c r="AK138" s="48">
        <v>15</v>
      </c>
      <c r="AL138" s="48">
        <v>23</v>
      </c>
      <c r="AM138" s="48">
        <v>30</v>
      </c>
      <c r="AN138" s="48">
        <v>31</v>
      </c>
      <c r="AO138" s="48">
        <v>39</v>
      </c>
      <c r="AP138" s="48">
        <v>26</v>
      </c>
      <c r="AQ138" s="48">
        <v>20</v>
      </c>
      <c r="AR138" s="48">
        <v>27</v>
      </c>
      <c r="AS138" s="48">
        <v>51</v>
      </c>
      <c r="AT138" s="48">
        <v>239</v>
      </c>
      <c r="AU138" s="48">
        <v>100</v>
      </c>
      <c r="AV138" s="48">
        <v>47</v>
      </c>
      <c r="AW138" s="48">
        <v>53</v>
      </c>
      <c r="AX138" s="48">
        <v>18162</v>
      </c>
      <c r="AY138" s="48">
        <v>418</v>
      </c>
      <c r="AZ138" s="48">
        <v>14</v>
      </c>
      <c r="BA138" s="48">
        <v>22</v>
      </c>
      <c r="BB138" s="48">
        <v>22</v>
      </c>
      <c r="BC138" s="48">
        <v>21</v>
      </c>
      <c r="BD138" s="48">
        <v>11</v>
      </c>
      <c r="BE138" s="48">
        <v>10</v>
      </c>
      <c r="BF138" s="48">
        <v>25</v>
      </c>
      <c r="BG138" s="48">
        <v>22</v>
      </c>
      <c r="BH138" s="48">
        <v>21</v>
      </c>
      <c r="BI138" s="48">
        <v>32</v>
      </c>
      <c r="BJ138" s="48">
        <v>35</v>
      </c>
      <c r="BK138" s="48">
        <v>26</v>
      </c>
      <c r="BL138" s="48">
        <v>25</v>
      </c>
      <c r="BM138" s="48">
        <v>30</v>
      </c>
      <c r="BN138" s="48">
        <v>32</v>
      </c>
      <c r="BO138" s="48">
        <v>58</v>
      </c>
      <c r="BP138" s="48">
        <v>228</v>
      </c>
      <c r="BQ138" s="48">
        <v>132</v>
      </c>
      <c r="BR138" s="48">
        <v>62</v>
      </c>
      <c r="BS138" s="48">
        <v>70</v>
      </c>
      <c r="BT138" s="48">
        <v>20147</v>
      </c>
    </row>
    <row r="139" spans="1:72" x14ac:dyDescent="0.15">
      <c r="A139" s="118">
        <v>28220120001</v>
      </c>
      <c r="B139" s="118">
        <v>3</v>
      </c>
      <c r="C139" s="118"/>
      <c r="D139" s="118" t="s">
        <v>59</v>
      </c>
      <c r="E139" s="118" t="s">
        <v>876</v>
      </c>
      <c r="F139" s="118"/>
      <c r="G139" s="119">
        <v>296</v>
      </c>
      <c r="H139" s="119">
        <v>8</v>
      </c>
      <c r="I139" s="119">
        <v>15</v>
      </c>
      <c r="J139" s="119">
        <v>12</v>
      </c>
      <c r="K139" s="119">
        <v>15</v>
      </c>
      <c r="L139" s="119">
        <v>18</v>
      </c>
      <c r="M139" s="119">
        <v>11</v>
      </c>
      <c r="N139" s="119">
        <v>19</v>
      </c>
      <c r="O139" s="119">
        <v>13</v>
      </c>
      <c r="P139" s="119">
        <v>16</v>
      </c>
      <c r="Q139" s="119">
        <v>22</v>
      </c>
      <c r="R139" s="119">
        <v>31</v>
      </c>
      <c r="S139" s="119">
        <v>24</v>
      </c>
      <c r="T139" s="119">
        <v>14</v>
      </c>
      <c r="U139" s="119">
        <v>15</v>
      </c>
      <c r="V139" s="119">
        <v>18</v>
      </c>
      <c r="W139" s="119">
        <v>35</v>
      </c>
      <c r="X139" s="119">
        <v>183</v>
      </c>
      <c r="Y139" s="119">
        <v>78</v>
      </c>
      <c r="Z139" s="119">
        <v>33</v>
      </c>
      <c r="AA139" s="119">
        <v>45</v>
      </c>
      <c r="AB139" s="119">
        <v>13721</v>
      </c>
      <c r="AC139" s="119">
        <v>140</v>
      </c>
      <c r="AD139" s="119">
        <v>3</v>
      </c>
      <c r="AE139" s="119">
        <v>7</v>
      </c>
      <c r="AF139" s="119">
        <v>7</v>
      </c>
      <c r="AG139" s="119">
        <v>8</v>
      </c>
      <c r="AH139" s="119">
        <v>11</v>
      </c>
      <c r="AI139" s="119">
        <v>7</v>
      </c>
      <c r="AJ139" s="119">
        <v>8</v>
      </c>
      <c r="AK139" s="119">
        <v>4</v>
      </c>
      <c r="AL139" s="119">
        <v>8</v>
      </c>
      <c r="AM139" s="119">
        <v>10</v>
      </c>
      <c r="AN139" s="119">
        <v>16</v>
      </c>
      <c r="AO139" s="119">
        <v>14</v>
      </c>
      <c r="AP139" s="119">
        <v>7</v>
      </c>
      <c r="AQ139" s="119">
        <v>4</v>
      </c>
      <c r="AR139" s="119">
        <v>8</v>
      </c>
      <c r="AS139" s="119">
        <v>17</v>
      </c>
      <c r="AT139" s="119">
        <v>93</v>
      </c>
      <c r="AU139" s="119">
        <v>30</v>
      </c>
      <c r="AV139" s="119">
        <v>12</v>
      </c>
      <c r="AW139" s="119">
        <v>18</v>
      </c>
      <c r="AX139" s="119">
        <v>6244</v>
      </c>
      <c r="AY139" s="119">
        <v>156</v>
      </c>
      <c r="AZ139" s="119">
        <v>5</v>
      </c>
      <c r="BA139" s="119">
        <v>8</v>
      </c>
      <c r="BB139" s="119">
        <v>5</v>
      </c>
      <c r="BC139" s="119">
        <v>7</v>
      </c>
      <c r="BD139" s="119">
        <v>7</v>
      </c>
      <c r="BE139" s="119">
        <v>4</v>
      </c>
      <c r="BF139" s="119">
        <v>11</v>
      </c>
      <c r="BG139" s="119">
        <v>9</v>
      </c>
      <c r="BH139" s="119">
        <v>8</v>
      </c>
      <c r="BI139" s="119">
        <v>12</v>
      </c>
      <c r="BJ139" s="119">
        <v>15</v>
      </c>
      <c r="BK139" s="119">
        <v>10</v>
      </c>
      <c r="BL139" s="119">
        <v>7</v>
      </c>
      <c r="BM139" s="119">
        <v>11</v>
      </c>
      <c r="BN139" s="119">
        <v>10</v>
      </c>
      <c r="BO139" s="119">
        <v>18</v>
      </c>
      <c r="BP139" s="119">
        <v>90</v>
      </c>
      <c r="BQ139" s="119">
        <v>48</v>
      </c>
      <c r="BR139" s="119">
        <v>21</v>
      </c>
      <c r="BS139" s="119">
        <v>27</v>
      </c>
      <c r="BT139" s="119">
        <v>7477</v>
      </c>
    </row>
    <row r="140" spans="1:72" x14ac:dyDescent="0.15">
      <c r="A140" s="120">
        <v>28220120002</v>
      </c>
      <c r="B140" s="120">
        <v>3</v>
      </c>
      <c r="C140" s="120"/>
      <c r="D140" s="120" t="s">
        <v>59</v>
      </c>
      <c r="E140" s="120" t="s">
        <v>877</v>
      </c>
      <c r="F140" s="120"/>
      <c r="G140" s="121">
        <v>512</v>
      </c>
      <c r="H140" s="121">
        <v>18</v>
      </c>
      <c r="I140" s="121">
        <v>26</v>
      </c>
      <c r="J140" s="121">
        <v>30</v>
      </c>
      <c r="K140" s="121">
        <v>25</v>
      </c>
      <c r="L140" s="121">
        <v>14</v>
      </c>
      <c r="M140" s="121">
        <v>13</v>
      </c>
      <c r="N140" s="121">
        <v>27</v>
      </c>
      <c r="O140" s="121">
        <v>24</v>
      </c>
      <c r="P140" s="121">
        <v>28</v>
      </c>
      <c r="Q140" s="121">
        <v>40</v>
      </c>
      <c r="R140" s="121">
        <v>35</v>
      </c>
      <c r="S140" s="121">
        <v>41</v>
      </c>
      <c r="T140" s="121">
        <v>37</v>
      </c>
      <c r="U140" s="121">
        <v>35</v>
      </c>
      <c r="V140" s="121">
        <v>41</v>
      </c>
      <c r="W140" s="121">
        <v>74</v>
      </c>
      <c r="X140" s="121">
        <v>284</v>
      </c>
      <c r="Y140" s="121">
        <v>154</v>
      </c>
      <c r="Z140" s="121">
        <v>76</v>
      </c>
      <c r="AA140" s="121">
        <v>78</v>
      </c>
      <c r="AB140" s="121">
        <v>24588</v>
      </c>
      <c r="AC140" s="121">
        <v>250</v>
      </c>
      <c r="AD140" s="121">
        <v>9</v>
      </c>
      <c r="AE140" s="121">
        <v>12</v>
      </c>
      <c r="AF140" s="121">
        <v>13</v>
      </c>
      <c r="AG140" s="121">
        <v>11</v>
      </c>
      <c r="AH140" s="121">
        <v>10</v>
      </c>
      <c r="AI140" s="121">
        <v>7</v>
      </c>
      <c r="AJ140" s="121">
        <v>13</v>
      </c>
      <c r="AK140" s="121">
        <v>11</v>
      </c>
      <c r="AL140" s="121">
        <v>15</v>
      </c>
      <c r="AM140" s="121">
        <v>20</v>
      </c>
      <c r="AN140" s="121">
        <v>15</v>
      </c>
      <c r="AO140" s="121">
        <v>25</v>
      </c>
      <c r="AP140" s="121">
        <v>19</v>
      </c>
      <c r="AQ140" s="121">
        <v>16</v>
      </c>
      <c r="AR140" s="121">
        <v>19</v>
      </c>
      <c r="AS140" s="121">
        <v>34</v>
      </c>
      <c r="AT140" s="121">
        <v>146</v>
      </c>
      <c r="AU140" s="121">
        <v>70</v>
      </c>
      <c r="AV140" s="121">
        <v>35</v>
      </c>
      <c r="AW140" s="121">
        <v>35</v>
      </c>
      <c r="AX140" s="121">
        <v>11918</v>
      </c>
      <c r="AY140" s="121">
        <v>262</v>
      </c>
      <c r="AZ140" s="121">
        <v>9</v>
      </c>
      <c r="BA140" s="121">
        <v>14</v>
      </c>
      <c r="BB140" s="121">
        <v>17</v>
      </c>
      <c r="BC140" s="121">
        <v>14</v>
      </c>
      <c r="BD140" s="121">
        <v>4</v>
      </c>
      <c r="BE140" s="121">
        <v>6</v>
      </c>
      <c r="BF140" s="121">
        <v>14</v>
      </c>
      <c r="BG140" s="121">
        <v>13</v>
      </c>
      <c r="BH140" s="121">
        <v>13</v>
      </c>
      <c r="BI140" s="121">
        <v>20</v>
      </c>
      <c r="BJ140" s="121">
        <v>20</v>
      </c>
      <c r="BK140" s="121">
        <v>16</v>
      </c>
      <c r="BL140" s="121">
        <v>18</v>
      </c>
      <c r="BM140" s="121">
        <v>19</v>
      </c>
      <c r="BN140" s="121">
        <v>22</v>
      </c>
      <c r="BO140" s="121">
        <v>40</v>
      </c>
      <c r="BP140" s="121">
        <v>138</v>
      </c>
      <c r="BQ140" s="121">
        <v>84</v>
      </c>
      <c r="BR140" s="121">
        <v>41</v>
      </c>
      <c r="BS140" s="121">
        <v>43</v>
      </c>
      <c r="BT140" s="121">
        <v>12670</v>
      </c>
    </row>
    <row r="141" spans="1:72" x14ac:dyDescent="0.15">
      <c r="A141">
        <v>282201220</v>
      </c>
      <c r="B141">
        <v>2</v>
      </c>
      <c r="D141" t="s">
        <v>59</v>
      </c>
      <c r="E141" t="s">
        <v>150</v>
      </c>
      <c r="F141" t="s">
        <v>887</v>
      </c>
      <c r="G141" s="48">
        <v>276</v>
      </c>
      <c r="H141" s="48">
        <v>8</v>
      </c>
      <c r="I141" s="48">
        <v>12</v>
      </c>
      <c r="J141" s="48">
        <v>14</v>
      </c>
      <c r="K141" s="48">
        <v>8</v>
      </c>
      <c r="L141" s="48">
        <v>11</v>
      </c>
      <c r="M141" s="48">
        <v>19</v>
      </c>
      <c r="N141" s="48">
        <v>19</v>
      </c>
      <c r="O141" s="48">
        <v>16</v>
      </c>
      <c r="P141" s="48">
        <v>9</v>
      </c>
      <c r="Q141" s="48">
        <v>18</v>
      </c>
      <c r="R141" s="48">
        <v>23</v>
      </c>
      <c r="S141" s="48">
        <v>36</v>
      </c>
      <c r="T141" s="48">
        <v>22</v>
      </c>
      <c r="U141" s="48">
        <v>6</v>
      </c>
      <c r="V141" s="48">
        <v>18</v>
      </c>
      <c r="W141" s="48">
        <v>34</v>
      </c>
      <c r="X141" s="48">
        <v>181</v>
      </c>
      <c r="Y141" s="48">
        <v>61</v>
      </c>
      <c r="Z141" s="48">
        <v>24</v>
      </c>
      <c r="AA141" s="48">
        <v>37</v>
      </c>
      <c r="AB141" s="48">
        <v>12927</v>
      </c>
      <c r="AC141" s="48">
        <v>128</v>
      </c>
      <c r="AD141" s="48">
        <v>3</v>
      </c>
      <c r="AE141" s="48">
        <v>5</v>
      </c>
      <c r="AF141" s="48">
        <v>6</v>
      </c>
      <c r="AG141" s="48">
        <v>4</v>
      </c>
      <c r="AH141" s="48">
        <v>5</v>
      </c>
      <c r="AI141" s="48">
        <v>10</v>
      </c>
      <c r="AJ141" s="48">
        <v>11</v>
      </c>
      <c r="AK141" s="48">
        <v>8</v>
      </c>
      <c r="AL141" s="48">
        <v>6</v>
      </c>
      <c r="AM141" s="48">
        <v>7</v>
      </c>
      <c r="AN141" s="48">
        <v>9</v>
      </c>
      <c r="AO141" s="48">
        <v>20</v>
      </c>
      <c r="AP141" s="48">
        <v>13</v>
      </c>
      <c r="AQ141" s="48">
        <v>4</v>
      </c>
      <c r="AR141" s="48">
        <v>5</v>
      </c>
      <c r="AS141" s="48">
        <v>14</v>
      </c>
      <c r="AT141" s="48">
        <v>93</v>
      </c>
      <c r="AU141" s="48">
        <v>21</v>
      </c>
      <c r="AV141" s="48">
        <v>9</v>
      </c>
      <c r="AW141" s="48">
        <v>12</v>
      </c>
      <c r="AX141" s="48">
        <v>5795</v>
      </c>
      <c r="AY141" s="48">
        <v>148</v>
      </c>
      <c r="AZ141" s="48">
        <v>5</v>
      </c>
      <c r="BA141" s="48">
        <v>7</v>
      </c>
      <c r="BB141" s="48">
        <v>8</v>
      </c>
      <c r="BC141" s="48">
        <v>4</v>
      </c>
      <c r="BD141" s="48">
        <v>6</v>
      </c>
      <c r="BE141" s="48">
        <v>9</v>
      </c>
      <c r="BF141" s="48">
        <v>8</v>
      </c>
      <c r="BG141" s="48">
        <v>8</v>
      </c>
      <c r="BH141" s="48">
        <v>3</v>
      </c>
      <c r="BI141" s="48">
        <v>11</v>
      </c>
      <c r="BJ141" s="48">
        <v>14</v>
      </c>
      <c r="BK141" s="48">
        <v>16</v>
      </c>
      <c r="BL141" s="48">
        <v>9</v>
      </c>
      <c r="BM141" s="48">
        <v>2</v>
      </c>
      <c r="BN141" s="48">
        <v>13</v>
      </c>
      <c r="BO141" s="48">
        <v>20</v>
      </c>
      <c r="BP141" s="48">
        <v>88</v>
      </c>
      <c r="BQ141" s="48">
        <v>40</v>
      </c>
      <c r="BR141" s="48">
        <v>15</v>
      </c>
      <c r="BS141" s="48">
        <v>25</v>
      </c>
      <c r="BT141" s="48">
        <v>7132</v>
      </c>
    </row>
    <row r="142" spans="1:72" x14ac:dyDescent="0.15">
      <c r="A142">
        <v>282201230</v>
      </c>
      <c r="B142">
        <v>2</v>
      </c>
      <c r="D142" t="s">
        <v>59</v>
      </c>
      <c r="E142" t="s">
        <v>151</v>
      </c>
      <c r="F142" t="s">
        <v>887</v>
      </c>
      <c r="G142" s="48">
        <v>352</v>
      </c>
      <c r="H142" s="48">
        <v>8</v>
      </c>
      <c r="I142" s="48">
        <v>15</v>
      </c>
      <c r="J142" s="48">
        <v>19</v>
      </c>
      <c r="K142" s="48">
        <v>22</v>
      </c>
      <c r="L142" s="48">
        <v>39</v>
      </c>
      <c r="M142" s="48">
        <v>28</v>
      </c>
      <c r="N142" s="48">
        <v>22</v>
      </c>
      <c r="O142" s="48">
        <v>20</v>
      </c>
      <c r="P142" s="48">
        <v>18</v>
      </c>
      <c r="Q142" s="48">
        <v>21</v>
      </c>
      <c r="R142" s="48">
        <v>19</v>
      </c>
      <c r="S142" s="48">
        <v>29</v>
      </c>
      <c r="T142" s="48">
        <v>21</v>
      </c>
      <c r="U142" s="48">
        <v>17</v>
      </c>
      <c r="V142" s="48">
        <v>11</v>
      </c>
      <c r="W142" s="48">
        <v>42</v>
      </c>
      <c r="X142" s="48">
        <v>239</v>
      </c>
      <c r="Y142" s="48">
        <v>71</v>
      </c>
      <c r="Z142" s="48">
        <v>28</v>
      </c>
      <c r="AA142" s="48">
        <v>43</v>
      </c>
      <c r="AB142" s="48">
        <v>14889</v>
      </c>
      <c r="AC142" s="48">
        <v>135</v>
      </c>
      <c r="AD142" s="48">
        <v>3</v>
      </c>
      <c r="AE142" s="48">
        <v>9</v>
      </c>
      <c r="AF142" s="48">
        <v>7</v>
      </c>
      <c r="AG142" s="48">
        <v>5</v>
      </c>
      <c r="AH142" s="48">
        <v>5</v>
      </c>
      <c r="AI142" s="48">
        <v>4</v>
      </c>
      <c r="AJ142" s="48">
        <v>5</v>
      </c>
      <c r="AK142" s="48">
        <v>10</v>
      </c>
      <c r="AL142" s="48">
        <v>9</v>
      </c>
      <c r="AM142" s="48">
        <v>11</v>
      </c>
      <c r="AN142" s="48">
        <v>10</v>
      </c>
      <c r="AO142" s="48">
        <v>16</v>
      </c>
      <c r="AP142" s="48">
        <v>11</v>
      </c>
      <c r="AQ142" s="48">
        <v>8</v>
      </c>
      <c r="AR142" s="48">
        <v>8</v>
      </c>
      <c r="AS142" s="48">
        <v>19</v>
      </c>
      <c r="AT142" s="48">
        <v>86</v>
      </c>
      <c r="AU142" s="48">
        <v>30</v>
      </c>
      <c r="AV142" s="48">
        <v>16</v>
      </c>
      <c r="AW142" s="48">
        <v>14</v>
      </c>
      <c r="AX142" s="48">
        <v>6218</v>
      </c>
      <c r="AY142" s="48">
        <v>217</v>
      </c>
      <c r="AZ142" s="48">
        <v>5</v>
      </c>
      <c r="BA142" s="48">
        <v>6</v>
      </c>
      <c r="BB142" s="48">
        <v>12</v>
      </c>
      <c r="BC142" s="48">
        <v>17</v>
      </c>
      <c r="BD142" s="48">
        <v>34</v>
      </c>
      <c r="BE142" s="48">
        <v>24</v>
      </c>
      <c r="BF142" s="48">
        <v>17</v>
      </c>
      <c r="BG142" s="48">
        <v>10</v>
      </c>
      <c r="BH142" s="48">
        <v>9</v>
      </c>
      <c r="BI142" s="48">
        <v>10</v>
      </c>
      <c r="BJ142" s="48">
        <v>9</v>
      </c>
      <c r="BK142" s="48">
        <v>13</v>
      </c>
      <c r="BL142" s="48">
        <v>10</v>
      </c>
      <c r="BM142" s="48">
        <v>9</v>
      </c>
      <c r="BN142" s="48">
        <v>3</v>
      </c>
      <c r="BO142" s="48">
        <v>23</v>
      </c>
      <c r="BP142" s="48">
        <v>153</v>
      </c>
      <c r="BQ142" s="48">
        <v>41</v>
      </c>
      <c r="BR142" s="48">
        <v>12</v>
      </c>
      <c r="BS142" s="48">
        <v>29</v>
      </c>
      <c r="BT142" s="48">
        <v>8671</v>
      </c>
    </row>
    <row r="143" spans="1:72" x14ac:dyDescent="0.15">
      <c r="A143">
        <v>282201240</v>
      </c>
      <c r="B143">
        <v>2</v>
      </c>
      <c r="D143" t="s">
        <v>59</v>
      </c>
      <c r="E143" t="s">
        <v>152</v>
      </c>
      <c r="F143" t="s">
        <v>887</v>
      </c>
      <c r="G143" s="48">
        <v>452</v>
      </c>
      <c r="H143" s="48">
        <v>12</v>
      </c>
      <c r="I143" s="48">
        <v>14</v>
      </c>
      <c r="J143" s="48">
        <v>37</v>
      </c>
      <c r="K143" s="48">
        <v>31</v>
      </c>
      <c r="L143" s="48">
        <v>26</v>
      </c>
      <c r="M143" s="48">
        <v>22</v>
      </c>
      <c r="N143" s="48">
        <v>21</v>
      </c>
      <c r="O143" s="48">
        <v>24</v>
      </c>
      <c r="P143" s="48">
        <v>28</v>
      </c>
      <c r="Q143" s="48">
        <v>34</v>
      </c>
      <c r="R143" s="48">
        <v>31</v>
      </c>
      <c r="S143" s="48">
        <v>30</v>
      </c>
      <c r="T143" s="48">
        <v>23</v>
      </c>
      <c r="U143" s="48">
        <v>20</v>
      </c>
      <c r="V143" s="48">
        <v>39</v>
      </c>
      <c r="W143" s="48">
        <v>63</v>
      </c>
      <c r="X143" s="48">
        <v>270</v>
      </c>
      <c r="Y143" s="48">
        <v>119</v>
      </c>
      <c r="Z143" s="48">
        <v>59</v>
      </c>
      <c r="AA143" s="48">
        <v>60</v>
      </c>
      <c r="AB143" s="48">
        <v>20353</v>
      </c>
      <c r="AC143" s="48">
        <v>206</v>
      </c>
      <c r="AD143" s="48">
        <v>5</v>
      </c>
      <c r="AE143" s="48">
        <v>5</v>
      </c>
      <c r="AF143" s="48">
        <v>15</v>
      </c>
      <c r="AG143" s="48">
        <v>14</v>
      </c>
      <c r="AH143" s="48">
        <v>11</v>
      </c>
      <c r="AI143" s="48">
        <v>9</v>
      </c>
      <c r="AJ143" s="48">
        <v>9</v>
      </c>
      <c r="AK143" s="48">
        <v>10</v>
      </c>
      <c r="AL143" s="48">
        <v>11</v>
      </c>
      <c r="AM143" s="48">
        <v>20</v>
      </c>
      <c r="AN143" s="48">
        <v>16</v>
      </c>
      <c r="AO143" s="48">
        <v>18</v>
      </c>
      <c r="AP143" s="48">
        <v>12</v>
      </c>
      <c r="AQ143" s="48">
        <v>9</v>
      </c>
      <c r="AR143" s="48">
        <v>14</v>
      </c>
      <c r="AS143" s="48">
        <v>25</v>
      </c>
      <c r="AT143" s="48">
        <v>130</v>
      </c>
      <c r="AU143" s="48">
        <v>51</v>
      </c>
      <c r="AV143" s="48">
        <v>23</v>
      </c>
      <c r="AW143" s="48">
        <v>28</v>
      </c>
      <c r="AX143" s="48">
        <v>9402</v>
      </c>
      <c r="AY143" s="48">
        <v>246</v>
      </c>
      <c r="AZ143" s="48">
        <v>7</v>
      </c>
      <c r="BA143" s="48">
        <v>9</v>
      </c>
      <c r="BB143" s="48">
        <v>22</v>
      </c>
      <c r="BC143" s="48">
        <v>17</v>
      </c>
      <c r="BD143" s="48">
        <v>15</v>
      </c>
      <c r="BE143" s="48">
        <v>13</v>
      </c>
      <c r="BF143" s="48">
        <v>12</v>
      </c>
      <c r="BG143" s="48">
        <v>14</v>
      </c>
      <c r="BH143" s="48">
        <v>17</v>
      </c>
      <c r="BI143" s="48">
        <v>14</v>
      </c>
      <c r="BJ143" s="48">
        <v>15</v>
      </c>
      <c r="BK143" s="48">
        <v>12</v>
      </c>
      <c r="BL143" s="48">
        <v>11</v>
      </c>
      <c r="BM143" s="48">
        <v>11</v>
      </c>
      <c r="BN143" s="48">
        <v>25</v>
      </c>
      <c r="BO143" s="48">
        <v>38</v>
      </c>
      <c r="BP143" s="48">
        <v>140</v>
      </c>
      <c r="BQ143" s="48">
        <v>68</v>
      </c>
      <c r="BR143" s="48">
        <v>36</v>
      </c>
      <c r="BS143" s="48">
        <v>32</v>
      </c>
      <c r="BT143" s="48">
        <v>10951</v>
      </c>
    </row>
    <row r="144" spans="1:72" x14ac:dyDescent="0.15">
      <c r="A144">
        <v>282201250</v>
      </c>
      <c r="B144">
        <v>2</v>
      </c>
      <c r="D144" t="s">
        <v>59</v>
      </c>
      <c r="E144" t="s">
        <v>153</v>
      </c>
      <c r="F144" t="s">
        <v>887</v>
      </c>
      <c r="G144" s="48">
        <v>299</v>
      </c>
      <c r="H144" s="48">
        <v>14</v>
      </c>
      <c r="I144" s="48">
        <v>25</v>
      </c>
      <c r="J144" s="48">
        <v>16</v>
      </c>
      <c r="K144" s="48">
        <v>11</v>
      </c>
      <c r="L144" s="48">
        <v>7</v>
      </c>
      <c r="M144" s="48">
        <v>9</v>
      </c>
      <c r="N144" s="48">
        <v>26</v>
      </c>
      <c r="O144" s="48">
        <v>19</v>
      </c>
      <c r="P144" s="48">
        <v>15</v>
      </c>
      <c r="Q144" s="48">
        <v>15</v>
      </c>
      <c r="R144" s="48">
        <v>13</v>
      </c>
      <c r="S144" s="48">
        <v>28</v>
      </c>
      <c r="T144" s="48">
        <v>23</v>
      </c>
      <c r="U144" s="48">
        <v>21</v>
      </c>
      <c r="V144" s="48">
        <v>20</v>
      </c>
      <c r="W144" s="48">
        <v>55</v>
      </c>
      <c r="X144" s="48">
        <v>166</v>
      </c>
      <c r="Y144" s="48">
        <v>78</v>
      </c>
      <c r="Z144" s="48">
        <v>41</v>
      </c>
      <c r="AA144" s="48">
        <v>37</v>
      </c>
      <c r="AB144" s="48">
        <v>13451</v>
      </c>
      <c r="AC144" s="48">
        <v>144</v>
      </c>
      <c r="AD144" s="48">
        <v>4</v>
      </c>
      <c r="AE144" s="48">
        <v>15</v>
      </c>
      <c r="AF144" s="48">
        <v>10</v>
      </c>
      <c r="AG144" s="48">
        <v>5</v>
      </c>
      <c r="AH144" s="48">
        <v>3</v>
      </c>
      <c r="AI144" s="48">
        <v>3</v>
      </c>
      <c r="AJ144" s="48">
        <v>13</v>
      </c>
      <c r="AK144" s="48">
        <v>9</v>
      </c>
      <c r="AL144" s="48">
        <v>9</v>
      </c>
      <c r="AM144" s="48">
        <v>7</v>
      </c>
      <c r="AN144" s="48">
        <v>6</v>
      </c>
      <c r="AO144" s="48">
        <v>12</v>
      </c>
      <c r="AP144" s="48">
        <v>13</v>
      </c>
      <c r="AQ144" s="48">
        <v>11</v>
      </c>
      <c r="AR144" s="48">
        <v>10</v>
      </c>
      <c r="AS144" s="48">
        <v>29</v>
      </c>
      <c r="AT144" s="48">
        <v>80</v>
      </c>
      <c r="AU144" s="48">
        <v>35</v>
      </c>
      <c r="AV144" s="48">
        <v>21</v>
      </c>
      <c r="AW144" s="48">
        <v>14</v>
      </c>
      <c r="AX144" s="48">
        <v>6308</v>
      </c>
      <c r="AY144" s="48">
        <v>155</v>
      </c>
      <c r="AZ144" s="48">
        <v>10</v>
      </c>
      <c r="BA144" s="48">
        <v>10</v>
      </c>
      <c r="BB144" s="48">
        <v>6</v>
      </c>
      <c r="BC144" s="48">
        <v>6</v>
      </c>
      <c r="BD144" s="48">
        <v>4</v>
      </c>
      <c r="BE144" s="48">
        <v>6</v>
      </c>
      <c r="BF144" s="48">
        <v>13</v>
      </c>
      <c r="BG144" s="48">
        <v>10</v>
      </c>
      <c r="BH144" s="48">
        <v>6</v>
      </c>
      <c r="BI144" s="48">
        <v>8</v>
      </c>
      <c r="BJ144" s="48">
        <v>7</v>
      </c>
      <c r="BK144" s="48">
        <v>16</v>
      </c>
      <c r="BL144" s="48">
        <v>10</v>
      </c>
      <c r="BM144" s="48">
        <v>10</v>
      </c>
      <c r="BN144" s="48">
        <v>10</v>
      </c>
      <c r="BO144" s="48">
        <v>26</v>
      </c>
      <c r="BP144" s="48">
        <v>86</v>
      </c>
      <c r="BQ144" s="48">
        <v>43</v>
      </c>
      <c r="BR144" s="48">
        <v>20</v>
      </c>
      <c r="BS144" s="48">
        <v>23</v>
      </c>
      <c r="BT144" s="48">
        <v>7143</v>
      </c>
    </row>
    <row r="145" spans="1:72" x14ac:dyDescent="0.15">
      <c r="A145">
        <v>282201260</v>
      </c>
      <c r="B145">
        <v>2</v>
      </c>
      <c r="D145" t="s">
        <v>59</v>
      </c>
      <c r="E145" t="s">
        <v>154</v>
      </c>
      <c r="F145" t="s">
        <v>887</v>
      </c>
      <c r="G145" s="48">
        <v>275</v>
      </c>
      <c r="H145" s="48">
        <v>5</v>
      </c>
      <c r="I145" s="48">
        <v>10</v>
      </c>
      <c r="J145" s="48">
        <v>15</v>
      </c>
      <c r="K145" s="48">
        <v>17</v>
      </c>
      <c r="L145" s="48">
        <v>10</v>
      </c>
      <c r="M145" s="48">
        <v>9</v>
      </c>
      <c r="N145" s="48">
        <v>13</v>
      </c>
      <c r="O145" s="48">
        <v>10</v>
      </c>
      <c r="P145" s="48">
        <v>18</v>
      </c>
      <c r="Q145" s="48">
        <v>28</v>
      </c>
      <c r="R145" s="48">
        <v>20</v>
      </c>
      <c r="S145" s="48">
        <v>24</v>
      </c>
      <c r="T145" s="48">
        <v>15</v>
      </c>
      <c r="U145" s="48">
        <v>18</v>
      </c>
      <c r="V145" s="48">
        <v>22</v>
      </c>
      <c r="W145" s="48">
        <v>30</v>
      </c>
      <c r="X145" s="48">
        <v>164</v>
      </c>
      <c r="Y145" s="48">
        <v>81</v>
      </c>
      <c r="Z145" s="48">
        <v>40</v>
      </c>
      <c r="AA145" s="48">
        <v>41</v>
      </c>
      <c r="AB145" s="48">
        <v>13273</v>
      </c>
      <c r="AC145" s="48">
        <v>141</v>
      </c>
      <c r="AD145" s="48">
        <v>1</v>
      </c>
      <c r="AE145" s="48">
        <v>2</v>
      </c>
      <c r="AF145" s="48">
        <v>12</v>
      </c>
      <c r="AG145" s="48">
        <v>10</v>
      </c>
      <c r="AH145" s="48">
        <v>6</v>
      </c>
      <c r="AI145" s="48">
        <v>6</v>
      </c>
      <c r="AJ145" s="48">
        <v>7</v>
      </c>
      <c r="AK145" s="48">
        <v>3</v>
      </c>
      <c r="AL145" s="48">
        <v>11</v>
      </c>
      <c r="AM145" s="48">
        <v>18</v>
      </c>
      <c r="AN145" s="48">
        <v>10</v>
      </c>
      <c r="AO145" s="48">
        <v>11</v>
      </c>
      <c r="AP145" s="48">
        <v>9</v>
      </c>
      <c r="AQ145" s="48">
        <v>4</v>
      </c>
      <c r="AR145" s="48">
        <v>9</v>
      </c>
      <c r="AS145" s="48">
        <v>15</v>
      </c>
      <c r="AT145" s="48">
        <v>91</v>
      </c>
      <c r="AU145" s="48">
        <v>35</v>
      </c>
      <c r="AV145" s="48">
        <v>13</v>
      </c>
      <c r="AW145" s="48">
        <v>22</v>
      </c>
      <c r="AX145" s="48">
        <v>6649</v>
      </c>
      <c r="AY145" s="48">
        <v>134</v>
      </c>
      <c r="AZ145" s="48">
        <v>4</v>
      </c>
      <c r="BA145" s="48">
        <v>8</v>
      </c>
      <c r="BB145" s="48">
        <v>3</v>
      </c>
      <c r="BC145" s="48">
        <v>7</v>
      </c>
      <c r="BD145" s="48">
        <v>4</v>
      </c>
      <c r="BE145" s="48">
        <v>3</v>
      </c>
      <c r="BF145" s="48">
        <v>6</v>
      </c>
      <c r="BG145" s="48">
        <v>7</v>
      </c>
      <c r="BH145" s="48">
        <v>7</v>
      </c>
      <c r="BI145" s="48">
        <v>10</v>
      </c>
      <c r="BJ145" s="48">
        <v>10</v>
      </c>
      <c r="BK145" s="48">
        <v>13</v>
      </c>
      <c r="BL145" s="48">
        <v>6</v>
      </c>
      <c r="BM145" s="48">
        <v>14</v>
      </c>
      <c r="BN145" s="48">
        <v>13</v>
      </c>
      <c r="BO145" s="48">
        <v>15</v>
      </c>
      <c r="BP145" s="48">
        <v>73</v>
      </c>
      <c r="BQ145" s="48">
        <v>46</v>
      </c>
      <c r="BR145" s="48">
        <v>27</v>
      </c>
      <c r="BS145" s="48">
        <v>19</v>
      </c>
      <c r="BT145" s="48">
        <v>6624</v>
      </c>
    </row>
    <row r="146" spans="1:72" x14ac:dyDescent="0.15">
      <c r="A146">
        <v>282201270</v>
      </c>
      <c r="B146">
        <v>2</v>
      </c>
      <c r="D146" t="s">
        <v>59</v>
      </c>
      <c r="E146" t="s">
        <v>155</v>
      </c>
      <c r="F146" t="s">
        <v>888</v>
      </c>
      <c r="G146" s="48">
        <v>640</v>
      </c>
      <c r="H146" s="48">
        <v>31</v>
      </c>
      <c r="I146" s="48">
        <v>40</v>
      </c>
      <c r="J146" s="48">
        <v>20</v>
      </c>
      <c r="K146" s="48">
        <v>33</v>
      </c>
      <c r="L146" s="48">
        <v>24</v>
      </c>
      <c r="M146" s="48">
        <v>25</v>
      </c>
      <c r="N146" s="48">
        <v>40</v>
      </c>
      <c r="O146" s="48">
        <v>44</v>
      </c>
      <c r="P146" s="48">
        <v>40</v>
      </c>
      <c r="Q146" s="48">
        <v>40</v>
      </c>
      <c r="R146" s="48">
        <v>56</v>
      </c>
      <c r="S146" s="48">
        <v>47</v>
      </c>
      <c r="T146" s="48">
        <v>62</v>
      </c>
      <c r="U146" s="48">
        <v>40</v>
      </c>
      <c r="V146" s="48">
        <v>25</v>
      </c>
      <c r="W146" s="48">
        <v>91</v>
      </c>
      <c r="X146" s="48">
        <v>411</v>
      </c>
      <c r="Y146" s="48">
        <v>138</v>
      </c>
      <c r="Z146" s="48">
        <v>65</v>
      </c>
      <c r="AA146" s="48">
        <v>73</v>
      </c>
      <c r="AB146" s="48">
        <v>28758</v>
      </c>
      <c r="AC146" s="48">
        <v>307</v>
      </c>
      <c r="AD146" s="48">
        <v>15</v>
      </c>
      <c r="AE146" s="48">
        <v>19</v>
      </c>
      <c r="AF146" s="48">
        <v>14</v>
      </c>
      <c r="AG146" s="48">
        <v>8</v>
      </c>
      <c r="AH146" s="48">
        <v>14</v>
      </c>
      <c r="AI146" s="48">
        <v>15</v>
      </c>
      <c r="AJ146" s="48">
        <v>19</v>
      </c>
      <c r="AK146" s="48">
        <v>21</v>
      </c>
      <c r="AL146" s="48">
        <v>15</v>
      </c>
      <c r="AM146" s="48">
        <v>22</v>
      </c>
      <c r="AN146" s="48">
        <v>30</v>
      </c>
      <c r="AO146" s="48">
        <v>22</v>
      </c>
      <c r="AP146" s="48">
        <v>36</v>
      </c>
      <c r="AQ146" s="48">
        <v>16</v>
      </c>
      <c r="AR146" s="48">
        <v>15</v>
      </c>
      <c r="AS146" s="48">
        <v>48</v>
      </c>
      <c r="AT146" s="48">
        <v>202</v>
      </c>
      <c r="AU146" s="48">
        <v>57</v>
      </c>
      <c r="AV146" s="48">
        <v>31</v>
      </c>
      <c r="AW146" s="48">
        <v>26</v>
      </c>
      <c r="AX146" s="48">
        <v>13590</v>
      </c>
      <c r="AY146" s="48">
        <v>333</v>
      </c>
      <c r="AZ146" s="48">
        <v>16</v>
      </c>
      <c r="BA146" s="48">
        <v>21</v>
      </c>
      <c r="BB146" s="48">
        <v>6</v>
      </c>
      <c r="BC146" s="48">
        <v>25</v>
      </c>
      <c r="BD146" s="48">
        <v>10</v>
      </c>
      <c r="BE146" s="48">
        <v>10</v>
      </c>
      <c r="BF146" s="48">
        <v>21</v>
      </c>
      <c r="BG146" s="48">
        <v>23</v>
      </c>
      <c r="BH146" s="48">
        <v>25</v>
      </c>
      <c r="BI146" s="48">
        <v>18</v>
      </c>
      <c r="BJ146" s="48">
        <v>26</v>
      </c>
      <c r="BK146" s="48">
        <v>25</v>
      </c>
      <c r="BL146" s="48">
        <v>26</v>
      </c>
      <c r="BM146" s="48">
        <v>24</v>
      </c>
      <c r="BN146" s="48">
        <v>10</v>
      </c>
      <c r="BO146" s="48">
        <v>43</v>
      </c>
      <c r="BP146" s="48">
        <v>209</v>
      </c>
      <c r="BQ146" s="48">
        <v>81</v>
      </c>
      <c r="BR146" s="48">
        <v>34</v>
      </c>
      <c r="BS146" s="48">
        <v>47</v>
      </c>
      <c r="BT146" s="48">
        <v>15168</v>
      </c>
    </row>
    <row r="147" spans="1:72" x14ac:dyDescent="0.15">
      <c r="A147">
        <v>282201280</v>
      </c>
      <c r="B147">
        <v>2</v>
      </c>
      <c r="D147" t="s">
        <v>59</v>
      </c>
      <c r="E147" t="s">
        <v>156</v>
      </c>
      <c r="F147" t="s">
        <v>888</v>
      </c>
      <c r="G147" s="48">
        <v>453</v>
      </c>
      <c r="H147" s="48">
        <v>19</v>
      </c>
      <c r="I147" s="48">
        <v>20</v>
      </c>
      <c r="J147" s="48">
        <v>28</v>
      </c>
      <c r="K147" s="48">
        <v>24</v>
      </c>
      <c r="L147" s="48">
        <v>17</v>
      </c>
      <c r="M147" s="48">
        <v>17</v>
      </c>
      <c r="N147" s="48">
        <v>27</v>
      </c>
      <c r="O147" s="48">
        <v>30</v>
      </c>
      <c r="P147" s="48">
        <v>28</v>
      </c>
      <c r="Q147" s="48">
        <v>34</v>
      </c>
      <c r="R147" s="48">
        <v>25</v>
      </c>
      <c r="S147" s="48">
        <v>27</v>
      </c>
      <c r="T147" s="48">
        <v>29</v>
      </c>
      <c r="U147" s="48">
        <v>38</v>
      </c>
      <c r="V147" s="48">
        <v>29</v>
      </c>
      <c r="W147" s="48">
        <v>67</v>
      </c>
      <c r="X147" s="48">
        <v>258</v>
      </c>
      <c r="Y147" s="48">
        <v>128</v>
      </c>
      <c r="Z147" s="48">
        <v>67</v>
      </c>
      <c r="AA147" s="48">
        <v>61</v>
      </c>
      <c r="AB147" s="48">
        <v>20713</v>
      </c>
      <c r="AC147" s="48">
        <v>225</v>
      </c>
      <c r="AD147" s="48">
        <v>12</v>
      </c>
      <c r="AE147" s="48">
        <v>10</v>
      </c>
      <c r="AF147" s="48">
        <v>21</v>
      </c>
      <c r="AG147" s="48">
        <v>9</v>
      </c>
      <c r="AH147" s="48">
        <v>9</v>
      </c>
      <c r="AI147" s="48">
        <v>10</v>
      </c>
      <c r="AJ147" s="48">
        <v>11</v>
      </c>
      <c r="AK147" s="48">
        <v>16</v>
      </c>
      <c r="AL147" s="48">
        <v>14</v>
      </c>
      <c r="AM147" s="48">
        <v>15</v>
      </c>
      <c r="AN147" s="48">
        <v>19</v>
      </c>
      <c r="AO147" s="48">
        <v>12</v>
      </c>
      <c r="AP147" s="48">
        <v>10</v>
      </c>
      <c r="AQ147" s="48">
        <v>24</v>
      </c>
      <c r="AR147" s="48">
        <v>11</v>
      </c>
      <c r="AS147" s="48">
        <v>43</v>
      </c>
      <c r="AT147" s="48">
        <v>125</v>
      </c>
      <c r="AU147" s="48">
        <v>57</v>
      </c>
      <c r="AV147" s="48">
        <v>35</v>
      </c>
      <c r="AW147" s="48">
        <v>22</v>
      </c>
      <c r="AX147" s="48">
        <v>9678</v>
      </c>
      <c r="AY147" s="48">
        <v>228</v>
      </c>
      <c r="AZ147" s="48">
        <v>7</v>
      </c>
      <c r="BA147" s="48">
        <v>10</v>
      </c>
      <c r="BB147" s="48">
        <v>7</v>
      </c>
      <c r="BC147" s="48">
        <v>15</v>
      </c>
      <c r="BD147" s="48">
        <v>8</v>
      </c>
      <c r="BE147" s="48">
        <v>7</v>
      </c>
      <c r="BF147" s="48">
        <v>16</v>
      </c>
      <c r="BG147" s="48">
        <v>14</v>
      </c>
      <c r="BH147" s="48">
        <v>14</v>
      </c>
      <c r="BI147" s="48">
        <v>19</v>
      </c>
      <c r="BJ147" s="48">
        <v>6</v>
      </c>
      <c r="BK147" s="48">
        <v>15</v>
      </c>
      <c r="BL147" s="48">
        <v>19</v>
      </c>
      <c r="BM147" s="48">
        <v>14</v>
      </c>
      <c r="BN147" s="48">
        <v>18</v>
      </c>
      <c r="BO147" s="48">
        <v>24</v>
      </c>
      <c r="BP147" s="48">
        <v>133</v>
      </c>
      <c r="BQ147" s="48">
        <v>71</v>
      </c>
      <c r="BR147" s="48">
        <v>32</v>
      </c>
      <c r="BS147" s="48">
        <v>39</v>
      </c>
      <c r="BT147" s="48">
        <v>11035</v>
      </c>
    </row>
    <row r="148" spans="1:72" x14ac:dyDescent="0.15">
      <c r="A148">
        <v>282201290</v>
      </c>
      <c r="B148">
        <v>2</v>
      </c>
      <c r="D148" t="s">
        <v>59</v>
      </c>
      <c r="E148" t="s">
        <v>157</v>
      </c>
      <c r="F148" t="s">
        <v>888</v>
      </c>
      <c r="G148" s="48">
        <v>423</v>
      </c>
      <c r="H148" s="48">
        <v>20</v>
      </c>
      <c r="I148" s="48">
        <v>21</v>
      </c>
      <c r="J148" s="48">
        <v>17</v>
      </c>
      <c r="K148" s="48">
        <v>19</v>
      </c>
      <c r="L148" s="48">
        <v>25</v>
      </c>
      <c r="M148" s="48">
        <v>32</v>
      </c>
      <c r="N148" s="48">
        <v>29</v>
      </c>
      <c r="O148" s="48">
        <v>24</v>
      </c>
      <c r="P148" s="48">
        <v>21</v>
      </c>
      <c r="Q148" s="48">
        <v>22</v>
      </c>
      <c r="R148" s="48">
        <v>37</v>
      </c>
      <c r="S148" s="48">
        <v>36</v>
      </c>
      <c r="T148" s="48">
        <v>33</v>
      </c>
      <c r="U148" s="48">
        <v>21</v>
      </c>
      <c r="V148" s="48">
        <v>25</v>
      </c>
      <c r="W148" s="48">
        <v>58</v>
      </c>
      <c r="X148" s="48">
        <v>278</v>
      </c>
      <c r="Y148" s="48">
        <v>87</v>
      </c>
      <c r="Z148" s="48">
        <v>46</v>
      </c>
      <c r="AA148" s="48">
        <v>41</v>
      </c>
      <c r="AB148" s="48">
        <v>18422</v>
      </c>
      <c r="AC148" s="48">
        <v>214</v>
      </c>
      <c r="AD148" s="48">
        <v>12</v>
      </c>
      <c r="AE148" s="48">
        <v>11</v>
      </c>
      <c r="AF148" s="48">
        <v>10</v>
      </c>
      <c r="AG148" s="48">
        <v>9</v>
      </c>
      <c r="AH148" s="48">
        <v>15</v>
      </c>
      <c r="AI148" s="48">
        <v>19</v>
      </c>
      <c r="AJ148" s="48">
        <v>13</v>
      </c>
      <c r="AK148" s="48">
        <v>12</v>
      </c>
      <c r="AL148" s="48">
        <v>10</v>
      </c>
      <c r="AM148" s="48">
        <v>11</v>
      </c>
      <c r="AN148" s="48">
        <v>19</v>
      </c>
      <c r="AO148" s="48">
        <v>18</v>
      </c>
      <c r="AP148" s="48">
        <v>16</v>
      </c>
      <c r="AQ148" s="48">
        <v>13</v>
      </c>
      <c r="AR148" s="48">
        <v>9</v>
      </c>
      <c r="AS148" s="48">
        <v>33</v>
      </c>
      <c r="AT148" s="48">
        <v>142</v>
      </c>
      <c r="AU148" s="48">
        <v>39</v>
      </c>
      <c r="AV148" s="48">
        <v>22</v>
      </c>
      <c r="AW148" s="48">
        <v>17</v>
      </c>
      <c r="AX148" s="48">
        <v>8888</v>
      </c>
      <c r="AY148" s="48">
        <v>209</v>
      </c>
      <c r="AZ148" s="48">
        <v>8</v>
      </c>
      <c r="BA148" s="48">
        <v>10</v>
      </c>
      <c r="BB148" s="48">
        <v>7</v>
      </c>
      <c r="BC148" s="48">
        <v>10</v>
      </c>
      <c r="BD148" s="48">
        <v>10</v>
      </c>
      <c r="BE148" s="48">
        <v>13</v>
      </c>
      <c r="BF148" s="48">
        <v>16</v>
      </c>
      <c r="BG148" s="48">
        <v>12</v>
      </c>
      <c r="BH148" s="48">
        <v>11</v>
      </c>
      <c r="BI148" s="48">
        <v>11</v>
      </c>
      <c r="BJ148" s="48">
        <v>18</v>
      </c>
      <c r="BK148" s="48">
        <v>18</v>
      </c>
      <c r="BL148" s="48">
        <v>17</v>
      </c>
      <c r="BM148" s="48">
        <v>8</v>
      </c>
      <c r="BN148" s="48">
        <v>16</v>
      </c>
      <c r="BO148" s="48">
        <v>25</v>
      </c>
      <c r="BP148" s="48">
        <v>136</v>
      </c>
      <c r="BQ148" s="48">
        <v>48</v>
      </c>
      <c r="BR148" s="48">
        <v>24</v>
      </c>
      <c r="BS148" s="48">
        <v>24</v>
      </c>
      <c r="BT148" s="48">
        <v>9534</v>
      </c>
    </row>
    <row r="149" spans="1:72" x14ac:dyDescent="0.15">
      <c r="A149">
        <v>282201300</v>
      </c>
      <c r="B149">
        <v>2</v>
      </c>
      <c r="D149" t="s">
        <v>59</v>
      </c>
      <c r="E149" t="s">
        <v>158</v>
      </c>
      <c r="F149" t="s">
        <v>888</v>
      </c>
      <c r="G149" s="48">
        <v>746</v>
      </c>
      <c r="H149" s="48">
        <v>27</v>
      </c>
      <c r="I149" s="48">
        <v>52</v>
      </c>
      <c r="J149" s="48">
        <v>41</v>
      </c>
      <c r="K149" s="48">
        <v>32</v>
      </c>
      <c r="L149" s="48">
        <v>40</v>
      </c>
      <c r="M149" s="48">
        <v>30</v>
      </c>
      <c r="N149" s="48">
        <v>36</v>
      </c>
      <c r="O149" s="48">
        <v>57</v>
      </c>
      <c r="P149" s="48">
        <v>50</v>
      </c>
      <c r="Q149" s="48">
        <v>46</v>
      </c>
      <c r="R149" s="48">
        <v>48</v>
      </c>
      <c r="S149" s="48">
        <v>63</v>
      </c>
      <c r="T149" s="48">
        <v>43</v>
      </c>
      <c r="U149" s="48">
        <v>47</v>
      </c>
      <c r="V149" s="48">
        <v>50</v>
      </c>
      <c r="W149" s="48">
        <v>120</v>
      </c>
      <c r="X149" s="48">
        <v>445</v>
      </c>
      <c r="Y149" s="48">
        <v>181</v>
      </c>
      <c r="Z149" s="48">
        <v>97</v>
      </c>
      <c r="AA149" s="48">
        <v>84</v>
      </c>
      <c r="AB149" s="48">
        <v>32966</v>
      </c>
      <c r="AC149" s="48">
        <v>360</v>
      </c>
      <c r="AD149" s="48">
        <v>17</v>
      </c>
      <c r="AE149" s="48">
        <v>24</v>
      </c>
      <c r="AF149" s="48">
        <v>19</v>
      </c>
      <c r="AG149" s="48">
        <v>9</v>
      </c>
      <c r="AH149" s="48">
        <v>28</v>
      </c>
      <c r="AI149" s="48">
        <v>10</v>
      </c>
      <c r="AJ149" s="48">
        <v>16</v>
      </c>
      <c r="AK149" s="48">
        <v>31</v>
      </c>
      <c r="AL149" s="48">
        <v>30</v>
      </c>
      <c r="AM149" s="48">
        <v>25</v>
      </c>
      <c r="AN149" s="48">
        <v>24</v>
      </c>
      <c r="AO149" s="48">
        <v>33</v>
      </c>
      <c r="AP149" s="48">
        <v>20</v>
      </c>
      <c r="AQ149" s="48">
        <v>21</v>
      </c>
      <c r="AR149" s="48">
        <v>21</v>
      </c>
      <c r="AS149" s="48">
        <v>60</v>
      </c>
      <c r="AT149" s="48">
        <v>226</v>
      </c>
      <c r="AU149" s="48">
        <v>74</v>
      </c>
      <c r="AV149" s="48">
        <v>42</v>
      </c>
      <c r="AW149" s="48">
        <v>32</v>
      </c>
      <c r="AX149" s="48">
        <v>15391</v>
      </c>
      <c r="AY149" s="48">
        <v>386</v>
      </c>
      <c r="AZ149" s="48">
        <v>10</v>
      </c>
      <c r="BA149" s="48">
        <v>28</v>
      </c>
      <c r="BB149" s="48">
        <v>22</v>
      </c>
      <c r="BC149" s="48">
        <v>23</v>
      </c>
      <c r="BD149" s="48">
        <v>12</v>
      </c>
      <c r="BE149" s="48">
        <v>20</v>
      </c>
      <c r="BF149" s="48">
        <v>20</v>
      </c>
      <c r="BG149" s="48">
        <v>26</v>
      </c>
      <c r="BH149" s="48">
        <v>20</v>
      </c>
      <c r="BI149" s="48">
        <v>21</v>
      </c>
      <c r="BJ149" s="48">
        <v>24</v>
      </c>
      <c r="BK149" s="48">
        <v>30</v>
      </c>
      <c r="BL149" s="48">
        <v>23</v>
      </c>
      <c r="BM149" s="48">
        <v>26</v>
      </c>
      <c r="BN149" s="48">
        <v>29</v>
      </c>
      <c r="BO149" s="48">
        <v>60</v>
      </c>
      <c r="BP149" s="48">
        <v>219</v>
      </c>
      <c r="BQ149" s="48">
        <v>107</v>
      </c>
      <c r="BR149" s="48">
        <v>55</v>
      </c>
      <c r="BS149" s="48">
        <v>52</v>
      </c>
      <c r="BT149" s="48">
        <v>17575</v>
      </c>
    </row>
    <row r="150" spans="1:72" x14ac:dyDescent="0.15">
      <c r="A150">
        <v>282201310</v>
      </c>
      <c r="B150">
        <v>2</v>
      </c>
      <c r="D150" t="s">
        <v>59</v>
      </c>
      <c r="E150" t="s">
        <v>834</v>
      </c>
      <c r="F150" t="s">
        <v>888</v>
      </c>
      <c r="G150" s="48">
        <v>143</v>
      </c>
      <c r="H150" s="48">
        <v>5</v>
      </c>
      <c r="I150" s="48">
        <v>5</v>
      </c>
      <c r="J150" s="48">
        <v>2</v>
      </c>
      <c r="K150" s="48">
        <v>4</v>
      </c>
      <c r="L150" s="48">
        <v>13</v>
      </c>
      <c r="M150" s="48">
        <v>6</v>
      </c>
      <c r="N150" s="48">
        <v>11</v>
      </c>
      <c r="O150" s="48">
        <v>5</v>
      </c>
      <c r="P150" s="48">
        <v>5</v>
      </c>
      <c r="Q150" s="48">
        <v>12</v>
      </c>
      <c r="R150" s="48">
        <v>6</v>
      </c>
      <c r="S150" s="48">
        <v>14</v>
      </c>
      <c r="T150" s="48">
        <v>16</v>
      </c>
      <c r="U150" s="48">
        <v>9</v>
      </c>
      <c r="V150" s="48">
        <v>10</v>
      </c>
      <c r="W150" s="48">
        <v>12</v>
      </c>
      <c r="X150" s="48">
        <v>92</v>
      </c>
      <c r="Y150" s="48">
        <v>39</v>
      </c>
      <c r="Z150" s="48">
        <v>19</v>
      </c>
      <c r="AA150" s="48">
        <v>20</v>
      </c>
      <c r="AB150" s="48">
        <v>6916</v>
      </c>
      <c r="AC150" s="48">
        <v>71</v>
      </c>
      <c r="AD150" s="48">
        <v>3</v>
      </c>
      <c r="AE150" s="48">
        <v>4</v>
      </c>
      <c r="AF150" s="48">
        <v>2</v>
      </c>
      <c r="AG150" s="48">
        <v>3</v>
      </c>
      <c r="AH150" s="48">
        <v>1</v>
      </c>
      <c r="AI150" s="48">
        <v>4</v>
      </c>
      <c r="AJ150" s="48">
        <v>7</v>
      </c>
      <c r="AK150" s="48">
        <v>2</v>
      </c>
      <c r="AL150" s="48">
        <v>4</v>
      </c>
      <c r="AM150" s="48">
        <v>5</v>
      </c>
      <c r="AN150" s="48">
        <v>4</v>
      </c>
      <c r="AO150" s="48">
        <v>4</v>
      </c>
      <c r="AP150" s="48">
        <v>11</v>
      </c>
      <c r="AQ150" s="48">
        <v>4</v>
      </c>
      <c r="AR150" s="48">
        <v>3</v>
      </c>
      <c r="AS150" s="48">
        <v>9</v>
      </c>
      <c r="AT150" s="48">
        <v>45</v>
      </c>
      <c r="AU150" s="48">
        <v>17</v>
      </c>
      <c r="AV150" s="48">
        <v>7</v>
      </c>
      <c r="AW150" s="48">
        <v>10</v>
      </c>
      <c r="AX150" s="48">
        <v>3333</v>
      </c>
      <c r="AY150" s="48">
        <v>72</v>
      </c>
      <c r="AZ150" s="48">
        <v>2</v>
      </c>
      <c r="BA150" s="48">
        <v>1</v>
      </c>
      <c r="BB150" s="48">
        <v>0</v>
      </c>
      <c r="BC150" s="48">
        <v>1</v>
      </c>
      <c r="BD150" s="48">
        <v>12</v>
      </c>
      <c r="BE150" s="48">
        <v>2</v>
      </c>
      <c r="BF150" s="48">
        <v>4</v>
      </c>
      <c r="BG150" s="48">
        <v>3</v>
      </c>
      <c r="BH150" s="48">
        <v>1</v>
      </c>
      <c r="BI150" s="48">
        <v>7</v>
      </c>
      <c r="BJ150" s="48">
        <v>2</v>
      </c>
      <c r="BK150" s="48">
        <v>10</v>
      </c>
      <c r="BL150" s="48">
        <v>5</v>
      </c>
      <c r="BM150" s="48">
        <v>5</v>
      </c>
      <c r="BN150" s="48">
        <v>7</v>
      </c>
      <c r="BO150" s="48">
        <v>3</v>
      </c>
      <c r="BP150" s="48">
        <v>47</v>
      </c>
      <c r="BQ150" s="48">
        <v>22</v>
      </c>
      <c r="BR150" s="48">
        <v>12</v>
      </c>
      <c r="BS150" s="48">
        <v>10</v>
      </c>
      <c r="BT150" s="48">
        <v>3583</v>
      </c>
    </row>
    <row r="151" spans="1:72" x14ac:dyDescent="0.15">
      <c r="A151">
        <v>282201320</v>
      </c>
      <c r="B151">
        <v>2</v>
      </c>
      <c r="D151" t="s">
        <v>59</v>
      </c>
      <c r="E151" t="s">
        <v>824</v>
      </c>
      <c r="F151" t="s">
        <v>888</v>
      </c>
      <c r="G151" s="48">
        <v>319</v>
      </c>
      <c r="H151" s="48">
        <v>8</v>
      </c>
      <c r="I151" s="48">
        <v>19</v>
      </c>
      <c r="J151" s="48">
        <v>11</v>
      </c>
      <c r="K151" s="48">
        <v>15</v>
      </c>
      <c r="L151" s="48">
        <v>19</v>
      </c>
      <c r="M151" s="48">
        <v>24</v>
      </c>
      <c r="N151" s="48">
        <v>21</v>
      </c>
      <c r="O151" s="48">
        <v>13</v>
      </c>
      <c r="P151" s="48">
        <v>12</v>
      </c>
      <c r="Q151" s="48">
        <v>17</v>
      </c>
      <c r="R151" s="48">
        <v>29</v>
      </c>
      <c r="S151" s="48">
        <v>29</v>
      </c>
      <c r="T151" s="48">
        <v>25</v>
      </c>
      <c r="U151" s="48">
        <v>13</v>
      </c>
      <c r="V151" s="48">
        <v>23</v>
      </c>
      <c r="W151" s="48">
        <v>38</v>
      </c>
      <c r="X151" s="48">
        <v>204</v>
      </c>
      <c r="Y151" s="48">
        <v>77</v>
      </c>
      <c r="Z151" s="48">
        <v>36</v>
      </c>
      <c r="AA151" s="48">
        <v>41</v>
      </c>
      <c r="AB151" s="48">
        <v>14572</v>
      </c>
      <c r="AC151" s="48">
        <v>165</v>
      </c>
      <c r="AD151" s="48">
        <v>7</v>
      </c>
      <c r="AE151" s="48">
        <v>12</v>
      </c>
      <c r="AF151" s="48">
        <v>8</v>
      </c>
      <c r="AG151" s="48">
        <v>3</v>
      </c>
      <c r="AH151" s="48">
        <v>9</v>
      </c>
      <c r="AI151" s="48">
        <v>14</v>
      </c>
      <c r="AJ151" s="48">
        <v>10</v>
      </c>
      <c r="AK151" s="48">
        <v>10</v>
      </c>
      <c r="AL151" s="48">
        <v>6</v>
      </c>
      <c r="AM151" s="48">
        <v>8</v>
      </c>
      <c r="AN151" s="48">
        <v>15</v>
      </c>
      <c r="AO151" s="48">
        <v>17</v>
      </c>
      <c r="AP151" s="48">
        <v>13</v>
      </c>
      <c r="AQ151" s="48">
        <v>6</v>
      </c>
      <c r="AR151" s="48">
        <v>12</v>
      </c>
      <c r="AS151" s="48">
        <v>27</v>
      </c>
      <c r="AT151" s="48">
        <v>105</v>
      </c>
      <c r="AU151" s="48">
        <v>33</v>
      </c>
      <c r="AV151" s="48">
        <v>18</v>
      </c>
      <c r="AW151" s="48">
        <v>15</v>
      </c>
      <c r="AX151" s="48">
        <v>7153</v>
      </c>
      <c r="AY151" s="48">
        <v>154</v>
      </c>
      <c r="AZ151" s="48">
        <v>1</v>
      </c>
      <c r="BA151" s="48">
        <v>7</v>
      </c>
      <c r="BB151" s="48">
        <v>3</v>
      </c>
      <c r="BC151" s="48">
        <v>12</v>
      </c>
      <c r="BD151" s="48">
        <v>10</v>
      </c>
      <c r="BE151" s="48">
        <v>10</v>
      </c>
      <c r="BF151" s="48">
        <v>11</v>
      </c>
      <c r="BG151" s="48">
        <v>3</v>
      </c>
      <c r="BH151" s="48">
        <v>6</v>
      </c>
      <c r="BI151" s="48">
        <v>9</v>
      </c>
      <c r="BJ151" s="48">
        <v>14</v>
      </c>
      <c r="BK151" s="48">
        <v>12</v>
      </c>
      <c r="BL151" s="48">
        <v>12</v>
      </c>
      <c r="BM151" s="48">
        <v>7</v>
      </c>
      <c r="BN151" s="48">
        <v>11</v>
      </c>
      <c r="BO151" s="48">
        <v>11</v>
      </c>
      <c r="BP151" s="48">
        <v>99</v>
      </c>
      <c r="BQ151" s="48">
        <v>44</v>
      </c>
      <c r="BR151" s="48">
        <v>18</v>
      </c>
      <c r="BS151" s="48">
        <v>26</v>
      </c>
      <c r="BT151" s="48">
        <v>7419</v>
      </c>
    </row>
    <row r="152" spans="1:72" x14ac:dyDescent="0.15">
      <c r="A152">
        <v>282201330</v>
      </c>
      <c r="B152">
        <v>2</v>
      </c>
      <c r="D152" t="s">
        <v>59</v>
      </c>
      <c r="E152" t="s">
        <v>833</v>
      </c>
      <c r="F152" t="s">
        <v>888</v>
      </c>
      <c r="G152" s="48">
        <v>321</v>
      </c>
      <c r="H152" s="48">
        <v>18</v>
      </c>
      <c r="I152" s="48">
        <v>17</v>
      </c>
      <c r="J152" s="48">
        <v>19</v>
      </c>
      <c r="K152" s="48">
        <v>13</v>
      </c>
      <c r="L152" s="48">
        <v>14</v>
      </c>
      <c r="M152" s="48">
        <v>14</v>
      </c>
      <c r="N152" s="48">
        <v>23</v>
      </c>
      <c r="O152" s="48">
        <v>21</v>
      </c>
      <c r="P152" s="48">
        <v>20</v>
      </c>
      <c r="Q152" s="48">
        <v>21</v>
      </c>
      <c r="R152" s="48">
        <v>23</v>
      </c>
      <c r="S152" s="48">
        <v>26</v>
      </c>
      <c r="T152" s="48">
        <v>20</v>
      </c>
      <c r="U152" s="48">
        <v>14</v>
      </c>
      <c r="V152" s="48">
        <v>13</v>
      </c>
      <c r="W152" s="48">
        <v>54</v>
      </c>
      <c r="X152" s="48">
        <v>195</v>
      </c>
      <c r="Y152" s="48">
        <v>72</v>
      </c>
      <c r="Z152" s="48">
        <v>27</v>
      </c>
      <c r="AA152" s="48">
        <v>45</v>
      </c>
      <c r="AB152" s="48">
        <v>14065</v>
      </c>
      <c r="AC152" s="48">
        <v>158</v>
      </c>
      <c r="AD152" s="48">
        <v>10</v>
      </c>
      <c r="AE152" s="48">
        <v>11</v>
      </c>
      <c r="AF152" s="48">
        <v>11</v>
      </c>
      <c r="AG152" s="48">
        <v>5</v>
      </c>
      <c r="AH152" s="48">
        <v>9</v>
      </c>
      <c r="AI152" s="48">
        <v>6</v>
      </c>
      <c r="AJ152" s="48">
        <v>12</v>
      </c>
      <c r="AK152" s="48">
        <v>10</v>
      </c>
      <c r="AL152" s="48">
        <v>6</v>
      </c>
      <c r="AM152" s="48">
        <v>14</v>
      </c>
      <c r="AN152" s="48">
        <v>11</v>
      </c>
      <c r="AO152" s="48">
        <v>14</v>
      </c>
      <c r="AP152" s="48">
        <v>9</v>
      </c>
      <c r="AQ152" s="48">
        <v>9</v>
      </c>
      <c r="AR152" s="48">
        <v>3</v>
      </c>
      <c r="AS152" s="48">
        <v>32</v>
      </c>
      <c r="AT152" s="48">
        <v>96</v>
      </c>
      <c r="AU152" s="48">
        <v>30</v>
      </c>
      <c r="AV152" s="48">
        <v>12</v>
      </c>
      <c r="AW152" s="48">
        <v>18</v>
      </c>
      <c r="AX152" s="48">
        <v>6494</v>
      </c>
      <c r="AY152" s="48">
        <v>163</v>
      </c>
      <c r="AZ152" s="48">
        <v>8</v>
      </c>
      <c r="BA152" s="48">
        <v>6</v>
      </c>
      <c r="BB152" s="48">
        <v>8</v>
      </c>
      <c r="BC152" s="48">
        <v>8</v>
      </c>
      <c r="BD152" s="48">
        <v>5</v>
      </c>
      <c r="BE152" s="48">
        <v>8</v>
      </c>
      <c r="BF152" s="48">
        <v>11</v>
      </c>
      <c r="BG152" s="48">
        <v>11</v>
      </c>
      <c r="BH152" s="48">
        <v>14</v>
      </c>
      <c r="BI152" s="48">
        <v>7</v>
      </c>
      <c r="BJ152" s="48">
        <v>12</v>
      </c>
      <c r="BK152" s="48">
        <v>12</v>
      </c>
      <c r="BL152" s="48">
        <v>11</v>
      </c>
      <c r="BM152" s="48">
        <v>5</v>
      </c>
      <c r="BN152" s="48">
        <v>10</v>
      </c>
      <c r="BO152" s="48">
        <v>22</v>
      </c>
      <c r="BP152" s="48">
        <v>99</v>
      </c>
      <c r="BQ152" s="48">
        <v>42</v>
      </c>
      <c r="BR152" s="48">
        <v>15</v>
      </c>
      <c r="BS152" s="48">
        <v>27</v>
      </c>
      <c r="BT152" s="48">
        <v>7571</v>
      </c>
    </row>
    <row r="153" spans="1:72" x14ac:dyDescent="0.15">
      <c r="A153">
        <v>282201340</v>
      </c>
      <c r="B153">
        <v>2</v>
      </c>
      <c r="D153" t="s">
        <v>59</v>
      </c>
      <c r="E153" t="s">
        <v>159</v>
      </c>
      <c r="F153" t="s">
        <v>888</v>
      </c>
      <c r="G153" s="48">
        <v>295</v>
      </c>
      <c r="H153" s="48">
        <v>8</v>
      </c>
      <c r="I153" s="48">
        <v>16</v>
      </c>
      <c r="J153" s="48">
        <v>24</v>
      </c>
      <c r="K153" s="48">
        <v>12</v>
      </c>
      <c r="L153" s="48">
        <v>11</v>
      </c>
      <c r="M153" s="48">
        <v>11</v>
      </c>
      <c r="N153" s="48">
        <v>9</v>
      </c>
      <c r="O153" s="48">
        <v>19</v>
      </c>
      <c r="P153" s="48">
        <v>21</v>
      </c>
      <c r="Q153" s="48">
        <v>20</v>
      </c>
      <c r="R153" s="48">
        <v>28</v>
      </c>
      <c r="S153" s="48">
        <v>27</v>
      </c>
      <c r="T153" s="48">
        <v>18</v>
      </c>
      <c r="U153" s="48">
        <v>20</v>
      </c>
      <c r="V153" s="48">
        <v>16</v>
      </c>
      <c r="W153" s="48">
        <v>48</v>
      </c>
      <c r="X153" s="48">
        <v>176</v>
      </c>
      <c r="Y153" s="48">
        <v>71</v>
      </c>
      <c r="Z153" s="48">
        <v>36</v>
      </c>
      <c r="AA153" s="48">
        <v>35</v>
      </c>
      <c r="AB153" s="48">
        <v>13419</v>
      </c>
      <c r="AC153" s="48">
        <v>143</v>
      </c>
      <c r="AD153" s="48">
        <v>3</v>
      </c>
      <c r="AE153" s="48">
        <v>11</v>
      </c>
      <c r="AF153" s="48">
        <v>9</v>
      </c>
      <c r="AG153" s="48">
        <v>4</v>
      </c>
      <c r="AH153" s="48">
        <v>3</v>
      </c>
      <c r="AI153" s="48">
        <v>7</v>
      </c>
      <c r="AJ153" s="48">
        <v>7</v>
      </c>
      <c r="AK153" s="48">
        <v>7</v>
      </c>
      <c r="AL153" s="48">
        <v>10</v>
      </c>
      <c r="AM153" s="48">
        <v>10</v>
      </c>
      <c r="AN153" s="48">
        <v>18</v>
      </c>
      <c r="AO153" s="48">
        <v>13</v>
      </c>
      <c r="AP153" s="48">
        <v>7</v>
      </c>
      <c r="AQ153" s="48">
        <v>9</v>
      </c>
      <c r="AR153" s="48">
        <v>9</v>
      </c>
      <c r="AS153" s="48">
        <v>23</v>
      </c>
      <c r="AT153" s="48">
        <v>86</v>
      </c>
      <c r="AU153" s="48">
        <v>34</v>
      </c>
      <c r="AV153" s="48">
        <v>18</v>
      </c>
      <c r="AW153" s="48">
        <v>16</v>
      </c>
      <c r="AX153" s="48">
        <v>6564</v>
      </c>
      <c r="AY153" s="48">
        <v>152</v>
      </c>
      <c r="AZ153" s="48">
        <v>5</v>
      </c>
      <c r="BA153" s="48">
        <v>5</v>
      </c>
      <c r="BB153" s="48">
        <v>15</v>
      </c>
      <c r="BC153" s="48">
        <v>8</v>
      </c>
      <c r="BD153" s="48">
        <v>8</v>
      </c>
      <c r="BE153" s="48">
        <v>4</v>
      </c>
      <c r="BF153" s="48">
        <v>2</v>
      </c>
      <c r="BG153" s="48">
        <v>12</v>
      </c>
      <c r="BH153" s="48">
        <v>11</v>
      </c>
      <c r="BI153" s="48">
        <v>10</v>
      </c>
      <c r="BJ153" s="48">
        <v>10</v>
      </c>
      <c r="BK153" s="48">
        <v>14</v>
      </c>
      <c r="BL153" s="48">
        <v>11</v>
      </c>
      <c r="BM153" s="48">
        <v>11</v>
      </c>
      <c r="BN153" s="48">
        <v>7</v>
      </c>
      <c r="BO153" s="48">
        <v>25</v>
      </c>
      <c r="BP153" s="48">
        <v>90</v>
      </c>
      <c r="BQ153" s="48">
        <v>37</v>
      </c>
      <c r="BR153" s="48">
        <v>18</v>
      </c>
      <c r="BS153" s="48">
        <v>19</v>
      </c>
      <c r="BT153" s="48">
        <v>6855</v>
      </c>
    </row>
    <row r="154" spans="1:72" x14ac:dyDescent="0.15">
      <c r="A154">
        <v>282201350</v>
      </c>
      <c r="B154">
        <v>2</v>
      </c>
      <c r="D154" t="s">
        <v>59</v>
      </c>
      <c r="E154" t="s">
        <v>160</v>
      </c>
      <c r="F154" t="s">
        <v>888</v>
      </c>
      <c r="G154" s="48">
        <v>327</v>
      </c>
      <c r="H154" s="48">
        <v>9</v>
      </c>
      <c r="I154" s="48">
        <v>8</v>
      </c>
      <c r="J154" s="48">
        <v>12</v>
      </c>
      <c r="K154" s="48">
        <v>26</v>
      </c>
      <c r="L154" s="48">
        <v>29</v>
      </c>
      <c r="M154" s="48">
        <v>18</v>
      </c>
      <c r="N154" s="48">
        <v>17</v>
      </c>
      <c r="O154" s="48">
        <v>15</v>
      </c>
      <c r="P154" s="48">
        <v>15</v>
      </c>
      <c r="Q154" s="48">
        <v>25</v>
      </c>
      <c r="R154" s="48">
        <v>31</v>
      </c>
      <c r="S154" s="48">
        <v>27</v>
      </c>
      <c r="T154" s="48">
        <v>29</v>
      </c>
      <c r="U154" s="48">
        <v>15</v>
      </c>
      <c r="V154" s="48">
        <v>13</v>
      </c>
      <c r="W154" s="48">
        <v>29</v>
      </c>
      <c r="X154" s="48">
        <v>232</v>
      </c>
      <c r="Y154" s="48">
        <v>66</v>
      </c>
      <c r="Z154" s="48">
        <v>28</v>
      </c>
      <c r="AA154" s="48">
        <v>38</v>
      </c>
      <c r="AB154" s="48">
        <v>14634</v>
      </c>
      <c r="AC154" s="48">
        <v>169</v>
      </c>
      <c r="AD154" s="48">
        <v>7</v>
      </c>
      <c r="AE154" s="48">
        <v>5</v>
      </c>
      <c r="AF154" s="48">
        <v>4</v>
      </c>
      <c r="AG154" s="48">
        <v>16</v>
      </c>
      <c r="AH154" s="48">
        <v>16</v>
      </c>
      <c r="AI154" s="48">
        <v>10</v>
      </c>
      <c r="AJ154" s="48">
        <v>10</v>
      </c>
      <c r="AK154" s="48">
        <v>9</v>
      </c>
      <c r="AL154" s="48">
        <v>6</v>
      </c>
      <c r="AM154" s="48">
        <v>10</v>
      </c>
      <c r="AN154" s="48">
        <v>19</v>
      </c>
      <c r="AO154" s="48">
        <v>12</v>
      </c>
      <c r="AP154" s="48">
        <v>17</v>
      </c>
      <c r="AQ154" s="48">
        <v>8</v>
      </c>
      <c r="AR154" s="48">
        <v>4</v>
      </c>
      <c r="AS154" s="48">
        <v>16</v>
      </c>
      <c r="AT154" s="48">
        <v>125</v>
      </c>
      <c r="AU154" s="48">
        <v>28</v>
      </c>
      <c r="AV154" s="48">
        <v>12</v>
      </c>
      <c r="AW154" s="48">
        <v>16</v>
      </c>
      <c r="AX154" s="48">
        <v>7223</v>
      </c>
      <c r="AY154" s="48">
        <v>158</v>
      </c>
      <c r="AZ154" s="48">
        <v>2</v>
      </c>
      <c r="BA154" s="48">
        <v>3</v>
      </c>
      <c r="BB154" s="48">
        <v>8</v>
      </c>
      <c r="BC154" s="48">
        <v>10</v>
      </c>
      <c r="BD154" s="48">
        <v>13</v>
      </c>
      <c r="BE154" s="48">
        <v>8</v>
      </c>
      <c r="BF154" s="48">
        <v>7</v>
      </c>
      <c r="BG154" s="48">
        <v>6</v>
      </c>
      <c r="BH154" s="48">
        <v>9</v>
      </c>
      <c r="BI154" s="48">
        <v>15</v>
      </c>
      <c r="BJ154" s="48">
        <v>12</v>
      </c>
      <c r="BK154" s="48">
        <v>15</v>
      </c>
      <c r="BL154" s="48">
        <v>12</v>
      </c>
      <c r="BM154" s="48">
        <v>7</v>
      </c>
      <c r="BN154" s="48">
        <v>9</v>
      </c>
      <c r="BO154" s="48">
        <v>13</v>
      </c>
      <c r="BP154" s="48">
        <v>107</v>
      </c>
      <c r="BQ154" s="48">
        <v>38</v>
      </c>
      <c r="BR154" s="48">
        <v>16</v>
      </c>
      <c r="BS154" s="48">
        <v>22</v>
      </c>
      <c r="BT154" s="48">
        <v>7411</v>
      </c>
    </row>
    <row r="155" spans="1:72" x14ac:dyDescent="0.15">
      <c r="A155">
        <v>282201360</v>
      </c>
      <c r="B155">
        <v>2</v>
      </c>
      <c r="D155" t="s">
        <v>59</v>
      </c>
      <c r="E155" t="s">
        <v>161</v>
      </c>
      <c r="F155" t="s">
        <v>888</v>
      </c>
      <c r="G155" s="48">
        <v>297</v>
      </c>
      <c r="H155" s="48">
        <v>16</v>
      </c>
      <c r="I155" s="48">
        <v>11</v>
      </c>
      <c r="J155" s="48">
        <v>8</v>
      </c>
      <c r="K155" s="48">
        <v>14</v>
      </c>
      <c r="L155" s="48">
        <v>31</v>
      </c>
      <c r="M155" s="48">
        <v>37</v>
      </c>
      <c r="N155" s="48">
        <v>32</v>
      </c>
      <c r="O155" s="48">
        <v>13</v>
      </c>
      <c r="P155" s="48">
        <v>17</v>
      </c>
      <c r="Q155" s="48">
        <v>14</v>
      </c>
      <c r="R155" s="48">
        <v>19</v>
      </c>
      <c r="S155" s="48">
        <v>23</v>
      </c>
      <c r="T155" s="48">
        <v>7</v>
      </c>
      <c r="U155" s="48">
        <v>14</v>
      </c>
      <c r="V155" s="48">
        <v>12</v>
      </c>
      <c r="W155" s="48">
        <v>35</v>
      </c>
      <c r="X155" s="48">
        <v>207</v>
      </c>
      <c r="Y155" s="48">
        <v>55</v>
      </c>
      <c r="Z155" s="48">
        <v>26</v>
      </c>
      <c r="AA155" s="48">
        <v>29</v>
      </c>
      <c r="AB155" s="48">
        <v>11815</v>
      </c>
      <c r="AC155" s="48">
        <v>117</v>
      </c>
      <c r="AD155" s="48">
        <v>12</v>
      </c>
      <c r="AE155" s="48">
        <v>4</v>
      </c>
      <c r="AF155" s="48">
        <v>4</v>
      </c>
      <c r="AG155" s="48">
        <v>6</v>
      </c>
      <c r="AH155" s="48">
        <v>4</v>
      </c>
      <c r="AI155" s="48">
        <v>10</v>
      </c>
      <c r="AJ155" s="48">
        <v>6</v>
      </c>
      <c r="AK155" s="48">
        <v>5</v>
      </c>
      <c r="AL155" s="48">
        <v>7</v>
      </c>
      <c r="AM155" s="48">
        <v>7</v>
      </c>
      <c r="AN155" s="48">
        <v>10</v>
      </c>
      <c r="AO155" s="48">
        <v>12</v>
      </c>
      <c r="AP155" s="48">
        <v>5</v>
      </c>
      <c r="AQ155" s="48">
        <v>6</v>
      </c>
      <c r="AR155" s="48">
        <v>7</v>
      </c>
      <c r="AS155" s="48">
        <v>20</v>
      </c>
      <c r="AT155" s="48">
        <v>72</v>
      </c>
      <c r="AU155" s="48">
        <v>25</v>
      </c>
      <c r="AV155" s="48">
        <v>13</v>
      </c>
      <c r="AW155" s="48">
        <v>12</v>
      </c>
      <c r="AX155" s="48">
        <v>4954</v>
      </c>
      <c r="AY155" s="48">
        <v>180</v>
      </c>
      <c r="AZ155" s="48">
        <v>4</v>
      </c>
      <c r="BA155" s="48">
        <v>7</v>
      </c>
      <c r="BB155" s="48">
        <v>4</v>
      </c>
      <c r="BC155" s="48">
        <v>8</v>
      </c>
      <c r="BD155" s="48">
        <v>27</v>
      </c>
      <c r="BE155" s="48">
        <v>27</v>
      </c>
      <c r="BF155" s="48">
        <v>26</v>
      </c>
      <c r="BG155" s="48">
        <v>8</v>
      </c>
      <c r="BH155" s="48">
        <v>10</v>
      </c>
      <c r="BI155" s="48">
        <v>7</v>
      </c>
      <c r="BJ155" s="48">
        <v>9</v>
      </c>
      <c r="BK155" s="48">
        <v>11</v>
      </c>
      <c r="BL155" s="48">
        <v>2</v>
      </c>
      <c r="BM155" s="48">
        <v>8</v>
      </c>
      <c r="BN155" s="48">
        <v>5</v>
      </c>
      <c r="BO155" s="48">
        <v>15</v>
      </c>
      <c r="BP155" s="48">
        <v>135</v>
      </c>
      <c r="BQ155" s="48">
        <v>30</v>
      </c>
      <c r="BR155" s="48">
        <v>13</v>
      </c>
      <c r="BS155" s="48">
        <v>17</v>
      </c>
      <c r="BT155" s="48">
        <v>6861</v>
      </c>
    </row>
    <row r="156" spans="1:72" x14ac:dyDescent="0.15">
      <c r="A156">
        <v>282201370</v>
      </c>
      <c r="B156">
        <v>2</v>
      </c>
      <c r="D156" t="s">
        <v>59</v>
      </c>
      <c r="E156" t="s">
        <v>162</v>
      </c>
      <c r="F156" t="s">
        <v>888</v>
      </c>
      <c r="G156" s="48">
        <v>256</v>
      </c>
      <c r="H156" s="48">
        <v>9</v>
      </c>
      <c r="I156" s="48">
        <v>16</v>
      </c>
      <c r="J156" s="48">
        <v>17</v>
      </c>
      <c r="K156" s="48">
        <v>6</v>
      </c>
      <c r="L156" s="48">
        <v>4</v>
      </c>
      <c r="M156" s="48">
        <v>13</v>
      </c>
      <c r="N156" s="48">
        <v>18</v>
      </c>
      <c r="O156" s="48">
        <v>19</v>
      </c>
      <c r="P156" s="48">
        <v>11</v>
      </c>
      <c r="Q156" s="48">
        <v>10</v>
      </c>
      <c r="R156" s="48">
        <v>21</v>
      </c>
      <c r="S156" s="48">
        <v>17</v>
      </c>
      <c r="T156" s="48">
        <v>20</v>
      </c>
      <c r="U156" s="48">
        <v>18</v>
      </c>
      <c r="V156" s="48">
        <v>17</v>
      </c>
      <c r="W156" s="48">
        <v>42</v>
      </c>
      <c r="X156" s="48">
        <v>139</v>
      </c>
      <c r="Y156" s="48">
        <v>75</v>
      </c>
      <c r="Z156" s="48">
        <v>35</v>
      </c>
      <c r="AA156" s="48">
        <v>40</v>
      </c>
      <c r="AB156" s="48">
        <v>12043</v>
      </c>
      <c r="AC156" s="48">
        <v>122</v>
      </c>
      <c r="AD156" s="48">
        <v>6</v>
      </c>
      <c r="AE156" s="48">
        <v>8</v>
      </c>
      <c r="AF156" s="48">
        <v>7</v>
      </c>
      <c r="AG156" s="48">
        <v>3</v>
      </c>
      <c r="AH156" s="48">
        <v>2</v>
      </c>
      <c r="AI156" s="48">
        <v>7</v>
      </c>
      <c r="AJ156" s="48">
        <v>9</v>
      </c>
      <c r="AK156" s="48">
        <v>11</v>
      </c>
      <c r="AL156" s="48">
        <v>6</v>
      </c>
      <c r="AM156" s="48">
        <v>6</v>
      </c>
      <c r="AN156" s="48">
        <v>9</v>
      </c>
      <c r="AO156" s="48">
        <v>8</v>
      </c>
      <c r="AP156" s="48">
        <v>11</v>
      </c>
      <c r="AQ156" s="48">
        <v>11</v>
      </c>
      <c r="AR156" s="48">
        <v>6</v>
      </c>
      <c r="AS156" s="48">
        <v>21</v>
      </c>
      <c r="AT156" s="48">
        <v>72</v>
      </c>
      <c r="AU156" s="48">
        <v>29</v>
      </c>
      <c r="AV156" s="48">
        <v>17</v>
      </c>
      <c r="AW156" s="48">
        <v>12</v>
      </c>
      <c r="AX156" s="48">
        <v>5407</v>
      </c>
      <c r="AY156" s="48">
        <v>134</v>
      </c>
      <c r="AZ156" s="48">
        <v>3</v>
      </c>
      <c r="BA156" s="48">
        <v>8</v>
      </c>
      <c r="BB156" s="48">
        <v>10</v>
      </c>
      <c r="BC156" s="48">
        <v>3</v>
      </c>
      <c r="BD156" s="48">
        <v>2</v>
      </c>
      <c r="BE156" s="48">
        <v>6</v>
      </c>
      <c r="BF156" s="48">
        <v>9</v>
      </c>
      <c r="BG156" s="48">
        <v>8</v>
      </c>
      <c r="BH156" s="48">
        <v>5</v>
      </c>
      <c r="BI156" s="48">
        <v>4</v>
      </c>
      <c r="BJ156" s="48">
        <v>12</v>
      </c>
      <c r="BK156" s="48">
        <v>9</v>
      </c>
      <c r="BL156" s="48">
        <v>9</v>
      </c>
      <c r="BM156" s="48">
        <v>7</v>
      </c>
      <c r="BN156" s="48">
        <v>11</v>
      </c>
      <c r="BO156" s="48">
        <v>21</v>
      </c>
      <c r="BP156" s="48">
        <v>67</v>
      </c>
      <c r="BQ156" s="48">
        <v>46</v>
      </c>
      <c r="BR156" s="48">
        <v>18</v>
      </c>
      <c r="BS156" s="48">
        <v>28</v>
      </c>
      <c r="BT156" s="48">
        <v>6636</v>
      </c>
    </row>
    <row r="157" spans="1:72" x14ac:dyDescent="0.15">
      <c r="A157" s="45">
        <v>282201380</v>
      </c>
      <c r="B157" s="45">
        <v>2</v>
      </c>
      <c r="C157" s="45"/>
      <c r="D157" s="45" t="s">
        <v>59</v>
      </c>
      <c r="E157" s="45" t="s">
        <v>163</v>
      </c>
      <c r="F157" s="45" t="s">
        <v>888</v>
      </c>
      <c r="G157" s="117">
        <v>241</v>
      </c>
      <c r="H157" s="117">
        <v>10</v>
      </c>
      <c r="I157" s="117">
        <v>4</v>
      </c>
      <c r="J157" s="117">
        <v>14</v>
      </c>
      <c r="K157" s="117">
        <v>13</v>
      </c>
      <c r="L157" s="117">
        <v>9</v>
      </c>
      <c r="M157" s="117">
        <v>11</v>
      </c>
      <c r="N157" s="117">
        <v>15</v>
      </c>
      <c r="O157" s="117">
        <v>9</v>
      </c>
      <c r="P157" s="117">
        <v>18</v>
      </c>
      <c r="Q157" s="117">
        <v>12</v>
      </c>
      <c r="R157" s="117">
        <v>18</v>
      </c>
      <c r="S157" s="117">
        <v>24</v>
      </c>
      <c r="T157" s="117">
        <v>15</v>
      </c>
      <c r="U157" s="117">
        <v>15</v>
      </c>
      <c r="V157" s="117">
        <v>22</v>
      </c>
      <c r="W157" s="117">
        <v>28</v>
      </c>
      <c r="X157" s="117">
        <v>144</v>
      </c>
      <c r="Y157" s="117">
        <v>69</v>
      </c>
      <c r="Z157" s="117">
        <v>37</v>
      </c>
      <c r="AA157" s="117">
        <v>32</v>
      </c>
      <c r="AB157" s="117">
        <v>11474</v>
      </c>
      <c r="AC157" s="117">
        <v>113</v>
      </c>
      <c r="AD157" s="117">
        <v>5</v>
      </c>
      <c r="AE157" s="117">
        <v>4</v>
      </c>
      <c r="AF157" s="117">
        <v>9</v>
      </c>
      <c r="AG157" s="117">
        <v>6</v>
      </c>
      <c r="AH157" s="117">
        <v>3</v>
      </c>
      <c r="AI157" s="117">
        <v>6</v>
      </c>
      <c r="AJ157" s="117">
        <v>6</v>
      </c>
      <c r="AK157" s="117">
        <v>4</v>
      </c>
      <c r="AL157" s="117">
        <v>9</v>
      </c>
      <c r="AM157" s="117">
        <v>7</v>
      </c>
      <c r="AN157" s="117">
        <v>8</v>
      </c>
      <c r="AO157" s="117">
        <v>11</v>
      </c>
      <c r="AP157" s="117">
        <v>11</v>
      </c>
      <c r="AQ157" s="117">
        <v>5</v>
      </c>
      <c r="AR157" s="117">
        <v>12</v>
      </c>
      <c r="AS157" s="117">
        <v>18</v>
      </c>
      <c r="AT157" s="117">
        <v>71</v>
      </c>
      <c r="AU157" s="117">
        <v>24</v>
      </c>
      <c r="AV157" s="117">
        <v>17</v>
      </c>
      <c r="AW157" s="117">
        <v>7</v>
      </c>
      <c r="AX157" s="117">
        <v>4982</v>
      </c>
      <c r="AY157" s="117">
        <v>128</v>
      </c>
      <c r="AZ157" s="117">
        <v>5</v>
      </c>
      <c r="BA157" s="117">
        <v>0</v>
      </c>
      <c r="BB157" s="117">
        <v>5</v>
      </c>
      <c r="BC157" s="117">
        <v>7</v>
      </c>
      <c r="BD157" s="117">
        <v>6</v>
      </c>
      <c r="BE157" s="117">
        <v>5</v>
      </c>
      <c r="BF157" s="117">
        <v>9</v>
      </c>
      <c r="BG157" s="117">
        <v>5</v>
      </c>
      <c r="BH157" s="117">
        <v>9</v>
      </c>
      <c r="BI157" s="117">
        <v>5</v>
      </c>
      <c r="BJ157" s="117">
        <v>10</v>
      </c>
      <c r="BK157" s="117">
        <v>13</v>
      </c>
      <c r="BL157" s="117">
        <v>4</v>
      </c>
      <c r="BM157" s="117">
        <v>10</v>
      </c>
      <c r="BN157" s="117">
        <v>10</v>
      </c>
      <c r="BO157" s="117">
        <v>10</v>
      </c>
      <c r="BP157" s="117">
        <v>73</v>
      </c>
      <c r="BQ157" s="117">
        <v>45</v>
      </c>
      <c r="BR157" s="117">
        <v>20</v>
      </c>
      <c r="BS157" s="117">
        <v>25</v>
      </c>
      <c r="BT157" s="117">
        <v>6492</v>
      </c>
    </row>
    <row r="158" spans="1:72" x14ac:dyDescent="0.15">
      <c r="A158" s="32"/>
      <c r="B158" s="32"/>
      <c r="C158" s="32"/>
      <c r="D158" s="32"/>
      <c r="E158" s="32"/>
      <c r="F158" s="32"/>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row>
    <row r="159" spans="1:72" x14ac:dyDescent="0.15">
      <c r="F159" s="136" t="s">
        <v>890</v>
      </c>
      <c r="G159" s="136" t="s">
        <v>709</v>
      </c>
      <c r="H159" s="136" t="s">
        <v>710</v>
      </c>
      <c r="I159" s="136" t="s">
        <v>711</v>
      </c>
      <c r="J159" s="136" t="s">
        <v>712</v>
      </c>
      <c r="K159" s="136" t="s">
        <v>713</v>
      </c>
      <c r="L159" s="136" t="s">
        <v>714</v>
      </c>
      <c r="M159" s="136" t="s">
        <v>715</v>
      </c>
      <c r="N159" s="136" t="s">
        <v>716</v>
      </c>
      <c r="O159" s="136" t="s">
        <v>717</v>
      </c>
      <c r="P159" s="136" t="s">
        <v>718</v>
      </c>
      <c r="Q159" s="136" t="s">
        <v>719</v>
      </c>
      <c r="R159" s="136" t="s">
        <v>720</v>
      </c>
      <c r="S159" s="136" t="s">
        <v>721</v>
      </c>
      <c r="T159" s="136" t="s">
        <v>722</v>
      </c>
      <c r="U159" s="136" t="s">
        <v>723</v>
      </c>
      <c r="V159" s="136" t="s">
        <v>724</v>
      </c>
      <c r="W159" s="136" t="s">
        <v>725</v>
      </c>
      <c r="X159" s="136" t="s">
        <v>726</v>
      </c>
      <c r="Y159" s="136" t="s">
        <v>727</v>
      </c>
      <c r="Z159" s="136" t="s">
        <v>728</v>
      </c>
      <c r="AA159" s="136" t="s">
        <v>729</v>
      </c>
      <c r="AB159" s="136" t="s">
        <v>730</v>
      </c>
      <c r="AC159" s="136" t="s">
        <v>731</v>
      </c>
      <c r="AD159" s="137" t="s">
        <v>732</v>
      </c>
      <c r="AE159" s="137" t="s">
        <v>733</v>
      </c>
      <c r="AF159" s="137" t="s">
        <v>734</v>
      </c>
      <c r="AG159" s="137" t="s">
        <v>735</v>
      </c>
      <c r="AH159" s="137" t="s">
        <v>736</v>
      </c>
      <c r="AI159" s="137" t="s">
        <v>737</v>
      </c>
      <c r="AJ159" s="137" t="s">
        <v>738</v>
      </c>
      <c r="AK159" s="137" t="s">
        <v>739</v>
      </c>
      <c r="AL159" s="137" t="s">
        <v>740</v>
      </c>
      <c r="AM159" s="137" t="s">
        <v>741</v>
      </c>
      <c r="AN159" s="137" t="s">
        <v>742</v>
      </c>
      <c r="AO159" s="137" t="s">
        <v>743</v>
      </c>
      <c r="AP159" s="137" t="s">
        <v>744</v>
      </c>
      <c r="AQ159" s="137" t="s">
        <v>745</v>
      </c>
      <c r="AR159" s="137" t="s">
        <v>746</v>
      </c>
      <c r="AS159" s="138" t="s">
        <v>747</v>
      </c>
      <c r="AT159" s="138" t="s">
        <v>748</v>
      </c>
      <c r="AU159" s="138" t="s">
        <v>749</v>
      </c>
      <c r="AV159" s="138" t="s">
        <v>750</v>
      </c>
      <c r="AW159" s="137" t="s">
        <v>751</v>
      </c>
      <c r="AX159" s="136" t="s">
        <v>752</v>
      </c>
      <c r="AY159" s="136" t="s">
        <v>753</v>
      </c>
      <c r="AZ159" s="137" t="s">
        <v>754</v>
      </c>
      <c r="BA159" s="137" t="s">
        <v>755</v>
      </c>
      <c r="BB159" s="137" t="s">
        <v>756</v>
      </c>
      <c r="BC159" s="137" t="s">
        <v>757</v>
      </c>
      <c r="BD159" s="137" t="s">
        <v>758</v>
      </c>
      <c r="BE159" s="137" t="s">
        <v>759</v>
      </c>
      <c r="BF159" s="137" t="s">
        <v>760</v>
      </c>
      <c r="BG159" s="137" t="s">
        <v>761</v>
      </c>
      <c r="BH159" s="137" t="s">
        <v>762</v>
      </c>
      <c r="BI159" s="137" t="s">
        <v>763</v>
      </c>
      <c r="BJ159" s="137" t="s">
        <v>764</v>
      </c>
      <c r="BK159" s="137" t="s">
        <v>765</v>
      </c>
      <c r="BL159" s="137" t="s">
        <v>766</v>
      </c>
      <c r="BM159" s="137" t="s">
        <v>767</v>
      </c>
      <c r="BN159" s="137" t="s">
        <v>768</v>
      </c>
      <c r="BO159" s="136" t="s">
        <v>769</v>
      </c>
      <c r="BP159" s="136" t="s">
        <v>770</v>
      </c>
      <c r="BQ159" s="136" t="s">
        <v>771</v>
      </c>
      <c r="BR159" s="136" t="s">
        <v>772</v>
      </c>
      <c r="BS159" s="137" t="s">
        <v>773</v>
      </c>
      <c r="BT159" s="136" t="s">
        <v>774</v>
      </c>
    </row>
    <row r="160" spans="1:72" x14ac:dyDescent="0.15">
      <c r="E160">
        <v>1</v>
      </c>
      <c r="F160" t="s">
        <v>878</v>
      </c>
      <c r="G160" s="128">
        <f>G5+SUM(G19:G21)+G24+SUM(G32:G36)</f>
        <v>13500</v>
      </c>
      <c r="H160" s="128">
        <f t="shared" ref="H160:BS160" si="0">H5+SUM(H19:H21)+H24+SUM(H32:H36)</f>
        <v>797</v>
      </c>
      <c r="I160" s="128">
        <f t="shared" si="0"/>
        <v>730</v>
      </c>
      <c r="J160" s="128">
        <f t="shared" si="0"/>
        <v>701</v>
      </c>
      <c r="K160" s="128">
        <f t="shared" si="0"/>
        <v>764</v>
      </c>
      <c r="L160" s="128">
        <f t="shared" si="0"/>
        <v>685</v>
      </c>
      <c r="M160" s="128">
        <f t="shared" si="0"/>
        <v>1038</v>
      </c>
      <c r="N160" s="128">
        <f t="shared" si="0"/>
        <v>1110</v>
      </c>
      <c r="O160" s="128">
        <f t="shared" si="0"/>
        <v>933</v>
      </c>
      <c r="P160" s="128">
        <f t="shared" si="0"/>
        <v>824</v>
      </c>
      <c r="Q160" s="128">
        <f t="shared" si="0"/>
        <v>756</v>
      </c>
      <c r="R160" s="128">
        <f t="shared" si="0"/>
        <v>939</v>
      </c>
      <c r="S160" s="128">
        <f t="shared" si="0"/>
        <v>1026</v>
      </c>
      <c r="T160" s="128">
        <f t="shared" si="0"/>
        <v>854</v>
      </c>
      <c r="U160" s="128">
        <f t="shared" si="0"/>
        <v>689</v>
      </c>
      <c r="V160" s="128">
        <f t="shared" si="0"/>
        <v>576</v>
      </c>
      <c r="W160" s="128">
        <f t="shared" si="0"/>
        <v>2228</v>
      </c>
      <c r="X160" s="128">
        <f t="shared" si="0"/>
        <v>8929</v>
      </c>
      <c r="Y160" s="128">
        <f t="shared" si="0"/>
        <v>2343</v>
      </c>
      <c r="Z160" s="128">
        <f t="shared" si="0"/>
        <v>1265</v>
      </c>
      <c r="AA160" s="128">
        <f t="shared" si="0"/>
        <v>1078</v>
      </c>
      <c r="AB160" s="128">
        <f t="shared" si="0"/>
        <v>546482</v>
      </c>
      <c r="AC160" s="128">
        <f t="shared" si="0"/>
        <v>6651</v>
      </c>
      <c r="AD160" s="140">
        <f t="shared" si="0"/>
        <v>425</v>
      </c>
      <c r="AE160" s="140">
        <f t="shared" si="0"/>
        <v>356</v>
      </c>
      <c r="AF160" s="140">
        <f t="shared" si="0"/>
        <v>361</v>
      </c>
      <c r="AG160" s="140">
        <f t="shared" si="0"/>
        <v>421</v>
      </c>
      <c r="AH160" s="140">
        <f t="shared" si="0"/>
        <v>347</v>
      </c>
      <c r="AI160" s="140">
        <f t="shared" si="0"/>
        <v>504</v>
      </c>
      <c r="AJ160" s="140">
        <f t="shared" si="0"/>
        <v>550</v>
      </c>
      <c r="AK160" s="140">
        <f t="shared" si="0"/>
        <v>454</v>
      </c>
      <c r="AL160" s="140">
        <f t="shared" si="0"/>
        <v>445</v>
      </c>
      <c r="AM160" s="140">
        <f t="shared" si="0"/>
        <v>390</v>
      </c>
      <c r="AN160" s="140">
        <f t="shared" si="0"/>
        <v>467</v>
      </c>
      <c r="AO160" s="140">
        <f t="shared" si="0"/>
        <v>513</v>
      </c>
      <c r="AP160" s="140">
        <f t="shared" si="0"/>
        <v>421</v>
      </c>
      <c r="AQ160" s="140">
        <f t="shared" si="0"/>
        <v>341</v>
      </c>
      <c r="AR160" s="140">
        <f t="shared" si="0"/>
        <v>270</v>
      </c>
      <c r="AS160" s="128">
        <f t="shared" si="0"/>
        <v>1142</v>
      </c>
      <c r="AT160" s="128">
        <f t="shared" si="0"/>
        <v>4512</v>
      </c>
      <c r="AU160" s="128">
        <f t="shared" si="0"/>
        <v>997</v>
      </c>
      <c r="AV160" s="128">
        <f t="shared" si="0"/>
        <v>611</v>
      </c>
      <c r="AW160" s="128">
        <f t="shared" si="0"/>
        <v>386</v>
      </c>
      <c r="AX160" s="128">
        <f t="shared" si="0"/>
        <v>260195</v>
      </c>
      <c r="AY160" s="128">
        <f t="shared" si="0"/>
        <v>6849</v>
      </c>
      <c r="AZ160" s="140">
        <f t="shared" si="0"/>
        <v>372</v>
      </c>
      <c r="BA160" s="140">
        <f t="shared" si="0"/>
        <v>374</v>
      </c>
      <c r="BB160" s="140">
        <f t="shared" si="0"/>
        <v>340</v>
      </c>
      <c r="BC160" s="140">
        <f t="shared" si="0"/>
        <v>343</v>
      </c>
      <c r="BD160" s="140">
        <f t="shared" si="0"/>
        <v>338</v>
      </c>
      <c r="BE160" s="140">
        <f t="shared" si="0"/>
        <v>534</v>
      </c>
      <c r="BF160" s="140">
        <f t="shared" si="0"/>
        <v>560</v>
      </c>
      <c r="BG160" s="140">
        <f t="shared" si="0"/>
        <v>479</v>
      </c>
      <c r="BH160" s="140">
        <f t="shared" si="0"/>
        <v>379</v>
      </c>
      <c r="BI160" s="140">
        <f t="shared" si="0"/>
        <v>366</v>
      </c>
      <c r="BJ160" s="140">
        <f t="shared" si="0"/>
        <v>472</v>
      </c>
      <c r="BK160" s="140">
        <f t="shared" si="0"/>
        <v>513</v>
      </c>
      <c r="BL160" s="140">
        <f t="shared" si="0"/>
        <v>433</v>
      </c>
      <c r="BM160" s="140">
        <f t="shared" si="0"/>
        <v>348</v>
      </c>
      <c r="BN160" s="140">
        <f t="shared" si="0"/>
        <v>306</v>
      </c>
      <c r="BO160" s="128">
        <f t="shared" si="0"/>
        <v>1086</v>
      </c>
      <c r="BP160" s="128">
        <f t="shared" si="0"/>
        <v>4417</v>
      </c>
      <c r="BQ160" s="128">
        <f t="shared" si="0"/>
        <v>1346</v>
      </c>
      <c r="BR160" s="128">
        <f t="shared" si="0"/>
        <v>654</v>
      </c>
      <c r="BS160" s="128">
        <f t="shared" si="0"/>
        <v>692</v>
      </c>
      <c r="BT160" s="128">
        <f>BT5+SUM(BT19:BT21)+BT24+SUM(BT32:BT36)</f>
        <v>286287</v>
      </c>
    </row>
    <row r="161" spans="5:72" x14ac:dyDescent="0.15">
      <c r="E161">
        <v>2</v>
      </c>
      <c r="F161" t="s">
        <v>889</v>
      </c>
      <c r="G161" s="128">
        <f>SUM(G39:G41)+SUM(G44:G51)</f>
        <v>3459</v>
      </c>
      <c r="H161" s="128">
        <f t="shared" ref="H161:BS161" si="1">SUM(H39:H41)+SUM(H44:H51)</f>
        <v>112</v>
      </c>
      <c r="I161" s="128">
        <f t="shared" si="1"/>
        <v>136</v>
      </c>
      <c r="J161" s="128">
        <f t="shared" si="1"/>
        <v>159</v>
      </c>
      <c r="K161" s="128">
        <f t="shared" si="1"/>
        <v>208</v>
      </c>
      <c r="L161" s="128">
        <f t="shared" si="1"/>
        <v>204</v>
      </c>
      <c r="M161" s="128">
        <f t="shared" si="1"/>
        <v>165</v>
      </c>
      <c r="N161" s="128">
        <f t="shared" si="1"/>
        <v>185</v>
      </c>
      <c r="O161" s="128">
        <f t="shared" si="1"/>
        <v>163</v>
      </c>
      <c r="P161" s="128">
        <f t="shared" si="1"/>
        <v>194</v>
      </c>
      <c r="Q161" s="128">
        <f t="shared" si="1"/>
        <v>235</v>
      </c>
      <c r="R161" s="128">
        <f t="shared" si="1"/>
        <v>283</v>
      </c>
      <c r="S161" s="128">
        <f t="shared" si="1"/>
        <v>318</v>
      </c>
      <c r="T161" s="128">
        <f t="shared" si="1"/>
        <v>257</v>
      </c>
      <c r="U161" s="128">
        <f t="shared" si="1"/>
        <v>200</v>
      </c>
      <c r="V161" s="128">
        <f t="shared" si="1"/>
        <v>228</v>
      </c>
      <c r="W161" s="128">
        <f t="shared" si="1"/>
        <v>407</v>
      </c>
      <c r="X161" s="128">
        <f t="shared" si="1"/>
        <v>2212</v>
      </c>
      <c r="Y161" s="128">
        <f t="shared" si="1"/>
        <v>840</v>
      </c>
      <c r="Z161" s="128">
        <f t="shared" si="1"/>
        <v>428</v>
      </c>
      <c r="AA161" s="128">
        <f t="shared" si="1"/>
        <v>412</v>
      </c>
      <c r="AB161" s="128">
        <f t="shared" si="1"/>
        <v>158929</v>
      </c>
      <c r="AC161" s="128">
        <f t="shared" si="1"/>
        <v>1635</v>
      </c>
      <c r="AD161" s="140">
        <f t="shared" si="1"/>
        <v>58</v>
      </c>
      <c r="AE161" s="140">
        <f t="shared" si="1"/>
        <v>64</v>
      </c>
      <c r="AF161" s="140">
        <f t="shared" si="1"/>
        <v>82</v>
      </c>
      <c r="AG161" s="140">
        <f t="shared" si="1"/>
        <v>105</v>
      </c>
      <c r="AH161" s="140">
        <f t="shared" si="1"/>
        <v>87</v>
      </c>
      <c r="AI161" s="140">
        <f t="shared" si="1"/>
        <v>76</v>
      </c>
      <c r="AJ161" s="140">
        <f t="shared" si="1"/>
        <v>100</v>
      </c>
      <c r="AK161" s="140">
        <f t="shared" si="1"/>
        <v>73</v>
      </c>
      <c r="AL161" s="140">
        <f t="shared" si="1"/>
        <v>91</v>
      </c>
      <c r="AM161" s="140">
        <f t="shared" si="1"/>
        <v>119</v>
      </c>
      <c r="AN161" s="140">
        <f t="shared" si="1"/>
        <v>139</v>
      </c>
      <c r="AO161" s="140">
        <f t="shared" si="1"/>
        <v>168</v>
      </c>
      <c r="AP161" s="140">
        <f t="shared" si="1"/>
        <v>121</v>
      </c>
      <c r="AQ161" s="140">
        <f t="shared" si="1"/>
        <v>95</v>
      </c>
      <c r="AR161" s="140">
        <f t="shared" si="1"/>
        <v>104</v>
      </c>
      <c r="AS161" s="128">
        <f t="shared" si="1"/>
        <v>204</v>
      </c>
      <c r="AT161" s="128">
        <f t="shared" si="1"/>
        <v>1079</v>
      </c>
      <c r="AU161" s="128">
        <f t="shared" si="1"/>
        <v>352</v>
      </c>
      <c r="AV161" s="128">
        <f t="shared" si="1"/>
        <v>199</v>
      </c>
      <c r="AW161" s="128">
        <f t="shared" si="1"/>
        <v>153</v>
      </c>
      <c r="AX161" s="128">
        <f t="shared" si="1"/>
        <v>73167</v>
      </c>
      <c r="AY161" s="128">
        <f t="shared" si="1"/>
        <v>1824</v>
      </c>
      <c r="AZ161" s="140">
        <f t="shared" si="1"/>
        <v>54</v>
      </c>
      <c r="BA161" s="140">
        <f t="shared" si="1"/>
        <v>72</v>
      </c>
      <c r="BB161" s="140">
        <f t="shared" si="1"/>
        <v>77</v>
      </c>
      <c r="BC161" s="140">
        <f t="shared" si="1"/>
        <v>103</v>
      </c>
      <c r="BD161" s="140">
        <f t="shared" si="1"/>
        <v>117</v>
      </c>
      <c r="BE161" s="140">
        <f t="shared" si="1"/>
        <v>89</v>
      </c>
      <c r="BF161" s="140">
        <f t="shared" si="1"/>
        <v>85</v>
      </c>
      <c r="BG161" s="140">
        <f t="shared" si="1"/>
        <v>90</v>
      </c>
      <c r="BH161" s="140">
        <f t="shared" si="1"/>
        <v>103</v>
      </c>
      <c r="BI161" s="140">
        <f t="shared" si="1"/>
        <v>116</v>
      </c>
      <c r="BJ161" s="140">
        <f t="shared" si="1"/>
        <v>144</v>
      </c>
      <c r="BK161" s="140">
        <f t="shared" si="1"/>
        <v>150</v>
      </c>
      <c r="BL161" s="140">
        <f t="shared" si="1"/>
        <v>136</v>
      </c>
      <c r="BM161" s="140">
        <f t="shared" si="1"/>
        <v>105</v>
      </c>
      <c r="BN161" s="140">
        <f t="shared" si="1"/>
        <v>124</v>
      </c>
      <c r="BO161" s="128">
        <f t="shared" si="1"/>
        <v>203</v>
      </c>
      <c r="BP161" s="128">
        <f t="shared" si="1"/>
        <v>1133</v>
      </c>
      <c r="BQ161" s="128">
        <f t="shared" si="1"/>
        <v>488</v>
      </c>
      <c r="BR161" s="128">
        <f t="shared" si="1"/>
        <v>229</v>
      </c>
      <c r="BS161" s="128">
        <f t="shared" si="1"/>
        <v>259</v>
      </c>
      <c r="BT161" s="128">
        <f>SUM(BT39:BT41)+SUM(BT44:BT51)</f>
        <v>85762</v>
      </c>
    </row>
    <row r="162" spans="5:72" x14ac:dyDescent="0.15">
      <c r="E162">
        <v>3</v>
      </c>
      <c r="F162" t="s">
        <v>879</v>
      </c>
      <c r="G162" s="128">
        <f>G52+G55+SUM(G59:G68)</f>
        <v>3829</v>
      </c>
      <c r="H162" s="128">
        <f t="shared" ref="H162:BS162" si="2">H52+H55+SUM(H59:H68)</f>
        <v>108</v>
      </c>
      <c r="I162" s="128">
        <f t="shared" si="2"/>
        <v>202</v>
      </c>
      <c r="J162" s="128">
        <f t="shared" si="2"/>
        <v>194</v>
      </c>
      <c r="K162" s="128">
        <f t="shared" si="2"/>
        <v>227</v>
      </c>
      <c r="L162" s="128">
        <f t="shared" si="2"/>
        <v>190</v>
      </c>
      <c r="M162" s="128">
        <f t="shared" si="2"/>
        <v>173</v>
      </c>
      <c r="N162" s="128">
        <f t="shared" si="2"/>
        <v>199</v>
      </c>
      <c r="O162" s="128">
        <f t="shared" si="2"/>
        <v>195</v>
      </c>
      <c r="P162" s="128">
        <f t="shared" si="2"/>
        <v>226</v>
      </c>
      <c r="Q162" s="128">
        <f t="shared" si="2"/>
        <v>256</v>
      </c>
      <c r="R162" s="128">
        <f t="shared" si="2"/>
        <v>265</v>
      </c>
      <c r="S162" s="128">
        <f t="shared" si="2"/>
        <v>335</v>
      </c>
      <c r="T162" s="128">
        <f t="shared" si="2"/>
        <v>282</v>
      </c>
      <c r="U162" s="128">
        <f t="shared" si="2"/>
        <v>234</v>
      </c>
      <c r="V162" s="128">
        <f t="shared" si="2"/>
        <v>255</v>
      </c>
      <c r="W162" s="128">
        <f t="shared" si="2"/>
        <v>504</v>
      </c>
      <c r="X162" s="128">
        <f t="shared" si="2"/>
        <v>2348</v>
      </c>
      <c r="Y162" s="128">
        <f t="shared" si="2"/>
        <v>977</v>
      </c>
      <c r="Z162" s="128">
        <f t="shared" si="2"/>
        <v>489</v>
      </c>
      <c r="AA162" s="128">
        <f t="shared" si="2"/>
        <v>488</v>
      </c>
      <c r="AB162" s="128">
        <f t="shared" si="2"/>
        <v>175769</v>
      </c>
      <c r="AC162" s="128">
        <f t="shared" si="2"/>
        <v>1857</v>
      </c>
      <c r="AD162" s="140">
        <f t="shared" si="2"/>
        <v>58</v>
      </c>
      <c r="AE162" s="140">
        <f t="shared" si="2"/>
        <v>101</v>
      </c>
      <c r="AF162" s="140">
        <f t="shared" si="2"/>
        <v>103</v>
      </c>
      <c r="AG162" s="140">
        <f t="shared" si="2"/>
        <v>112</v>
      </c>
      <c r="AH162" s="140">
        <f t="shared" si="2"/>
        <v>110</v>
      </c>
      <c r="AI162" s="140">
        <f t="shared" si="2"/>
        <v>80</v>
      </c>
      <c r="AJ162" s="140">
        <f t="shared" si="2"/>
        <v>107</v>
      </c>
      <c r="AK162" s="140">
        <f t="shared" si="2"/>
        <v>92</v>
      </c>
      <c r="AL162" s="140">
        <f t="shared" si="2"/>
        <v>103</v>
      </c>
      <c r="AM162" s="140">
        <f t="shared" si="2"/>
        <v>135</v>
      </c>
      <c r="AN162" s="140">
        <f t="shared" si="2"/>
        <v>124</v>
      </c>
      <c r="AO162" s="140">
        <f t="shared" si="2"/>
        <v>180</v>
      </c>
      <c r="AP162" s="140">
        <f t="shared" si="2"/>
        <v>132</v>
      </c>
      <c r="AQ162" s="140">
        <f t="shared" si="2"/>
        <v>107</v>
      </c>
      <c r="AR162" s="140">
        <f t="shared" si="2"/>
        <v>120</v>
      </c>
      <c r="AS162" s="128">
        <f t="shared" si="2"/>
        <v>262</v>
      </c>
      <c r="AT162" s="128">
        <f t="shared" si="2"/>
        <v>1175</v>
      </c>
      <c r="AU162" s="128">
        <f t="shared" si="2"/>
        <v>420</v>
      </c>
      <c r="AV162" s="128">
        <f t="shared" si="2"/>
        <v>227</v>
      </c>
      <c r="AW162" s="128">
        <f t="shared" si="2"/>
        <v>193</v>
      </c>
      <c r="AX162" s="128">
        <f t="shared" si="2"/>
        <v>82211</v>
      </c>
      <c r="AY162" s="128">
        <f t="shared" si="2"/>
        <v>1972</v>
      </c>
      <c r="AZ162" s="140">
        <f t="shared" si="2"/>
        <v>50</v>
      </c>
      <c r="BA162" s="140">
        <f t="shared" si="2"/>
        <v>101</v>
      </c>
      <c r="BB162" s="140">
        <f t="shared" si="2"/>
        <v>91</v>
      </c>
      <c r="BC162" s="140">
        <f t="shared" si="2"/>
        <v>115</v>
      </c>
      <c r="BD162" s="140">
        <f t="shared" si="2"/>
        <v>80</v>
      </c>
      <c r="BE162" s="140">
        <f t="shared" si="2"/>
        <v>93</v>
      </c>
      <c r="BF162" s="140">
        <f t="shared" si="2"/>
        <v>92</v>
      </c>
      <c r="BG162" s="140">
        <f t="shared" si="2"/>
        <v>103</v>
      </c>
      <c r="BH162" s="140">
        <f t="shared" si="2"/>
        <v>123</v>
      </c>
      <c r="BI162" s="140">
        <f t="shared" si="2"/>
        <v>121</v>
      </c>
      <c r="BJ162" s="140">
        <f t="shared" si="2"/>
        <v>141</v>
      </c>
      <c r="BK162" s="140">
        <f t="shared" si="2"/>
        <v>155</v>
      </c>
      <c r="BL162" s="140">
        <f t="shared" si="2"/>
        <v>150</v>
      </c>
      <c r="BM162" s="140">
        <f t="shared" si="2"/>
        <v>127</v>
      </c>
      <c r="BN162" s="140">
        <f t="shared" si="2"/>
        <v>135</v>
      </c>
      <c r="BO162" s="128">
        <f t="shared" si="2"/>
        <v>242</v>
      </c>
      <c r="BP162" s="128">
        <f t="shared" si="2"/>
        <v>1173</v>
      </c>
      <c r="BQ162" s="128">
        <f t="shared" si="2"/>
        <v>557</v>
      </c>
      <c r="BR162" s="128">
        <f t="shared" si="2"/>
        <v>262</v>
      </c>
      <c r="BS162" s="128">
        <f t="shared" si="2"/>
        <v>295</v>
      </c>
      <c r="BT162" s="128">
        <f>BT52+BT55+SUM(BT59:BT68)</f>
        <v>93558</v>
      </c>
    </row>
    <row r="163" spans="5:72" x14ac:dyDescent="0.15">
      <c r="E163">
        <v>4</v>
      </c>
      <c r="F163" t="s">
        <v>881</v>
      </c>
      <c r="G163" s="128">
        <f>SUM(G69:G75)+SUM(G78:G81)+SUM(G84:G88)+G91</f>
        <v>5607</v>
      </c>
      <c r="H163" s="128">
        <f t="shared" ref="H163:BS163" si="3">SUM(H69:H75)+SUM(H78:H81)+SUM(H84:H88)+H91</f>
        <v>180</v>
      </c>
      <c r="I163" s="128">
        <f t="shared" si="3"/>
        <v>252</v>
      </c>
      <c r="J163" s="128">
        <f t="shared" si="3"/>
        <v>318</v>
      </c>
      <c r="K163" s="128">
        <f t="shared" si="3"/>
        <v>321</v>
      </c>
      <c r="L163" s="128">
        <f t="shared" si="3"/>
        <v>282</v>
      </c>
      <c r="M163" s="128">
        <f t="shared" si="3"/>
        <v>254</v>
      </c>
      <c r="N163" s="128">
        <f t="shared" si="3"/>
        <v>282</v>
      </c>
      <c r="O163" s="128">
        <f t="shared" si="3"/>
        <v>298</v>
      </c>
      <c r="P163" s="128">
        <f t="shared" si="3"/>
        <v>343</v>
      </c>
      <c r="Q163" s="128">
        <f t="shared" si="3"/>
        <v>343</v>
      </c>
      <c r="R163" s="128">
        <f t="shared" si="3"/>
        <v>432</v>
      </c>
      <c r="S163" s="128">
        <f t="shared" si="3"/>
        <v>443</v>
      </c>
      <c r="T163" s="128">
        <f t="shared" si="3"/>
        <v>383</v>
      </c>
      <c r="U163" s="128">
        <f t="shared" si="3"/>
        <v>295</v>
      </c>
      <c r="V163" s="128">
        <f t="shared" si="3"/>
        <v>338</v>
      </c>
      <c r="W163" s="128">
        <f t="shared" si="3"/>
        <v>750</v>
      </c>
      <c r="X163" s="128">
        <f t="shared" si="3"/>
        <v>3381</v>
      </c>
      <c r="Y163" s="128">
        <f t="shared" si="3"/>
        <v>1476</v>
      </c>
      <c r="Z163" s="128">
        <f t="shared" si="3"/>
        <v>633</v>
      </c>
      <c r="AA163" s="128">
        <f t="shared" si="3"/>
        <v>843</v>
      </c>
      <c r="AB163" s="128">
        <f t="shared" si="3"/>
        <v>259961</v>
      </c>
      <c r="AC163" s="128">
        <f t="shared" si="3"/>
        <v>2645</v>
      </c>
      <c r="AD163" s="140">
        <f t="shared" si="3"/>
        <v>99</v>
      </c>
      <c r="AE163" s="140">
        <f t="shared" si="3"/>
        <v>135</v>
      </c>
      <c r="AF163" s="140">
        <f t="shared" si="3"/>
        <v>189</v>
      </c>
      <c r="AG163" s="140">
        <f t="shared" si="3"/>
        <v>164</v>
      </c>
      <c r="AH163" s="140">
        <f t="shared" si="3"/>
        <v>132</v>
      </c>
      <c r="AI163" s="140">
        <f t="shared" si="3"/>
        <v>129</v>
      </c>
      <c r="AJ163" s="140">
        <f t="shared" si="3"/>
        <v>146</v>
      </c>
      <c r="AK163" s="140">
        <f t="shared" si="3"/>
        <v>139</v>
      </c>
      <c r="AL163" s="140">
        <f t="shared" si="3"/>
        <v>161</v>
      </c>
      <c r="AM163" s="140">
        <f t="shared" si="3"/>
        <v>178</v>
      </c>
      <c r="AN163" s="140">
        <f t="shared" si="3"/>
        <v>208</v>
      </c>
      <c r="AO163" s="140">
        <f t="shared" si="3"/>
        <v>229</v>
      </c>
      <c r="AP163" s="140">
        <f t="shared" si="3"/>
        <v>191</v>
      </c>
      <c r="AQ163" s="140">
        <f t="shared" si="3"/>
        <v>139</v>
      </c>
      <c r="AR163" s="140">
        <f t="shared" si="3"/>
        <v>155</v>
      </c>
      <c r="AS163" s="128">
        <f t="shared" si="3"/>
        <v>423</v>
      </c>
      <c r="AT163" s="128">
        <f t="shared" si="3"/>
        <v>1677</v>
      </c>
      <c r="AU163" s="128">
        <f t="shared" si="3"/>
        <v>545</v>
      </c>
      <c r="AV163" s="128">
        <f t="shared" si="3"/>
        <v>294</v>
      </c>
      <c r="AW163" s="128">
        <f t="shared" si="3"/>
        <v>251</v>
      </c>
      <c r="AX163" s="128">
        <f t="shared" si="3"/>
        <v>114068</v>
      </c>
      <c r="AY163" s="128">
        <f t="shared" si="3"/>
        <v>2962</v>
      </c>
      <c r="AZ163" s="140">
        <f t="shared" si="3"/>
        <v>81</v>
      </c>
      <c r="BA163" s="140">
        <f t="shared" si="3"/>
        <v>117</v>
      </c>
      <c r="BB163" s="140">
        <f t="shared" si="3"/>
        <v>129</v>
      </c>
      <c r="BC163" s="140">
        <f t="shared" si="3"/>
        <v>157</v>
      </c>
      <c r="BD163" s="140">
        <f t="shared" si="3"/>
        <v>150</v>
      </c>
      <c r="BE163" s="140">
        <f t="shared" si="3"/>
        <v>125</v>
      </c>
      <c r="BF163" s="140">
        <f t="shared" si="3"/>
        <v>136</v>
      </c>
      <c r="BG163" s="140">
        <f t="shared" si="3"/>
        <v>159</v>
      </c>
      <c r="BH163" s="140">
        <f t="shared" si="3"/>
        <v>182</v>
      </c>
      <c r="BI163" s="140">
        <f t="shared" si="3"/>
        <v>165</v>
      </c>
      <c r="BJ163" s="140">
        <f t="shared" si="3"/>
        <v>224</v>
      </c>
      <c r="BK163" s="140">
        <f t="shared" si="3"/>
        <v>214</v>
      </c>
      <c r="BL163" s="140">
        <f t="shared" si="3"/>
        <v>192</v>
      </c>
      <c r="BM163" s="140">
        <f t="shared" si="3"/>
        <v>156</v>
      </c>
      <c r="BN163" s="140">
        <f t="shared" si="3"/>
        <v>183</v>
      </c>
      <c r="BO163" s="128">
        <f t="shared" si="3"/>
        <v>327</v>
      </c>
      <c r="BP163" s="128">
        <f t="shared" si="3"/>
        <v>1704</v>
      </c>
      <c r="BQ163" s="128">
        <f t="shared" si="3"/>
        <v>931</v>
      </c>
      <c r="BR163" s="128">
        <f t="shared" si="3"/>
        <v>339</v>
      </c>
      <c r="BS163" s="128">
        <f t="shared" si="3"/>
        <v>592</v>
      </c>
      <c r="BT163" s="128">
        <f>SUM(BT69:BT75)+SUM(BT78:BT81)+SUM(BT84:BT88)+BT91</f>
        <v>145893</v>
      </c>
    </row>
    <row r="164" spans="5:72" x14ac:dyDescent="0.15">
      <c r="E164">
        <v>5</v>
      </c>
      <c r="F164" t="s">
        <v>882</v>
      </c>
      <c r="G164" s="128">
        <f>SUM(G92:G94)+SUM(G97:G99)+SUM(G102:G104)</f>
        <v>6771</v>
      </c>
      <c r="H164" s="128">
        <f t="shared" ref="H164:BS164" si="4">SUM(H92:H94)+SUM(H97:H99)+SUM(H102:H104)</f>
        <v>274</v>
      </c>
      <c r="I164" s="128">
        <f t="shared" si="4"/>
        <v>332</v>
      </c>
      <c r="J164" s="128">
        <f t="shared" si="4"/>
        <v>372</v>
      </c>
      <c r="K164" s="128">
        <f t="shared" si="4"/>
        <v>371</v>
      </c>
      <c r="L164" s="128">
        <f t="shared" si="4"/>
        <v>321</v>
      </c>
      <c r="M164" s="128">
        <f t="shared" si="4"/>
        <v>376</v>
      </c>
      <c r="N164" s="128">
        <f t="shared" si="4"/>
        <v>419</v>
      </c>
      <c r="O164" s="128">
        <f t="shared" si="4"/>
        <v>407</v>
      </c>
      <c r="P164" s="128">
        <f t="shared" si="4"/>
        <v>415</v>
      </c>
      <c r="Q164" s="128">
        <f t="shared" si="4"/>
        <v>435</v>
      </c>
      <c r="R164" s="128">
        <f t="shared" si="4"/>
        <v>497</v>
      </c>
      <c r="S164" s="128">
        <f t="shared" si="4"/>
        <v>596</v>
      </c>
      <c r="T164" s="128">
        <f t="shared" si="4"/>
        <v>445</v>
      </c>
      <c r="U164" s="128">
        <f t="shared" si="4"/>
        <v>370</v>
      </c>
      <c r="V164" s="128">
        <f t="shared" si="4"/>
        <v>370</v>
      </c>
      <c r="W164" s="128">
        <f t="shared" si="4"/>
        <v>978</v>
      </c>
      <c r="X164" s="128">
        <f t="shared" si="4"/>
        <v>4282</v>
      </c>
      <c r="Y164" s="128">
        <f t="shared" si="4"/>
        <v>1511</v>
      </c>
      <c r="Z164" s="128">
        <f t="shared" si="4"/>
        <v>740</v>
      </c>
      <c r="AA164" s="128">
        <f t="shared" si="4"/>
        <v>771</v>
      </c>
      <c r="AB164" s="128">
        <f t="shared" si="4"/>
        <v>298618</v>
      </c>
      <c r="AC164" s="128">
        <f t="shared" si="4"/>
        <v>3307</v>
      </c>
      <c r="AD164" s="140">
        <f t="shared" si="4"/>
        <v>131</v>
      </c>
      <c r="AE164" s="140">
        <f t="shared" si="4"/>
        <v>158</v>
      </c>
      <c r="AF164" s="140">
        <f t="shared" si="4"/>
        <v>200</v>
      </c>
      <c r="AG164" s="140">
        <f t="shared" si="4"/>
        <v>183</v>
      </c>
      <c r="AH164" s="140">
        <f t="shared" si="4"/>
        <v>162</v>
      </c>
      <c r="AI164" s="140">
        <f t="shared" si="4"/>
        <v>205</v>
      </c>
      <c r="AJ164" s="140">
        <f t="shared" si="4"/>
        <v>216</v>
      </c>
      <c r="AK164" s="140">
        <f t="shared" si="4"/>
        <v>202</v>
      </c>
      <c r="AL164" s="140">
        <f t="shared" si="4"/>
        <v>196</v>
      </c>
      <c r="AM164" s="140">
        <f t="shared" si="4"/>
        <v>222</v>
      </c>
      <c r="AN164" s="140">
        <f t="shared" si="4"/>
        <v>241</v>
      </c>
      <c r="AO164" s="140">
        <f t="shared" si="4"/>
        <v>307</v>
      </c>
      <c r="AP164" s="140">
        <f t="shared" si="4"/>
        <v>223</v>
      </c>
      <c r="AQ164" s="140">
        <f t="shared" si="4"/>
        <v>186</v>
      </c>
      <c r="AR164" s="140">
        <f t="shared" si="4"/>
        <v>172</v>
      </c>
      <c r="AS164" s="128">
        <f t="shared" si="4"/>
        <v>489</v>
      </c>
      <c r="AT164" s="128">
        <f t="shared" si="4"/>
        <v>2157</v>
      </c>
      <c r="AU164" s="128">
        <f t="shared" si="4"/>
        <v>661</v>
      </c>
      <c r="AV164" s="128">
        <f t="shared" si="4"/>
        <v>358</v>
      </c>
      <c r="AW164" s="128">
        <f t="shared" si="4"/>
        <v>303</v>
      </c>
      <c r="AX164" s="128">
        <f t="shared" si="4"/>
        <v>142026</v>
      </c>
      <c r="AY164" s="128">
        <f t="shared" si="4"/>
        <v>3464</v>
      </c>
      <c r="AZ164" s="140">
        <f t="shared" si="4"/>
        <v>143</v>
      </c>
      <c r="BA164" s="140">
        <f t="shared" si="4"/>
        <v>174</v>
      </c>
      <c r="BB164" s="140">
        <f t="shared" si="4"/>
        <v>172</v>
      </c>
      <c r="BC164" s="140">
        <f t="shared" si="4"/>
        <v>188</v>
      </c>
      <c r="BD164" s="140">
        <f t="shared" si="4"/>
        <v>159</v>
      </c>
      <c r="BE164" s="140">
        <f t="shared" si="4"/>
        <v>171</v>
      </c>
      <c r="BF164" s="140">
        <f t="shared" si="4"/>
        <v>203</v>
      </c>
      <c r="BG164" s="140">
        <f t="shared" si="4"/>
        <v>205</v>
      </c>
      <c r="BH164" s="140">
        <f t="shared" si="4"/>
        <v>219</v>
      </c>
      <c r="BI164" s="140">
        <f t="shared" si="4"/>
        <v>213</v>
      </c>
      <c r="BJ164" s="140">
        <f t="shared" si="4"/>
        <v>256</v>
      </c>
      <c r="BK164" s="140">
        <f t="shared" si="4"/>
        <v>289</v>
      </c>
      <c r="BL164" s="140">
        <f t="shared" si="4"/>
        <v>222</v>
      </c>
      <c r="BM164" s="140">
        <f t="shared" si="4"/>
        <v>184</v>
      </c>
      <c r="BN164" s="140">
        <f t="shared" si="4"/>
        <v>198</v>
      </c>
      <c r="BO164" s="128">
        <f t="shared" si="4"/>
        <v>489</v>
      </c>
      <c r="BP164" s="128">
        <f t="shared" si="4"/>
        <v>2125</v>
      </c>
      <c r="BQ164" s="128">
        <f t="shared" si="4"/>
        <v>850</v>
      </c>
      <c r="BR164" s="128">
        <f t="shared" si="4"/>
        <v>382</v>
      </c>
      <c r="BS164" s="128">
        <f t="shared" si="4"/>
        <v>468</v>
      </c>
      <c r="BT164" s="128">
        <f>SUM(BT92:BT94)+SUM(BT97:BT99)+SUM(BT102:BT104)</f>
        <v>156592</v>
      </c>
    </row>
    <row r="165" spans="5:72" x14ac:dyDescent="0.15">
      <c r="E165">
        <v>6</v>
      </c>
      <c r="F165" t="s">
        <v>884</v>
      </c>
      <c r="G165" s="128">
        <f>SUM(G108:G109)+SUM(G113:G119)</f>
        <v>4249</v>
      </c>
      <c r="H165" s="128">
        <f t="shared" ref="H165:BS165" si="5">SUM(H108:H109)+SUM(H113:H119)</f>
        <v>139</v>
      </c>
      <c r="I165" s="128">
        <f t="shared" si="5"/>
        <v>202</v>
      </c>
      <c r="J165" s="128">
        <f t="shared" si="5"/>
        <v>204</v>
      </c>
      <c r="K165" s="128">
        <f t="shared" si="5"/>
        <v>261</v>
      </c>
      <c r="L165" s="128">
        <f t="shared" si="5"/>
        <v>260</v>
      </c>
      <c r="M165" s="128">
        <f t="shared" si="5"/>
        <v>221</v>
      </c>
      <c r="N165" s="128">
        <f t="shared" si="5"/>
        <v>261</v>
      </c>
      <c r="O165" s="128">
        <f t="shared" si="5"/>
        <v>226</v>
      </c>
      <c r="P165" s="128">
        <f t="shared" si="5"/>
        <v>225</v>
      </c>
      <c r="Q165" s="128">
        <f t="shared" si="5"/>
        <v>278</v>
      </c>
      <c r="R165" s="128">
        <f t="shared" si="5"/>
        <v>365</v>
      </c>
      <c r="S165" s="128">
        <f t="shared" si="5"/>
        <v>355</v>
      </c>
      <c r="T165" s="128">
        <f t="shared" si="5"/>
        <v>283</v>
      </c>
      <c r="U165" s="128">
        <f t="shared" si="5"/>
        <v>218</v>
      </c>
      <c r="V165" s="128">
        <f t="shared" si="5"/>
        <v>264</v>
      </c>
      <c r="W165" s="128">
        <f t="shared" si="5"/>
        <v>545</v>
      </c>
      <c r="X165" s="128">
        <f t="shared" si="5"/>
        <v>2735</v>
      </c>
      <c r="Y165" s="128">
        <f t="shared" si="5"/>
        <v>969</v>
      </c>
      <c r="Z165" s="128">
        <f t="shared" si="5"/>
        <v>482</v>
      </c>
      <c r="AA165" s="128">
        <f t="shared" si="5"/>
        <v>487</v>
      </c>
      <c r="AB165" s="128">
        <f t="shared" si="5"/>
        <v>189571</v>
      </c>
      <c r="AC165" s="128">
        <f t="shared" si="5"/>
        <v>2077</v>
      </c>
      <c r="AD165" s="140">
        <f t="shared" si="5"/>
        <v>79</v>
      </c>
      <c r="AE165" s="140">
        <f t="shared" si="5"/>
        <v>106</v>
      </c>
      <c r="AF165" s="140">
        <f t="shared" si="5"/>
        <v>100</v>
      </c>
      <c r="AG165" s="140">
        <f t="shared" si="5"/>
        <v>135</v>
      </c>
      <c r="AH165" s="140">
        <f t="shared" si="5"/>
        <v>133</v>
      </c>
      <c r="AI165" s="140">
        <f t="shared" si="5"/>
        <v>121</v>
      </c>
      <c r="AJ165" s="140">
        <f t="shared" si="5"/>
        <v>133</v>
      </c>
      <c r="AK165" s="140">
        <f t="shared" si="5"/>
        <v>102</v>
      </c>
      <c r="AL165" s="140">
        <f t="shared" si="5"/>
        <v>108</v>
      </c>
      <c r="AM165" s="140">
        <f t="shared" si="5"/>
        <v>133</v>
      </c>
      <c r="AN165" s="140">
        <f t="shared" si="5"/>
        <v>176</v>
      </c>
      <c r="AO165" s="140">
        <f t="shared" si="5"/>
        <v>190</v>
      </c>
      <c r="AP165" s="140">
        <f t="shared" si="5"/>
        <v>144</v>
      </c>
      <c r="AQ165" s="140">
        <f t="shared" si="5"/>
        <v>107</v>
      </c>
      <c r="AR165" s="140">
        <f t="shared" si="5"/>
        <v>123</v>
      </c>
      <c r="AS165" s="128">
        <f t="shared" si="5"/>
        <v>285</v>
      </c>
      <c r="AT165" s="128">
        <f t="shared" si="5"/>
        <v>1375</v>
      </c>
      <c r="AU165" s="128">
        <f t="shared" si="5"/>
        <v>417</v>
      </c>
      <c r="AV165" s="128">
        <f t="shared" si="5"/>
        <v>230</v>
      </c>
      <c r="AW165" s="128">
        <f t="shared" si="5"/>
        <v>187</v>
      </c>
      <c r="AX165" s="128">
        <f t="shared" si="5"/>
        <v>89472</v>
      </c>
      <c r="AY165" s="128">
        <f t="shared" si="5"/>
        <v>2172</v>
      </c>
      <c r="AZ165" s="140">
        <f t="shared" si="5"/>
        <v>60</v>
      </c>
      <c r="BA165" s="140">
        <f t="shared" si="5"/>
        <v>96</v>
      </c>
      <c r="BB165" s="140">
        <f t="shared" si="5"/>
        <v>104</v>
      </c>
      <c r="BC165" s="140">
        <f t="shared" si="5"/>
        <v>126</v>
      </c>
      <c r="BD165" s="140">
        <f t="shared" si="5"/>
        <v>127</v>
      </c>
      <c r="BE165" s="140">
        <f t="shared" si="5"/>
        <v>100</v>
      </c>
      <c r="BF165" s="140">
        <f t="shared" si="5"/>
        <v>128</v>
      </c>
      <c r="BG165" s="140">
        <f t="shared" si="5"/>
        <v>124</v>
      </c>
      <c r="BH165" s="140">
        <f t="shared" si="5"/>
        <v>117</v>
      </c>
      <c r="BI165" s="140">
        <f t="shared" si="5"/>
        <v>145</v>
      </c>
      <c r="BJ165" s="140">
        <f t="shared" si="5"/>
        <v>189</v>
      </c>
      <c r="BK165" s="140">
        <f t="shared" si="5"/>
        <v>165</v>
      </c>
      <c r="BL165" s="140">
        <f t="shared" si="5"/>
        <v>139</v>
      </c>
      <c r="BM165" s="140">
        <f t="shared" si="5"/>
        <v>111</v>
      </c>
      <c r="BN165" s="140">
        <f t="shared" si="5"/>
        <v>141</v>
      </c>
      <c r="BO165" s="128">
        <f t="shared" si="5"/>
        <v>260</v>
      </c>
      <c r="BP165" s="128">
        <f t="shared" si="5"/>
        <v>1360</v>
      </c>
      <c r="BQ165" s="128">
        <f t="shared" si="5"/>
        <v>552</v>
      </c>
      <c r="BR165" s="128">
        <f t="shared" si="5"/>
        <v>252</v>
      </c>
      <c r="BS165" s="128">
        <f t="shared" si="5"/>
        <v>300</v>
      </c>
      <c r="BT165" s="128">
        <f>SUM(BT108:BT109)+SUM(BT113:BT119)</f>
        <v>100099</v>
      </c>
    </row>
    <row r="166" spans="5:72" x14ac:dyDescent="0.15">
      <c r="E166">
        <v>7</v>
      </c>
      <c r="F166" t="s">
        <v>886</v>
      </c>
      <c r="G166" s="128">
        <f>G120+SUM(G123:G137)</f>
        <v>5058</v>
      </c>
      <c r="H166" s="128">
        <f t="shared" ref="H166:BS166" si="6">H120+SUM(H123:H137)</f>
        <v>161</v>
      </c>
      <c r="I166" s="128">
        <f t="shared" si="6"/>
        <v>213</v>
      </c>
      <c r="J166" s="128">
        <f t="shared" si="6"/>
        <v>287</v>
      </c>
      <c r="K166" s="128">
        <f t="shared" si="6"/>
        <v>296</v>
      </c>
      <c r="L166" s="128">
        <f t="shared" si="6"/>
        <v>245</v>
      </c>
      <c r="M166" s="128">
        <f t="shared" si="6"/>
        <v>210</v>
      </c>
      <c r="N166" s="128">
        <f t="shared" si="6"/>
        <v>235</v>
      </c>
      <c r="O166" s="128">
        <f t="shared" si="6"/>
        <v>253</v>
      </c>
      <c r="P166" s="128">
        <f t="shared" si="6"/>
        <v>321</v>
      </c>
      <c r="Q166" s="128">
        <f t="shared" si="6"/>
        <v>308</v>
      </c>
      <c r="R166" s="128">
        <f t="shared" si="6"/>
        <v>372</v>
      </c>
      <c r="S166" s="128">
        <f t="shared" si="6"/>
        <v>411</v>
      </c>
      <c r="T166" s="128">
        <f t="shared" si="6"/>
        <v>320</v>
      </c>
      <c r="U166" s="128">
        <f t="shared" si="6"/>
        <v>321</v>
      </c>
      <c r="V166" s="128">
        <f t="shared" si="6"/>
        <v>317</v>
      </c>
      <c r="W166" s="128">
        <f t="shared" si="6"/>
        <v>661</v>
      </c>
      <c r="X166" s="128">
        <f t="shared" si="6"/>
        <v>2971</v>
      </c>
      <c r="Y166" s="128">
        <f t="shared" si="6"/>
        <v>1426</v>
      </c>
      <c r="Z166" s="128">
        <f t="shared" si="6"/>
        <v>638</v>
      </c>
      <c r="AA166" s="128">
        <f t="shared" si="6"/>
        <v>788</v>
      </c>
      <c r="AB166" s="128">
        <f t="shared" si="6"/>
        <v>237860</v>
      </c>
      <c r="AC166" s="128">
        <f t="shared" si="6"/>
        <v>2364</v>
      </c>
      <c r="AD166" s="140">
        <f t="shared" si="6"/>
        <v>80</v>
      </c>
      <c r="AE166" s="140">
        <f t="shared" si="6"/>
        <v>110</v>
      </c>
      <c r="AF166" s="140">
        <f t="shared" si="6"/>
        <v>138</v>
      </c>
      <c r="AG166" s="140">
        <f t="shared" si="6"/>
        <v>134</v>
      </c>
      <c r="AH166" s="140">
        <f t="shared" si="6"/>
        <v>119</v>
      </c>
      <c r="AI166" s="140">
        <f t="shared" si="6"/>
        <v>111</v>
      </c>
      <c r="AJ166" s="140">
        <f t="shared" si="6"/>
        <v>122</v>
      </c>
      <c r="AK166" s="140">
        <f t="shared" si="6"/>
        <v>119</v>
      </c>
      <c r="AL166" s="140">
        <f t="shared" si="6"/>
        <v>149</v>
      </c>
      <c r="AM166" s="140">
        <f t="shared" si="6"/>
        <v>156</v>
      </c>
      <c r="AN166" s="140">
        <f t="shared" si="6"/>
        <v>183</v>
      </c>
      <c r="AO166" s="140">
        <f t="shared" si="6"/>
        <v>223</v>
      </c>
      <c r="AP166" s="140">
        <f t="shared" si="6"/>
        <v>151</v>
      </c>
      <c r="AQ166" s="140">
        <f t="shared" si="6"/>
        <v>151</v>
      </c>
      <c r="AR166" s="140">
        <f t="shared" si="6"/>
        <v>145</v>
      </c>
      <c r="AS166" s="128">
        <f t="shared" si="6"/>
        <v>328</v>
      </c>
      <c r="AT166" s="128">
        <f t="shared" si="6"/>
        <v>1467</v>
      </c>
      <c r="AU166" s="128">
        <f t="shared" si="6"/>
        <v>569</v>
      </c>
      <c r="AV166" s="128">
        <f t="shared" si="6"/>
        <v>296</v>
      </c>
      <c r="AW166" s="128">
        <f t="shared" si="6"/>
        <v>273</v>
      </c>
      <c r="AX166" s="128">
        <f t="shared" si="6"/>
        <v>106488</v>
      </c>
      <c r="AY166" s="128">
        <f t="shared" si="6"/>
        <v>2694</v>
      </c>
      <c r="AZ166" s="140">
        <f t="shared" si="6"/>
        <v>81</v>
      </c>
      <c r="BA166" s="140">
        <f t="shared" si="6"/>
        <v>103</v>
      </c>
      <c r="BB166" s="140">
        <f t="shared" si="6"/>
        <v>149</v>
      </c>
      <c r="BC166" s="140">
        <f t="shared" si="6"/>
        <v>162</v>
      </c>
      <c r="BD166" s="140">
        <f t="shared" si="6"/>
        <v>126</v>
      </c>
      <c r="BE166" s="140">
        <f t="shared" si="6"/>
        <v>99</v>
      </c>
      <c r="BF166" s="140">
        <f t="shared" si="6"/>
        <v>113</v>
      </c>
      <c r="BG166" s="140">
        <f t="shared" si="6"/>
        <v>134</v>
      </c>
      <c r="BH166" s="140">
        <f t="shared" si="6"/>
        <v>172</v>
      </c>
      <c r="BI166" s="140">
        <f t="shared" si="6"/>
        <v>152</v>
      </c>
      <c r="BJ166" s="140">
        <f t="shared" si="6"/>
        <v>189</v>
      </c>
      <c r="BK166" s="140">
        <f t="shared" si="6"/>
        <v>188</v>
      </c>
      <c r="BL166" s="140">
        <f t="shared" si="6"/>
        <v>169</v>
      </c>
      <c r="BM166" s="140">
        <f t="shared" si="6"/>
        <v>170</v>
      </c>
      <c r="BN166" s="140">
        <f t="shared" si="6"/>
        <v>172</v>
      </c>
      <c r="BO166" s="128">
        <f t="shared" si="6"/>
        <v>333</v>
      </c>
      <c r="BP166" s="128">
        <f t="shared" si="6"/>
        <v>1504</v>
      </c>
      <c r="BQ166" s="128">
        <f t="shared" si="6"/>
        <v>857</v>
      </c>
      <c r="BR166" s="128">
        <f t="shared" si="6"/>
        <v>342</v>
      </c>
      <c r="BS166" s="128">
        <f t="shared" si="6"/>
        <v>515</v>
      </c>
      <c r="BT166" s="128">
        <f>BT120+SUM(BT123:BT137)</f>
        <v>131372</v>
      </c>
    </row>
    <row r="167" spans="5:72" x14ac:dyDescent="0.15">
      <c r="E167">
        <v>8</v>
      </c>
      <c r="F167" t="s">
        <v>887</v>
      </c>
      <c r="G167" s="128">
        <f>G138+SUM(G141:G145)</f>
        <v>2462</v>
      </c>
      <c r="H167" s="128">
        <f t="shared" ref="H167:BS167" si="7">H138+SUM(H141:H145)</f>
        <v>73</v>
      </c>
      <c r="I167" s="128">
        <f t="shared" si="7"/>
        <v>117</v>
      </c>
      <c r="J167" s="128">
        <f t="shared" si="7"/>
        <v>143</v>
      </c>
      <c r="K167" s="128">
        <f t="shared" si="7"/>
        <v>129</v>
      </c>
      <c r="L167" s="128">
        <f t="shared" si="7"/>
        <v>125</v>
      </c>
      <c r="M167" s="128">
        <f t="shared" si="7"/>
        <v>111</v>
      </c>
      <c r="N167" s="128">
        <f t="shared" si="7"/>
        <v>147</v>
      </c>
      <c r="O167" s="128">
        <f t="shared" si="7"/>
        <v>126</v>
      </c>
      <c r="P167" s="128">
        <f t="shared" si="7"/>
        <v>132</v>
      </c>
      <c r="Q167" s="128">
        <f t="shared" si="7"/>
        <v>178</v>
      </c>
      <c r="R167" s="128">
        <f t="shared" si="7"/>
        <v>172</v>
      </c>
      <c r="S167" s="128">
        <f t="shared" si="7"/>
        <v>212</v>
      </c>
      <c r="T167" s="128">
        <f t="shared" si="7"/>
        <v>155</v>
      </c>
      <c r="U167" s="128">
        <f t="shared" si="7"/>
        <v>132</v>
      </c>
      <c r="V167" s="128">
        <f t="shared" si="7"/>
        <v>169</v>
      </c>
      <c r="W167" s="128">
        <f t="shared" si="7"/>
        <v>333</v>
      </c>
      <c r="X167" s="128">
        <f t="shared" si="7"/>
        <v>1487</v>
      </c>
      <c r="Y167" s="128">
        <f t="shared" si="7"/>
        <v>642</v>
      </c>
      <c r="Z167" s="128">
        <f t="shared" si="7"/>
        <v>301</v>
      </c>
      <c r="AA167" s="128">
        <f t="shared" si="7"/>
        <v>341</v>
      </c>
      <c r="AB167" s="128">
        <f t="shared" si="7"/>
        <v>113202</v>
      </c>
      <c r="AC167" s="128">
        <f t="shared" si="7"/>
        <v>1144</v>
      </c>
      <c r="AD167" s="140">
        <f t="shared" si="7"/>
        <v>28</v>
      </c>
      <c r="AE167" s="140">
        <f t="shared" si="7"/>
        <v>55</v>
      </c>
      <c r="AF167" s="140">
        <f t="shared" si="7"/>
        <v>70</v>
      </c>
      <c r="AG167" s="140">
        <f t="shared" si="7"/>
        <v>57</v>
      </c>
      <c r="AH167" s="140">
        <f t="shared" si="7"/>
        <v>51</v>
      </c>
      <c r="AI167" s="140">
        <f t="shared" si="7"/>
        <v>46</v>
      </c>
      <c r="AJ167" s="140">
        <f t="shared" si="7"/>
        <v>66</v>
      </c>
      <c r="AK167" s="140">
        <f t="shared" si="7"/>
        <v>55</v>
      </c>
      <c r="AL167" s="140">
        <f t="shared" si="7"/>
        <v>69</v>
      </c>
      <c r="AM167" s="140">
        <f t="shared" si="7"/>
        <v>93</v>
      </c>
      <c r="AN167" s="140">
        <f t="shared" si="7"/>
        <v>82</v>
      </c>
      <c r="AO167" s="140">
        <f t="shared" si="7"/>
        <v>116</v>
      </c>
      <c r="AP167" s="140">
        <f t="shared" si="7"/>
        <v>84</v>
      </c>
      <c r="AQ167" s="140">
        <f t="shared" si="7"/>
        <v>56</v>
      </c>
      <c r="AR167" s="140">
        <f t="shared" si="7"/>
        <v>73</v>
      </c>
      <c r="AS167" s="128">
        <f t="shared" si="7"/>
        <v>153</v>
      </c>
      <c r="AT167" s="128">
        <f t="shared" si="7"/>
        <v>719</v>
      </c>
      <c r="AU167" s="128">
        <f t="shared" si="7"/>
        <v>272</v>
      </c>
      <c r="AV167" s="128">
        <f t="shared" si="7"/>
        <v>129</v>
      </c>
      <c r="AW167" s="128">
        <f t="shared" si="7"/>
        <v>143</v>
      </c>
      <c r="AX167" s="128">
        <f t="shared" si="7"/>
        <v>52534</v>
      </c>
      <c r="AY167" s="128">
        <f t="shared" si="7"/>
        <v>1318</v>
      </c>
      <c r="AZ167" s="140">
        <f t="shared" si="7"/>
        <v>45</v>
      </c>
      <c r="BA167" s="140">
        <f t="shared" si="7"/>
        <v>62</v>
      </c>
      <c r="BB167" s="140">
        <f t="shared" si="7"/>
        <v>73</v>
      </c>
      <c r="BC167" s="140">
        <f t="shared" si="7"/>
        <v>72</v>
      </c>
      <c r="BD167" s="140">
        <f t="shared" si="7"/>
        <v>74</v>
      </c>
      <c r="BE167" s="140">
        <f t="shared" si="7"/>
        <v>65</v>
      </c>
      <c r="BF167" s="140">
        <f t="shared" si="7"/>
        <v>81</v>
      </c>
      <c r="BG167" s="140">
        <f t="shared" si="7"/>
        <v>71</v>
      </c>
      <c r="BH167" s="140">
        <f t="shared" si="7"/>
        <v>63</v>
      </c>
      <c r="BI167" s="140">
        <f t="shared" si="7"/>
        <v>85</v>
      </c>
      <c r="BJ167" s="140">
        <f t="shared" si="7"/>
        <v>90</v>
      </c>
      <c r="BK167" s="140">
        <f t="shared" si="7"/>
        <v>96</v>
      </c>
      <c r="BL167" s="140">
        <f t="shared" si="7"/>
        <v>71</v>
      </c>
      <c r="BM167" s="140">
        <f t="shared" si="7"/>
        <v>76</v>
      </c>
      <c r="BN167" s="140">
        <f t="shared" si="7"/>
        <v>96</v>
      </c>
      <c r="BO167" s="128">
        <f t="shared" si="7"/>
        <v>180</v>
      </c>
      <c r="BP167" s="128">
        <f t="shared" si="7"/>
        <v>768</v>
      </c>
      <c r="BQ167" s="128">
        <f t="shared" si="7"/>
        <v>370</v>
      </c>
      <c r="BR167" s="128">
        <f t="shared" si="7"/>
        <v>172</v>
      </c>
      <c r="BS167" s="128">
        <f t="shared" si="7"/>
        <v>198</v>
      </c>
      <c r="BT167" s="128">
        <f>BT138+SUM(BT141:BT145)</f>
        <v>60668</v>
      </c>
    </row>
    <row r="168" spans="5:72" x14ac:dyDescent="0.15">
      <c r="E168">
        <v>9</v>
      </c>
      <c r="F168" t="s">
        <v>888</v>
      </c>
      <c r="G168" s="128">
        <f>SUM(G146:G157)</f>
        <v>4461</v>
      </c>
      <c r="H168" s="128">
        <f t="shared" ref="H168:BS168" si="8">SUM(H146:H157)</f>
        <v>180</v>
      </c>
      <c r="I168" s="128">
        <f t="shared" si="8"/>
        <v>229</v>
      </c>
      <c r="J168" s="128">
        <f t="shared" si="8"/>
        <v>213</v>
      </c>
      <c r="K168" s="128">
        <f t="shared" si="8"/>
        <v>211</v>
      </c>
      <c r="L168" s="128">
        <f t="shared" si="8"/>
        <v>236</v>
      </c>
      <c r="M168" s="128">
        <f t="shared" si="8"/>
        <v>238</v>
      </c>
      <c r="N168" s="128">
        <f t="shared" si="8"/>
        <v>278</v>
      </c>
      <c r="O168" s="128">
        <f t="shared" si="8"/>
        <v>269</v>
      </c>
      <c r="P168" s="128">
        <f t="shared" si="8"/>
        <v>258</v>
      </c>
      <c r="Q168" s="128">
        <f t="shared" si="8"/>
        <v>273</v>
      </c>
      <c r="R168" s="128">
        <f t="shared" si="8"/>
        <v>341</v>
      </c>
      <c r="S168" s="128">
        <f t="shared" si="8"/>
        <v>360</v>
      </c>
      <c r="T168" s="128">
        <f t="shared" si="8"/>
        <v>317</v>
      </c>
      <c r="U168" s="128">
        <f t="shared" si="8"/>
        <v>264</v>
      </c>
      <c r="V168" s="128">
        <f t="shared" si="8"/>
        <v>255</v>
      </c>
      <c r="W168" s="128">
        <f t="shared" si="8"/>
        <v>622</v>
      </c>
      <c r="X168" s="128">
        <f t="shared" si="8"/>
        <v>2781</v>
      </c>
      <c r="Y168" s="128">
        <f t="shared" si="8"/>
        <v>1058</v>
      </c>
      <c r="Z168" s="128">
        <f t="shared" si="8"/>
        <v>519</v>
      </c>
      <c r="AA168" s="128">
        <f t="shared" si="8"/>
        <v>539</v>
      </c>
      <c r="AB168" s="128">
        <f t="shared" si="8"/>
        <v>199797</v>
      </c>
      <c r="AC168" s="128">
        <f t="shared" si="8"/>
        <v>2164</v>
      </c>
      <c r="AD168" s="140">
        <f t="shared" si="8"/>
        <v>109</v>
      </c>
      <c r="AE168" s="140">
        <f t="shared" si="8"/>
        <v>123</v>
      </c>
      <c r="AF168" s="140">
        <f t="shared" si="8"/>
        <v>118</v>
      </c>
      <c r="AG168" s="140">
        <f t="shared" si="8"/>
        <v>81</v>
      </c>
      <c r="AH168" s="140">
        <f t="shared" si="8"/>
        <v>113</v>
      </c>
      <c r="AI168" s="140">
        <f t="shared" si="8"/>
        <v>118</v>
      </c>
      <c r="AJ168" s="140">
        <f t="shared" si="8"/>
        <v>126</v>
      </c>
      <c r="AK168" s="140">
        <f t="shared" si="8"/>
        <v>138</v>
      </c>
      <c r="AL168" s="140">
        <f t="shared" si="8"/>
        <v>123</v>
      </c>
      <c r="AM168" s="140">
        <f t="shared" si="8"/>
        <v>140</v>
      </c>
      <c r="AN168" s="140">
        <f t="shared" si="8"/>
        <v>186</v>
      </c>
      <c r="AO168" s="140">
        <f t="shared" si="8"/>
        <v>176</v>
      </c>
      <c r="AP168" s="140">
        <f t="shared" si="8"/>
        <v>166</v>
      </c>
      <c r="AQ168" s="140">
        <f t="shared" si="8"/>
        <v>132</v>
      </c>
      <c r="AR168" s="140">
        <f t="shared" si="8"/>
        <v>112</v>
      </c>
      <c r="AS168" s="128">
        <f t="shared" si="8"/>
        <v>350</v>
      </c>
      <c r="AT168" s="128">
        <f t="shared" si="8"/>
        <v>1367</v>
      </c>
      <c r="AU168" s="128">
        <f t="shared" si="8"/>
        <v>447</v>
      </c>
      <c r="AV168" s="128">
        <f t="shared" si="8"/>
        <v>244</v>
      </c>
      <c r="AW168" s="128">
        <f t="shared" si="8"/>
        <v>203</v>
      </c>
      <c r="AX168" s="128">
        <f t="shared" si="8"/>
        <v>93657</v>
      </c>
      <c r="AY168" s="128">
        <f t="shared" si="8"/>
        <v>2297</v>
      </c>
      <c r="AZ168" s="140">
        <f t="shared" si="8"/>
        <v>71</v>
      </c>
      <c r="BA168" s="140">
        <f t="shared" si="8"/>
        <v>106</v>
      </c>
      <c r="BB168" s="140">
        <f t="shared" si="8"/>
        <v>95</v>
      </c>
      <c r="BC168" s="140">
        <f t="shared" si="8"/>
        <v>130</v>
      </c>
      <c r="BD168" s="140">
        <f t="shared" si="8"/>
        <v>123</v>
      </c>
      <c r="BE168" s="140">
        <f t="shared" si="8"/>
        <v>120</v>
      </c>
      <c r="BF168" s="140">
        <f t="shared" si="8"/>
        <v>152</v>
      </c>
      <c r="BG168" s="140">
        <f t="shared" si="8"/>
        <v>131</v>
      </c>
      <c r="BH168" s="140">
        <f t="shared" si="8"/>
        <v>135</v>
      </c>
      <c r="BI168" s="140">
        <f t="shared" si="8"/>
        <v>133</v>
      </c>
      <c r="BJ168" s="140">
        <f t="shared" si="8"/>
        <v>155</v>
      </c>
      <c r="BK168" s="140">
        <f t="shared" si="8"/>
        <v>184</v>
      </c>
      <c r="BL168" s="140">
        <f t="shared" si="8"/>
        <v>151</v>
      </c>
      <c r="BM168" s="140">
        <f t="shared" si="8"/>
        <v>132</v>
      </c>
      <c r="BN168" s="140">
        <f t="shared" si="8"/>
        <v>143</v>
      </c>
      <c r="BO168" s="128">
        <f t="shared" si="8"/>
        <v>272</v>
      </c>
      <c r="BP168" s="128">
        <f t="shared" si="8"/>
        <v>1414</v>
      </c>
      <c r="BQ168" s="128">
        <f t="shared" si="8"/>
        <v>611</v>
      </c>
      <c r="BR168" s="128">
        <f t="shared" si="8"/>
        <v>275</v>
      </c>
      <c r="BS168" s="128">
        <f t="shared" si="8"/>
        <v>336</v>
      </c>
      <c r="BT168" s="128">
        <f>SUM(BT146:BT157)</f>
        <v>106140</v>
      </c>
    </row>
    <row r="169" spans="5:72" x14ac:dyDescent="0.15">
      <c r="F169" s="17" t="s">
        <v>637</v>
      </c>
      <c r="G169" s="129">
        <f>SUM(G160:G168)</f>
        <v>49396</v>
      </c>
      <c r="H169" s="129">
        <f t="shared" ref="H169:BS169" si="9">SUM(H160:H168)</f>
        <v>2024</v>
      </c>
      <c r="I169" s="129">
        <f t="shared" si="9"/>
        <v>2413</v>
      </c>
      <c r="J169" s="129">
        <f t="shared" si="9"/>
        <v>2591</v>
      </c>
      <c r="K169" s="129">
        <f t="shared" si="9"/>
        <v>2788</v>
      </c>
      <c r="L169" s="129">
        <f t="shared" si="9"/>
        <v>2548</v>
      </c>
      <c r="M169" s="129">
        <f t="shared" si="9"/>
        <v>2786</v>
      </c>
      <c r="N169" s="129">
        <f t="shared" si="9"/>
        <v>3116</v>
      </c>
      <c r="O169" s="129">
        <f t="shared" si="9"/>
        <v>2870</v>
      </c>
      <c r="P169" s="129">
        <f t="shared" si="9"/>
        <v>2938</v>
      </c>
      <c r="Q169" s="129">
        <f t="shared" si="9"/>
        <v>3062</v>
      </c>
      <c r="R169" s="129">
        <f t="shared" si="9"/>
        <v>3666</v>
      </c>
      <c r="S169" s="129">
        <f t="shared" si="9"/>
        <v>4056</v>
      </c>
      <c r="T169" s="129">
        <f t="shared" si="9"/>
        <v>3296</v>
      </c>
      <c r="U169" s="129">
        <f t="shared" si="9"/>
        <v>2723</v>
      </c>
      <c r="V169" s="129">
        <f t="shared" si="9"/>
        <v>2772</v>
      </c>
      <c r="W169" s="129">
        <f t="shared" si="9"/>
        <v>7028</v>
      </c>
      <c r="X169" s="129">
        <f t="shared" si="9"/>
        <v>31126</v>
      </c>
      <c r="Y169" s="129">
        <f t="shared" si="9"/>
        <v>11242</v>
      </c>
      <c r="Z169" s="129">
        <f t="shared" si="9"/>
        <v>5495</v>
      </c>
      <c r="AA169" s="129">
        <f t="shared" si="9"/>
        <v>5747</v>
      </c>
      <c r="AB169" s="129">
        <f t="shared" si="9"/>
        <v>2180189</v>
      </c>
      <c r="AC169" s="129">
        <f t="shared" si="9"/>
        <v>23844</v>
      </c>
      <c r="AD169" s="141">
        <f t="shared" si="9"/>
        <v>1067</v>
      </c>
      <c r="AE169" s="141">
        <f t="shared" si="9"/>
        <v>1208</v>
      </c>
      <c r="AF169" s="141">
        <f t="shared" si="9"/>
        <v>1361</v>
      </c>
      <c r="AG169" s="141">
        <f t="shared" si="9"/>
        <v>1392</v>
      </c>
      <c r="AH169" s="141">
        <f t="shared" si="9"/>
        <v>1254</v>
      </c>
      <c r="AI169" s="141">
        <f t="shared" si="9"/>
        <v>1390</v>
      </c>
      <c r="AJ169" s="141">
        <f t="shared" si="9"/>
        <v>1566</v>
      </c>
      <c r="AK169" s="141">
        <f t="shared" si="9"/>
        <v>1374</v>
      </c>
      <c r="AL169" s="141">
        <f t="shared" si="9"/>
        <v>1445</v>
      </c>
      <c r="AM169" s="141">
        <f t="shared" si="9"/>
        <v>1566</v>
      </c>
      <c r="AN169" s="141">
        <f t="shared" si="9"/>
        <v>1806</v>
      </c>
      <c r="AO169" s="141">
        <f t="shared" si="9"/>
        <v>2102</v>
      </c>
      <c r="AP169" s="141">
        <f t="shared" si="9"/>
        <v>1633</v>
      </c>
      <c r="AQ169" s="141">
        <f t="shared" si="9"/>
        <v>1314</v>
      </c>
      <c r="AR169" s="141">
        <f t="shared" si="9"/>
        <v>1274</v>
      </c>
      <c r="AS169" s="129">
        <f t="shared" si="9"/>
        <v>3636</v>
      </c>
      <c r="AT169" s="129">
        <f t="shared" si="9"/>
        <v>15528</v>
      </c>
      <c r="AU169" s="129">
        <f t="shared" si="9"/>
        <v>4680</v>
      </c>
      <c r="AV169" s="129">
        <f t="shared" si="9"/>
        <v>2588</v>
      </c>
      <c r="AW169" s="129">
        <f t="shared" si="9"/>
        <v>2092</v>
      </c>
      <c r="AX169" s="129">
        <f t="shared" si="9"/>
        <v>1013818</v>
      </c>
      <c r="AY169" s="129">
        <f t="shared" si="9"/>
        <v>25552</v>
      </c>
      <c r="AZ169" s="141">
        <f t="shared" si="9"/>
        <v>957</v>
      </c>
      <c r="BA169" s="141">
        <f t="shared" si="9"/>
        <v>1205</v>
      </c>
      <c r="BB169" s="141">
        <f t="shared" si="9"/>
        <v>1230</v>
      </c>
      <c r="BC169" s="141">
        <f t="shared" si="9"/>
        <v>1396</v>
      </c>
      <c r="BD169" s="141">
        <f t="shared" si="9"/>
        <v>1294</v>
      </c>
      <c r="BE169" s="141">
        <f t="shared" si="9"/>
        <v>1396</v>
      </c>
      <c r="BF169" s="141">
        <f t="shared" si="9"/>
        <v>1550</v>
      </c>
      <c r="BG169" s="141">
        <f t="shared" si="9"/>
        <v>1496</v>
      </c>
      <c r="BH169" s="141">
        <f t="shared" si="9"/>
        <v>1493</v>
      </c>
      <c r="BI169" s="141">
        <f t="shared" si="9"/>
        <v>1496</v>
      </c>
      <c r="BJ169" s="141">
        <f t="shared" si="9"/>
        <v>1860</v>
      </c>
      <c r="BK169" s="141">
        <f t="shared" si="9"/>
        <v>1954</v>
      </c>
      <c r="BL169" s="141">
        <f t="shared" si="9"/>
        <v>1663</v>
      </c>
      <c r="BM169" s="141">
        <f t="shared" si="9"/>
        <v>1409</v>
      </c>
      <c r="BN169" s="141">
        <f t="shared" si="9"/>
        <v>1498</v>
      </c>
      <c r="BO169" s="129">
        <f t="shared" si="9"/>
        <v>3392</v>
      </c>
      <c r="BP169" s="129">
        <f t="shared" si="9"/>
        <v>15598</v>
      </c>
      <c r="BQ169" s="129">
        <f t="shared" si="9"/>
        <v>6562</v>
      </c>
      <c r="BR169" s="129">
        <f t="shared" si="9"/>
        <v>2907</v>
      </c>
      <c r="BS169" s="129">
        <f t="shared" si="9"/>
        <v>3655</v>
      </c>
      <c r="BT169" s="129">
        <f>SUM(BT160:BT168)</f>
        <v>1166371</v>
      </c>
    </row>
  </sheetData>
  <phoneticPr fontId="3"/>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72"/>
  <sheetViews>
    <sheetView workbookViewId="0">
      <pane xSplit="5" ySplit="4" topLeftCell="F5" activePane="bottomRight" state="frozen"/>
      <selection pane="topRight"/>
      <selection pane="bottomLeft"/>
      <selection pane="bottomRight"/>
    </sheetView>
  </sheetViews>
  <sheetFormatPr defaultRowHeight="13.5" x14ac:dyDescent="0.15"/>
  <cols>
    <col min="1" max="1" width="3.375" style="95" customWidth="1"/>
    <col min="2" max="2" width="3.625" style="95" customWidth="1"/>
    <col min="3" max="3" width="11.125" style="95" customWidth="1"/>
    <col min="4" max="4" width="27.5" style="95" customWidth="1"/>
    <col min="5" max="5" width="8.75" style="95" customWidth="1"/>
    <col min="6" max="16384" width="9" style="95"/>
  </cols>
  <sheetData>
    <row r="1" spans="1:34" x14ac:dyDescent="0.15">
      <c r="C1" s="176" t="s">
        <v>902</v>
      </c>
      <c r="D1" s="177"/>
      <c r="E1" s="95" t="s">
        <v>903</v>
      </c>
    </row>
    <row r="2" spans="1:34" x14ac:dyDescent="0.15">
      <c r="F2" s="95" t="s">
        <v>810</v>
      </c>
    </row>
    <row r="3" spans="1:34" x14ac:dyDescent="0.15">
      <c r="C3" s="731" t="s">
        <v>775</v>
      </c>
      <c r="D3" s="733" t="s">
        <v>776</v>
      </c>
      <c r="E3" s="115"/>
      <c r="F3" s="735" t="s">
        <v>777</v>
      </c>
      <c r="G3" s="737" t="s">
        <v>778</v>
      </c>
      <c r="H3" s="738"/>
      <c r="I3" s="739"/>
      <c r="J3" s="110" t="s">
        <v>453</v>
      </c>
      <c r="K3" s="111"/>
      <c r="L3" s="111"/>
      <c r="M3" s="111"/>
      <c r="N3" s="111"/>
      <c r="O3" s="111"/>
      <c r="P3" s="111"/>
      <c r="Q3" s="111"/>
      <c r="R3" s="111"/>
      <c r="S3" s="111"/>
      <c r="T3" s="111"/>
      <c r="U3" s="111"/>
      <c r="V3" s="111"/>
      <c r="W3" s="111"/>
      <c r="X3" s="111"/>
      <c r="Y3" s="111"/>
      <c r="Z3" s="111"/>
      <c r="AA3" s="111"/>
      <c r="AB3" s="111"/>
      <c r="AC3" s="111"/>
      <c r="AD3" s="111"/>
      <c r="AE3" s="112"/>
      <c r="AF3" s="110" t="s">
        <v>779</v>
      </c>
      <c r="AG3" s="111"/>
      <c r="AH3" s="112"/>
    </row>
    <row r="4" spans="1:34" x14ac:dyDescent="0.15">
      <c r="A4" s="93" t="s">
        <v>780</v>
      </c>
      <c r="B4" s="94"/>
      <c r="C4" s="732"/>
      <c r="D4" s="734"/>
      <c r="E4" s="116" t="s">
        <v>890</v>
      </c>
      <c r="F4" s="736"/>
      <c r="G4" s="96" t="s">
        <v>781</v>
      </c>
      <c r="H4" s="96" t="s">
        <v>782</v>
      </c>
      <c r="I4" s="96" t="s">
        <v>783</v>
      </c>
      <c r="J4" s="96" t="s">
        <v>784</v>
      </c>
      <c r="K4" s="96" t="s">
        <v>785</v>
      </c>
      <c r="L4" s="96" t="s">
        <v>786</v>
      </c>
      <c r="M4" s="96" t="s">
        <v>787</v>
      </c>
      <c r="N4" s="96" t="s">
        <v>788</v>
      </c>
      <c r="O4" s="96" t="s">
        <v>789</v>
      </c>
      <c r="P4" s="96" t="s">
        <v>790</v>
      </c>
      <c r="Q4" s="96" t="s">
        <v>791</v>
      </c>
      <c r="R4" s="96" t="s">
        <v>792</v>
      </c>
      <c r="S4" s="96" t="s">
        <v>793</v>
      </c>
      <c r="T4" s="96" t="s">
        <v>794</v>
      </c>
      <c r="U4" s="96" t="s">
        <v>795</v>
      </c>
      <c r="V4" s="96" t="s">
        <v>796</v>
      </c>
      <c r="W4" s="96" t="s">
        <v>797</v>
      </c>
      <c r="X4" s="96" t="s">
        <v>798</v>
      </c>
      <c r="Y4" s="96" t="s">
        <v>799</v>
      </c>
      <c r="Z4" s="96" t="s">
        <v>800</v>
      </c>
      <c r="AA4" s="96" t="s">
        <v>801</v>
      </c>
      <c r="AB4" s="96" t="s">
        <v>802</v>
      </c>
      <c r="AC4" s="96" t="s">
        <v>803</v>
      </c>
      <c r="AD4" s="96" t="s">
        <v>804</v>
      </c>
      <c r="AE4" s="130" t="s">
        <v>805</v>
      </c>
      <c r="AF4" s="96" t="s">
        <v>806</v>
      </c>
      <c r="AG4" s="96" t="s">
        <v>807</v>
      </c>
      <c r="AH4" s="96" t="s">
        <v>808</v>
      </c>
    </row>
    <row r="5" spans="1:34" x14ac:dyDescent="0.15">
      <c r="A5" s="93"/>
      <c r="B5" s="94"/>
      <c r="C5" s="96" t="s">
        <v>164</v>
      </c>
      <c r="D5" s="96" t="s">
        <v>165</v>
      </c>
      <c r="E5" s="96"/>
      <c r="F5" s="126">
        <v>15038</v>
      </c>
      <c r="G5" s="126">
        <v>23844</v>
      </c>
      <c r="H5" s="126">
        <v>25552</v>
      </c>
      <c r="I5" s="126">
        <v>49396</v>
      </c>
      <c r="J5" s="126">
        <v>2024</v>
      </c>
      <c r="K5" s="126">
        <v>2413</v>
      </c>
      <c r="L5" s="126">
        <v>2591</v>
      </c>
      <c r="M5" s="126">
        <v>2788</v>
      </c>
      <c r="N5" s="126">
        <v>2548</v>
      </c>
      <c r="O5" s="126">
        <v>2786</v>
      </c>
      <c r="P5" s="126">
        <v>3116</v>
      </c>
      <c r="Q5" s="126">
        <v>2870</v>
      </c>
      <c r="R5" s="126">
        <v>2938</v>
      </c>
      <c r="S5" s="126">
        <v>3062</v>
      </c>
      <c r="T5" s="126">
        <v>3666</v>
      </c>
      <c r="U5" s="126">
        <v>4056</v>
      </c>
      <c r="V5" s="126">
        <v>3296</v>
      </c>
      <c r="W5" s="126">
        <v>2723</v>
      </c>
      <c r="X5" s="126">
        <v>2772</v>
      </c>
      <c r="Y5" s="126">
        <v>2516</v>
      </c>
      <c r="Z5" s="126">
        <v>1734</v>
      </c>
      <c r="AA5" s="126">
        <v>948</v>
      </c>
      <c r="AB5" s="126">
        <v>439</v>
      </c>
      <c r="AC5" s="126">
        <v>101</v>
      </c>
      <c r="AD5" s="126">
        <v>9</v>
      </c>
      <c r="AE5" s="131">
        <v>0</v>
      </c>
      <c r="AF5" s="126">
        <v>7028</v>
      </c>
      <c r="AG5" s="126">
        <v>31126</v>
      </c>
      <c r="AH5" s="126">
        <v>11242</v>
      </c>
    </row>
    <row r="6" spans="1:34" x14ac:dyDescent="0.15">
      <c r="A6" s="93"/>
      <c r="B6" s="94"/>
      <c r="C6" s="96" t="s">
        <v>166</v>
      </c>
      <c r="D6" s="125" t="s">
        <v>167</v>
      </c>
      <c r="E6" s="125" t="s">
        <v>878</v>
      </c>
      <c r="F6" s="126">
        <v>1433</v>
      </c>
      <c r="G6" s="126">
        <v>1828</v>
      </c>
      <c r="H6" s="126">
        <v>1833</v>
      </c>
      <c r="I6" s="126">
        <v>3661</v>
      </c>
      <c r="J6" s="126">
        <v>154</v>
      </c>
      <c r="K6" s="126">
        <v>150</v>
      </c>
      <c r="L6" s="126">
        <v>203</v>
      </c>
      <c r="M6" s="126">
        <v>193</v>
      </c>
      <c r="N6" s="126">
        <v>172</v>
      </c>
      <c r="O6" s="126">
        <v>251</v>
      </c>
      <c r="P6" s="126">
        <v>250</v>
      </c>
      <c r="Q6" s="126">
        <v>237</v>
      </c>
      <c r="R6" s="126">
        <v>244</v>
      </c>
      <c r="S6" s="126">
        <v>225</v>
      </c>
      <c r="T6" s="126">
        <v>251</v>
      </c>
      <c r="U6" s="126">
        <v>292</v>
      </c>
      <c r="V6" s="126">
        <v>243</v>
      </c>
      <c r="W6" s="126">
        <v>260</v>
      </c>
      <c r="X6" s="126">
        <v>199</v>
      </c>
      <c r="Y6" s="126">
        <v>169</v>
      </c>
      <c r="Z6" s="126">
        <v>93</v>
      </c>
      <c r="AA6" s="126">
        <v>46</v>
      </c>
      <c r="AB6" s="126">
        <v>24</v>
      </c>
      <c r="AC6" s="126">
        <v>4</v>
      </c>
      <c r="AD6" s="126">
        <v>1</v>
      </c>
      <c r="AE6" s="131">
        <v>0</v>
      </c>
      <c r="AF6" s="126">
        <v>507</v>
      </c>
      <c r="AG6" s="126">
        <v>2358</v>
      </c>
      <c r="AH6" s="126">
        <v>796</v>
      </c>
    </row>
    <row r="7" spans="1:34" x14ac:dyDescent="0.15">
      <c r="A7" s="93"/>
      <c r="B7" s="94"/>
      <c r="C7" s="124" t="s">
        <v>168</v>
      </c>
      <c r="D7" s="124" t="s">
        <v>169</v>
      </c>
      <c r="E7" s="124"/>
      <c r="F7" s="127">
        <v>91</v>
      </c>
      <c r="G7" s="127">
        <v>116</v>
      </c>
      <c r="H7" s="127">
        <v>125</v>
      </c>
      <c r="I7" s="127">
        <v>241</v>
      </c>
      <c r="J7" s="127">
        <v>8</v>
      </c>
      <c r="K7" s="127">
        <v>9</v>
      </c>
      <c r="L7" s="127">
        <v>12</v>
      </c>
      <c r="M7" s="127">
        <v>6</v>
      </c>
      <c r="N7" s="127">
        <v>15</v>
      </c>
      <c r="O7" s="127">
        <v>13</v>
      </c>
      <c r="P7" s="127">
        <v>7</v>
      </c>
      <c r="Q7" s="127">
        <v>18</v>
      </c>
      <c r="R7" s="127">
        <v>14</v>
      </c>
      <c r="S7" s="127">
        <v>14</v>
      </c>
      <c r="T7" s="127">
        <v>18</v>
      </c>
      <c r="U7" s="127">
        <v>22</v>
      </c>
      <c r="V7" s="127">
        <v>18</v>
      </c>
      <c r="W7" s="127">
        <v>22</v>
      </c>
      <c r="X7" s="127">
        <v>19</v>
      </c>
      <c r="Y7" s="127">
        <v>15</v>
      </c>
      <c r="Z7" s="127">
        <v>7</v>
      </c>
      <c r="AA7" s="127">
        <v>2</v>
      </c>
      <c r="AB7" s="127">
        <v>2</v>
      </c>
      <c r="AC7" s="127">
        <v>0</v>
      </c>
      <c r="AD7" s="127">
        <v>0</v>
      </c>
      <c r="AE7" s="131">
        <v>0</v>
      </c>
      <c r="AF7" s="127">
        <v>29</v>
      </c>
      <c r="AG7" s="127">
        <v>145</v>
      </c>
      <c r="AH7" s="127">
        <v>67</v>
      </c>
    </row>
    <row r="8" spans="1:34" x14ac:dyDescent="0.15">
      <c r="A8" s="93"/>
      <c r="B8" s="94"/>
      <c r="C8" s="124" t="s">
        <v>170</v>
      </c>
      <c r="D8" s="124" t="s">
        <v>171</v>
      </c>
      <c r="E8" s="124"/>
      <c r="F8" s="127">
        <v>69</v>
      </c>
      <c r="G8" s="127">
        <v>91</v>
      </c>
      <c r="H8" s="127">
        <v>100</v>
      </c>
      <c r="I8" s="127">
        <v>191</v>
      </c>
      <c r="J8" s="127">
        <v>6</v>
      </c>
      <c r="K8" s="127">
        <v>11</v>
      </c>
      <c r="L8" s="127">
        <v>9</v>
      </c>
      <c r="M8" s="127">
        <v>4</v>
      </c>
      <c r="N8" s="127">
        <v>4</v>
      </c>
      <c r="O8" s="127">
        <v>4</v>
      </c>
      <c r="P8" s="127">
        <v>14</v>
      </c>
      <c r="Q8" s="127">
        <v>11</v>
      </c>
      <c r="R8" s="127">
        <v>18</v>
      </c>
      <c r="S8" s="127">
        <v>10</v>
      </c>
      <c r="T8" s="127">
        <v>10</v>
      </c>
      <c r="U8" s="127">
        <v>22</v>
      </c>
      <c r="V8" s="127">
        <v>14</v>
      </c>
      <c r="W8" s="127">
        <v>15</v>
      </c>
      <c r="X8" s="127">
        <v>14</v>
      </c>
      <c r="Y8" s="127">
        <v>14</v>
      </c>
      <c r="Z8" s="127">
        <v>3</v>
      </c>
      <c r="AA8" s="127">
        <v>3</v>
      </c>
      <c r="AB8" s="127">
        <v>5</v>
      </c>
      <c r="AC8" s="127">
        <v>0</v>
      </c>
      <c r="AD8" s="127">
        <v>0</v>
      </c>
      <c r="AE8" s="131">
        <v>0</v>
      </c>
      <c r="AF8" s="127">
        <v>26</v>
      </c>
      <c r="AG8" s="127">
        <v>111</v>
      </c>
      <c r="AH8" s="127">
        <v>54</v>
      </c>
    </row>
    <row r="9" spans="1:34" x14ac:dyDescent="0.15">
      <c r="A9" s="93"/>
      <c r="B9" s="94"/>
      <c r="C9" s="124" t="s">
        <v>172</v>
      </c>
      <c r="D9" s="124" t="s">
        <v>173</v>
      </c>
      <c r="E9" s="124"/>
      <c r="F9" s="127">
        <v>189</v>
      </c>
      <c r="G9" s="127">
        <v>207</v>
      </c>
      <c r="H9" s="127">
        <v>189</v>
      </c>
      <c r="I9" s="127">
        <v>396</v>
      </c>
      <c r="J9" s="127">
        <v>7</v>
      </c>
      <c r="K9" s="127">
        <v>9</v>
      </c>
      <c r="L9" s="127">
        <v>12</v>
      </c>
      <c r="M9" s="127">
        <v>26</v>
      </c>
      <c r="N9" s="127">
        <v>26</v>
      </c>
      <c r="O9" s="127">
        <v>44</v>
      </c>
      <c r="P9" s="127">
        <v>11</v>
      </c>
      <c r="Q9" s="127">
        <v>15</v>
      </c>
      <c r="R9" s="127">
        <v>29</v>
      </c>
      <c r="S9" s="127">
        <v>35</v>
      </c>
      <c r="T9" s="127">
        <v>21</v>
      </c>
      <c r="U9" s="127">
        <v>25</v>
      </c>
      <c r="V9" s="127">
        <v>31</v>
      </c>
      <c r="W9" s="127">
        <v>25</v>
      </c>
      <c r="X9" s="127">
        <v>32</v>
      </c>
      <c r="Y9" s="127">
        <v>29</v>
      </c>
      <c r="Z9" s="127">
        <v>10</v>
      </c>
      <c r="AA9" s="127">
        <v>4</v>
      </c>
      <c r="AB9" s="127">
        <v>4</v>
      </c>
      <c r="AC9" s="127">
        <v>0</v>
      </c>
      <c r="AD9" s="127">
        <v>1</v>
      </c>
      <c r="AE9" s="131">
        <v>0</v>
      </c>
      <c r="AF9" s="127">
        <v>28</v>
      </c>
      <c r="AG9" s="127">
        <v>263</v>
      </c>
      <c r="AH9" s="127">
        <v>105</v>
      </c>
    </row>
    <row r="10" spans="1:34" x14ac:dyDescent="0.15">
      <c r="A10" s="93"/>
      <c r="B10" s="94"/>
      <c r="C10" s="124" t="s">
        <v>174</v>
      </c>
      <c r="D10" s="124" t="s">
        <v>175</v>
      </c>
      <c r="E10" s="124"/>
      <c r="F10" s="127">
        <v>131</v>
      </c>
      <c r="G10" s="127">
        <v>153</v>
      </c>
      <c r="H10" s="127">
        <v>157</v>
      </c>
      <c r="I10" s="127">
        <v>310</v>
      </c>
      <c r="J10" s="127">
        <v>19</v>
      </c>
      <c r="K10" s="127">
        <v>14</v>
      </c>
      <c r="L10" s="127">
        <v>19</v>
      </c>
      <c r="M10" s="127">
        <v>13</v>
      </c>
      <c r="N10" s="127">
        <v>12</v>
      </c>
      <c r="O10" s="127">
        <v>27</v>
      </c>
      <c r="P10" s="127">
        <v>26</v>
      </c>
      <c r="Q10" s="127">
        <v>22</v>
      </c>
      <c r="R10" s="127">
        <v>22</v>
      </c>
      <c r="S10" s="127">
        <v>27</v>
      </c>
      <c r="T10" s="127">
        <v>29</v>
      </c>
      <c r="U10" s="127">
        <v>14</v>
      </c>
      <c r="V10" s="127">
        <v>17</v>
      </c>
      <c r="W10" s="127">
        <v>22</v>
      </c>
      <c r="X10" s="127">
        <v>13</v>
      </c>
      <c r="Y10" s="127">
        <v>9</v>
      </c>
      <c r="Z10" s="127">
        <v>4</v>
      </c>
      <c r="AA10" s="127">
        <v>1</v>
      </c>
      <c r="AB10" s="127">
        <v>0</v>
      </c>
      <c r="AC10" s="127">
        <v>0</v>
      </c>
      <c r="AD10" s="127">
        <v>0</v>
      </c>
      <c r="AE10" s="131">
        <v>0</v>
      </c>
      <c r="AF10" s="127">
        <v>52</v>
      </c>
      <c r="AG10" s="127">
        <v>209</v>
      </c>
      <c r="AH10" s="127">
        <v>49</v>
      </c>
    </row>
    <row r="11" spans="1:34" x14ac:dyDescent="0.15">
      <c r="A11" s="93"/>
      <c r="B11" s="94"/>
      <c r="C11" s="124" t="s">
        <v>176</v>
      </c>
      <c r="D11" s="124" t="s">
        <v>177</v>
      </c>
      <c r="E11" s="124"/>
      <c r="F11" s="127">
        <v>23</v>
      </c>
      <c r="G11" s="127">
        <v>30</v>
      </c>
      <c r="H11" s="127">
        <v>27</v>
      </c>
      <c r="I11" s="127">
        <v>57</v>
      </c>
      <c r="J11" s="127">
        <v>5</v>
      </c>
      <c r="K11" s="127">
        <v>1</v>
      </c>
      <c r="L11" s="127">
        <v>3</v>
      </c>
      <c r="M11" s="127">
        <v>1</v>
      </c>
      <c r="N11" s="127">
        <v>2</v>
      </c>
      <c r="O11" s="127">
        <v>2</v>
      </c>
      <c r="P11" s="127">
        <v>6</v>
      </c>
      <c r="Q11" s="127">
        <v>4</v>
      </c>
      <c r="R11" s="127">
        <v>3</v>
      </c>
      <c r="S11" s="127">
        <v>2</v>
      </c>
      <c r="T11" s="127">
        <v>7</v>
      </c>
      <c r="U11" s="127">
        <v>3</v>
      </c>
      <c r="V11" s="127">
        <v>2</v>
      </c>
      <c r="W11" s="127">
        <v>3</v>
      </c>
      <c r="X11" s="127">
        <v>3</v>
      </c>
      <c r="Y11" s="127">
        <v>7</v>
      </c>
      <c r="Z11" s="127">
        <v>2</v>
      </c>
      <c r="AA11" s="127">
        <v>1</v>
      </c>
      <c r="AB11" s="127">
        <v>0</v>
      </c>
      <c r="AC11" s="127">
        <v>0</v>
      </c>
      <c r="AD11" s="127">
        <v>0</v>
      </c>
      <c r="AE11" s="131">
        <v>0</v>
      </c>
      <c r="AF11" s="127">
        <v>9</v>
      </c>
      <c r="AG11" s="127">
        <v>32</v>
      </c>
      <c r="AH11" s="127">
        <v>16</v>
      </c>
    </row>
    <row r="12" spans="1:34" x14ac:dyDescent="0.15">
      <c r="A12" s="93"/>
      <c r="B12" s="94"/>
      <c r="C12" s="124" t="s">
        <v>178</v>
      </c>
      <c r="D12" s="124" t="s">
        <v>179</v>
      </c>
      <c r="E12" s="124"/>
      <c r="F12" s="127">
        <v>55</v>
      </c>
      <c r="G12" s="127">
        <v>62</v>
      </c>
      <c r="H12" s="127">
        <v>57</v>
      </c>
      <c r="I12" s="127">
        <v>119</v>
      </c>
      <c r="J12" s="127">
        <v>1</v>
      </c>
      <c r="K12" s="127">
        <v>0</v>
      </c>
      <c r="L12" s="127">
        <v>3</v>
      </c>
      <c r="M12" s="127">
        <v>7</v>
      </c>
      <c r="N12" s="127">
        <v>4</v>
      </c>
      <c r="O12" s="127">
        <v>2</v>
      </c>
      <c r="P12" s="127">
        <v>6</v>
      </c>
      <c r="Q12" s="127">
        <v>5</v>
      </c>
      <c r="R12" s="127">
        <v>5</v>
      </c>
      <c r="S12" s="127">
        <v>8</v>
      </c>
      <c r="T12" s="127">
        <v>12</v>
      </c>
      <c r="U12" s="127">
        <v>12</v>
      </c>
      <c r="V12" s="127">
        <v>9</v>
      </c>
      <c r="W12" s="127">
        <v>8</v>
      </c>
      <c r="X12" s="127">
        <v>13</v>
      </c>
      <c r="Y12" s="127">
        <v>8</v>
      </c>
      <c r="Z12" s="127">
        <v>9</v>
      </c>
      <c r="AA12" s="127">
        <v>4</v>
      </c>
      <c r="AB12" s="127">
        <v>1</v>
      </c>
      <c r="AC12" s="127">
        <v>2</v>
      </c>
      <c r="AD12" s="127">
        <v>0</v>
      </c>
      <c r="AE12" s="131">
        <v>0</v>
      </c>
      <c r="AF12" s="127">
        <v>4</v>
      </c>
      <c r="AG12" s="127">
        <v>70</v>
      </c>
      <c r="AH12" s="127">
        <v>45</v>
      </c>
    </row>
    <row r="13" spans="1:34" x14ac:dyDescent="0.15">
      <c r="A13" s="93"/>
      <c r="B13" s="94"/>
      <c r="C13" s="124" t="s">
        <v>180</v>
      </c>
      <c r="D13" s="124" t="s">
        <v>181</v>
      </c>
      <c r="E13" s="124"/>
      <c r="F13" s="127">
        <v>17</v>
      </c>
      <c r="G13" s="127">
        <v>32</v>
      </c>
      <c r="H13" s="127">
        <v>36</v>
      </c>
      <c r="I13" s="127">
        <v>68</v>
      </c>
      <c r="J13" s="127">
        <v>4</v>
      </c>
      <c r="K13" s="127">
        <v>4</v>
      </c>
      <c r="L13" s="127">
        <v>5</v>
      </c>
      <c r="M13" s="127">
        <v>2</v>
      </c>
      <c r="N13" s="127">
        <v>2</v>
      </c>
      <c r="O13" s="127">
        <v>4</v>
      </c>
      <c r="P13" s="127">
        <v>1</v>
      </c>
      <c r="Q13" s="127">
        <v>3</v>
      </c>
      <c r="R13" s="127">
        <v>6</v>
      </c>
      <c r="S13" s="127">
        <v>4</v>
      </c>
      <c r="T13" s="127">
        <v>3</v>
      </c>
      <c r="U13" s="127">
        <v>6</v>
      </c>
      <c r="V13" s="127">
        <v>2</v>
      </c>
      <c r="W13" s="127">
        <v>3</v>
      </c>
      <c r="X13" s="127">
        <v>6</v>
      </c>
      <c r="Y13" s="127">
        <v>4</v>
      </c>
      <c r="Z13" s="127">
        <v>7</v>
      </c>
      <c r="AA13" s="127">
        <v>2</v>
      </c>
      <c r="AB13" s="127">
        <v>0</v>
      </c>
      <c r="AC13" s="127">
        <v>0</v>
      </c>
      <c r="AD13" s="127">
        <v>0</v>
      </c>
      <c r="AE13" s="131">
        <v>0</v>
      </c>
      <c r="AF13" s="127">
        <v>13</v>
      </c>
      <c r="AG13" s="127">
        <v>33</v>
      </c>
      <c r="AH13" s="127">
        <v>22</v>
      </c>
    </row>
    <row r="14" spans="1:34" x14ac:dyDescent="0.15">
      <c r="A14" s="93"/>
      <c r="B14" s="94"/>
      <c r="C14" s="124" t="s">
        <v>182</v>
      </c>
      <c r="D14" s="124" t="s">
        <v>183</v>
      </c>
      <c r="E14" s="124"/>
      <c r="F14" s="127">
        <v>300</v>
      </c>
      <c r="G14" s="127">
        <v>409</v>
      </c>
      <c r="H14" s="127">
        <v>376</v>
      </c>
      <c r="I14" s="127">
        <v>785</v>
      </c>
      <c r="J14" s="127">
        <v>46</v>
      </c>
      <c r="K14" s="127">
        <v>44</v>
      </c>
      <c r="L14" s="127">
        <v>55</v>
      </c>
      <c r="M14" s="127">
        <v>48</v>
      </c>
      <c r="N14" s="127">
        <v>35</v>
      </c>
      <c r="O14" s="127">
        <v>50</v>
      </c>
      <c r="P14" s="127">
        <v>72</v>
      </c>
      <c r="Q14" s="127">
        <v>65</v>
      </c>
      <c r="R14" s="127">
        <v>67</v>
      </c>
      <c r="S14" s="127">
        <v>46</v>
      </c>
      <c r="T14" s="127">
        <v>40</v>
      </c>
      <c r="U14" s="127">
        <v>53</v>
      </c>
      <c r="V14" s="127">
        <v>45</v>
      </c>
      <c r="W14" s="127">
        <v>45</v>
      </c>
      <c r="X14" s="127">
        <v>26</v>
      </c>
      <c r="Y14" s="127">
        <v>23</v>
      </c>
      <c r="Z14" s="127">
        <v>15</v>
      </c>
      <c r="AA14" s="127">
        <v>7</v>
      </c>
      <c r="AB14" s="127">
        <v>2</v>
      </c>
      <c r="AC14" s="127">
        <v>1</v>
      </c>
      <c r="AD14" s="127">
        <v>0</v>
      </c>
      <c r="AE14" s="131">
        <v>0</v>
      </c>
      <c r="AF14" s="127">
        <v>145</v>
      </c>
      <c r="AG14" s="127">
        <v>521</v>
      </c>
      <c r="AH14" s="127">
        <v>119</v>
      </c>
    </row>
    <row r="15" spans="1:34" x14ac:dyDescent="0.15">
      <c r="A15" s="93"/>
      <c r="B15" s="94"/>
      <c r="C15" s="124" t="s">
        <v>184</v>
      </c>
      <c r="D15" s="124" t="s">
        <v>185</v>
      </c>
      <c r="E15" s="124"/>
      <c r="F15" s="127">
        <v>288</v>
      </c>
      <c r="G15" s="127">
        <v>384</v>
      </c>
      <c r="H15" s="127">
        <v>398</v>
      </c>
      <c r="I15" s="127">
        <v>782</v>
      </c>
      <c r="J15" s="127">
        <v>32</v>
      </c>
      <c r="K15" s="127">
        <v>41</v>
      </c>
      <c r="L15" s="127">
        <v>57</v>
      </c>
      <c r="M15" s="127">
        <v>46</v>
      </c>
      <c r="N15" s="127">
        <v>47</v>
      </c>
      <c r="O15" s="127">
        <v>43</v>
      </c>
      <c r="P15" s="127">
        <v>42</v>
      </c>
      <c r="Q15" s="127">
        <v>49</v>
      </c>
      <c r="R15" s="127">
        <v>48</v>
      </c>
      <c r="S15" s="127">
        <v>54</v>
      </c>
      <c r="T15" s="127">
        <v>60</v>
      </c>
      <c r="U15" s="127">
        <v>64</v>
      </c>
      <c r="V15" s="127">
        <v>46</v>
      </c>
      <c r="W15" s="127">
        <v>55</v>
      </c>
      <c r="X15" s="127">
        <v>39</v>
      </c>
      <c r="Y15" s="127">
        <v>32</v>
      </c>
      <c r="Z15" s="127">
        <v>13</v>
      </c>
      <c r="AA15" s="127">
        <v>10</v>
      </c>
      <c r="AB15" s="127">
        <v>4</v>
      </c>
      <c r="AC15" s="127">
        <v>0</v>
      </c>
      <c r="AD15" s="127">
        <v>0</v>
      </c>
      <c r="AE15" s="131">
        <v>0</v>
      </c>
      <c r="AF15" s="127">
        <v>130</v>
      </c>
      <c r="AG15" s="127">
        <v>499</v>
      </c>
      <c r="AH15" s="127">
        <v>153</v>
      </c>
    </row>
    <row r="16" spans="1:34" x14ac:dyDescent="0.15">
      <c r="A16" s="93"/>
      <c r="B16" s="94"/>
      <c r="C16" s="124" t="s">
        <v>186</v>
      </c>
      <c r="D16" s="124" t="s">
        <v>187</v>
      </c>
      <c r="E16" s="124"/>
      <c r="F16" s="127">
        <v>192</v>
      </c>
      <c r="G16" s="127">
        <v>258</v>
      </c>
      <c r="H16" s="127">
        <v>256</v>
      </c>
      <c r="I16" s="127">
        <v>514</v>
      </c>
      <c r="J16" s="127">
        <v>20</v>
      </c>
      <c r="K16" s="127">
        <v>11</v>
      </c>
      <c r="L16" s="127">
        <v>24</v>
      </c>
      <c r="M16" s="127">
        <v>35</v>
      </c>
      <c r="N16" s="127">
        <v>18</v>
      </c>
      <c r="O16" s="127">
        <v>54</v>
      </c>
      <c r="P16" s="127">
        <v>53</v>
      </c>
      <c r="Q16" s="127">
        <v>37</v>
      </c>
      <c r="R16" s="127">
        <v>27</v>
      </c>
      <c r="S16" s="127">
        <v>15</v>
      </c>
      <c r="T16" s="127">
        <v>36</v>
      </c>
      <c r="U16" s="127">
        <v>47</v>
      </c>
      <c r="V16" s="127">
        <v>38</v>
      </c>
      <c r="W16" s="127">
        <v>44</v>
      </c>
      <c r="X16" s="127">
        <v>22</v>
      </c>
      <c r="Y16" s="127">
        <v>14</v>
      </c>
      <c r="Z16" s="127">
        <v>11</v>
      </c>
      <c r="AA16" s="127">
        <v>5</v>
      </c>
      <c r="AB16" s="127">
        <v>2</v>
      </c>
      <c r="AC16" s="127">
        <v>1</v>
      </c>
      <c r="AD16" s="127">
        <v>0</v>
      </c>
      <c r="AE16" s="131">
        <v>0</v>
      </c>
      <c r="AF16" s="127">
        <v>55</v>
      </c>
      <c r="AG16" s="127">
        <v>360</v>
      </c>
      <c r="AH16" s="127">
        <v>99</v>
      </c>
    </row>
    <row r="17" spans="1:34" x14ac:dyDescent="0.15">
      <c r="A17" s="93"/>
      <c r="B17" s="94"/>
      <c r="C17" s="124" t="s">
        <v>188</v>
      </c>
      <c r="D17" s="124" t="s">
        <v>189</v>
      </c>
      <c r="E17" s="124"/>
      <c r="F17" s="127">
        <v>13</v>
      </c>
      <c r="G17" s="127">
        <v>12</v>
      </c>
      <c r="H17" s="127">
        <v>20</v>
      </c>
      <c r="I17" s="127">
        <v>32</v>
      </c>
      <c r="J17" s="127">
        <v>1</v>
      </c>
      <c r="K17" s="127">
        <v>1</v>
      </c>
      <c r="L17" s="127">
        <v>0</v>
      </c>
      <c r="M17" s="127">
        <v>2</v>
      </c>
      <c r="N17" s="127">
        <v>2</v>
      </c>
      <c r="O17" s="127">
        <v>1</v>
      </c>
      <c r="P17" s="127">
        <v>0</v>
      </c>
      <c r="Q17" s="127">
        <v>1</v>
      </c>
      <c r="R17" s="127">
        <v>0</v>
      </c>
      <c r="S17" s="127">
        <v>2</v>
      </c>
      <c r="T17" s="127">
        <v>1</v>
      </c>
      <c r="U17" s="127">
        <v>5</v>
      </c>
      <c r="V17" s="127">
        <v>2</v>
      </c>
      <c r="W17" s="127">
        <v>4</v>
      </c>
      <c r="X17" s="127">
        <v>1</v>
      </c>
      <c r="Y17" s="127">
        <v>1</v>
      </c>
      <c r="Z17" s="127">
        <v>6</v>
      </c>
      <c r="AA17" s="127">
        <v>1</v>
      </c>
      <c r="AB17" s="127">
        <v>1</v>
      </c>
      <c r="AC17" s="127">
        <v>0</v>
      </c>
      <c r="AD17" s="127">
        <v>0</v>
      </c>
      <c r="AE17" s="131">
        <v>0</v>
      </c>
      <c r="AF17" s="127">
        <v>2</v>
      </c>
      <c r="AG17" s="127">
        <v>16</v>
      </c>
      <c r="AH17" s="127">
        <v>14</v>
      </c>
    </row>
    <row r="18" spans="1:34" x14ac:dyDescent="0.15">
      <c r="A18" s="93"/>
      <c r="B18" s="94"/>
      <c r="C18" s="124" t="s">
        <v>190</v>
      </c>
      <c r="D18" s="124" t="s">
        <v>191</v>
      </c>
      <c r="E18" s="124"/>
      <c r="F18" s="127">
        <v>35</v>
      </c>
      <c r="G18" s="127">
        <v>36</v>
      </c>
      <c r="H18" s="127">
        <v>51</v>
      </c>
      <c r="I18" s="127">
        <v>87</v>
      </c>
      <c r="J18" s="127">
        <v>0</v>
      </c>
      <c r="K18" s="127">
        <v>2</v>
      </c>
      <c r="L18" s="127">
        <v>2</v>
      </c>
      <c r="M18" s="127">
        <v>3</v>
      </c>
      <c r="N18" s="127">
        <v>4</v>
      </c>
      <c r="O18" s="127">
        <v>3</v>
      </c>
      <c r="P18" s="127">
        <v>5</v>
      </c>
      <c r="Q18" s="127">
        <v>1</v>
      </c>
      <c r="R18" s="127">
        <v>3</v>
      </c>
      <c r="S18" s="127">
        <v>4</v>
      </c>
      <c r="T18" s="127">
        <v>9</v>
      </c>
      <c r="U18" s="127">
        <v>12</v>
      </c>
      <c r="V18" s="127">
        <v>5</v>
      </c>
      <c r="W18" s="127">
        <v>3</v>
      </c>
      <c r="X18" s="127">
        <v>8</v>
      </c>
      <c r="Y18" s="127">
        <v>9</v>
      </c>
      <c r="Z18" s="127">
        <v>5</v>
      </c>
      <c r="AA18" s="127">
        <v>6</v>
      </c>
      <c r="AB18" s="127">
        <v>3</v>
      </c>
      <c r="AC18" s="127">
        <v>0</v>
      </c>
      <c r="AD18" s="127">
        <v>0</v>
      </c>
      <c r="AE18" s="131">
        <v>0</v>
      </c>
      <c r="AF18" s="127">
        <v>4</v>
      </c>
      <c r="AG18" s="127">
        <v>49</v>
      </c>
      <c r="AH18" s="127">
        <v>34</v>
      </c>
    </row>
    <row r="19" spans="1:34" x14ac:dyDescent="0.15">
      <c r="A19" s="93"/>
      <c r="B19" s="94"/>
      <c r="C19" s="124" t="s">
        <v>192</v>
      </c>
      <c r="D19" s="124" t="s">
        <v>167</v>
      </c>
      <c r="E19" s="124"/>
      <c r="F19" s="127">
        <v>30</v>
      </c>
      <c r="G19" s="127">
        <v>38</v>
      </c>
      <c r="H19" s="127">
        <v>41</v>
      </c>
      <c r="I19" s="127">
        <v>79</v>
      </c>
      <c r="J19" s="127">
        <v>5</v>
      </c>
      <c r="K19" s="127">
        <v>3</v>
      </c>
      <c r="L19" s="127">
        <v>2</v>
      </c>
      <c r="M19" s="127">
        <v>0</v>
      </c>
      <c r="N19" s="127">
        <v>1</v>
      </c>
      <c r="O19" s="127">
        <v>4</v>
      </c>
      <c r="P19" s="127">
        <v>7</v>
      </c>
      <c r="Q19" s="127">
        <v>6</v>
      </c>
      <c r="R19" s="127">
        <v>2</v>
      </c>
      <c r="S19" s="127">
        <v>4</v>
      </c>
      <c r="T19" s="127">
        <v>5</v>
      </c>
      <c r="U19" s="127">
        <v>7</v>
      </c>
      <c r="V19" s="127">
        <v>14</v>
      </c>
      <c r="W19" s="127">
        <v>11</v>
      </c>
      <c r="X19" s="127">
        <v>3</v>
      </c>
      <c r="Y19" s="127">
        <v>4</v>
      </c>
      <c r="Z19" s="127">
        <v>1</v>
      </c>
      <c r="AA19" s="127">
        <v>0</v>
      </c>
      <c r="AB19" s="127">
        <v>0</v>
      </c>
      <c r="AC19" s="127">
        <v>0</v>
      </c>
      <c r="AD19" s="127">
        <v>0</v>
      </c>
      <c r="AE19" s="131">
        <v>0</v>
      </c>
      <c r="AF19" s="127">
        <v>10</v>
      </c>
      <c r="AG19" s="127">
        <v>50</v>
      </c>
      <c r="AH19" s="127">
        <v>19</v>
      </c>
    </row>
    <row r="20" spans="1:34" x14ac:dyDescent="0.15">
      <c r="A20" s="93"/>
      <c r="B20" s="94"/>
      <c r="C20" s="96" t="s">
        <v>193</v>
      </c>
      <c r="D20" s="125" t="s">
        <v>194</v>
      </c>
      <c r="E20" s="125" t="s">
        <v>878</v>
      </c>
      <c r="F20" s="126">
        <v>115</v>
      </c>
      <c r="G20" s="126">
        <v>207</v>
      </c>
      <c r="H20" s="126">
        <v>230</v>
      </c>
      <c r="I20" s="126">
        <v>437</v>
      </c>
      <c r="J20" s="126">
        <v>20</v>
      </c>
      <c r="K20" s="126">
        <v>35</v>
      </c>
      <c r="L20" s="126">
        <v>32</v>
      </c>
      <c r="M20" s="126">
        <v>25</v>
      </c>
      <c r="N20" s="126">
        <v>26</v>
      </c>
      <c r="O20" s="126">
        <v>23</v>
      </c>
      <c r="P20" s="126">
        <v>29</v>
      </c>
      <c r="Q20" s="126">
        <v>38</v>
      </c>
      <c r="R20" s="126">
        <v>20</v>
      </c>
      <c r="S20" s="126">
        <v>24</v>
      </c>
      <c r="T20" s="126">
        <v>31</v>
      </c>
      <c r="U20" s="126">
        <v>36</v>
      </c>
      <c r="V20" s="126">
        <v>33</v>
      </c>
      <c r="W20" s="126">
        <v>14</v>
      </c>
      <c r="X20" s="126">
        <v>18</v>
      </c>
      <c r="Y20" s="126">
        <v>17</v>
      </c>
      <c r="Z20" s="126">
        <v>8</v>
      </c>
      <c r="AA20" s="126">
        <v>6</v>
      </c>
      <c r="AB20" s="126">
        <v>1</v>
      </c>
      <c r="AC20" s="126">
        <v>1</v>
      </c>
      <c r="AD20" s="126">
        <v>0</v>
      </c>
      <c r="AE20" s="131">
        <v>0</v>
      </c>
      <c r="AF20" s="126">
        <v>87</v>
      </c>
      <c r="AG20" s="126">
        <v>285</v>
      </c>
      <c r="AH20" s="126">
        <v>65</v>
      </c>
    </row>
    <row r="21" spans="1:34" x14ac:dyDescent="0.15">
      <c r="A21" s="93"/>
      <c r="B21" s="94"/>
      <c r="C21" s="96" t="s">
        <v>195</v>
      </c>
      <c r="D21" s="125" t="s">
        <v>196</v>
      </c>
      <c r="E21" s="125" t="s">
        <v>878</v>
      </c>
      <c r="F21" s="126">
        <v>363</v>
      </c>
      <c r="G21" s="126">
        <v>449</v>
      </c>
      <c r="H21" s="126">
        <v>502</v>
      </c>
      <c r="I21" s="126">
        <v>951</v>
      </c>
      <c r="J21" s="126">
        <v>57</v>
      </c>
      <c r="K21" s="126">
        <v>53</v>
      </c>
      <c r="L21" s="126">
        <v>37</v>
      </c>
      <c r="M21" s="126">
        <v>45</v>
      </c>
      <c r="N21" s="126">
        <v>41</v>
      </c>
      <c r="O21" s="126">
        <v>97</v>
      </c>
      <c r="P21" s="126">
        <v>78</v>
      </c>
      <c r="Q21" s="126">
        <v>79</v>
      </c>
      <c r="R21" s="126">
        <v>55</v>
      </c>
      <c r="S21" s="126">
        <v>47</v>
      </c>
      <c r="T21" s="126">
        <v>68</v>
      </c>
      <c r="U21" s="126">
        <v>50</v>
      </c>
      <c r="V21" s="126">
        <v>56</v>
      </c>
      <c r="W21" s="126">
        <v>56</v>
      </c>
      <c r="X21" s="126">
        <v>52</v>
      </c>
      <c r="Y21" s="126">
        <v>35</v>
      </c>
      <c r="Z21" s="126">
        <v>21</v>
      </c>
      <c r="AA21" s="126">
        <v>19</v>
      </c>
      <c r="AB21" s="126">
        <v>5</v>
      </c>
      <c r="AC21" s="126">
        <v>0</v>
      </c>
      <c r="AD21" s="126">
        <v>0</v>
      </c>
      <c r="AE21" s="131">
        <v>0</v>
      </c>
      <c r="AF21" s="126">
        <v>147</v>
      </c>
      <c r="AG21" s="126">
        <v>616</v>
      </c>
      <c r="AH21" s="126">
        <v>188</v>
      </c>
    </row>
    <row r="22" spans="1:34" x14ac:dyDescent="0.15">
      <c r="A22" s="93"/>
      <c r="B22" s="94"/>
      <c r="C22" s="96" t="s">
        <v>197</v>
      </c>
      <c r="D22" s="125" t="s">
        <v>198</v>
      </c>
      <c r="E22" s="125" t="s">
        <v>878</v>
      </c>
      <c r="F22" s="126">
        <v>506</v>
      </c>
      <c r="G22" s="126">
        <v>654</v>
      </c>
      <c r="H22" s="126">
        <v>627</v>
      </c>
      <c r="I22" s="126">
        <v>1281</v>
      </c>
      <c r="J22" s="126">
        <v>112</v>
      </c>
      <c r="K22" s="126">
        <v>84</v>
      </c>
      <c r="L22" s="126">
        <v>62</v>
      </c>
      <c r="M22" s="126">
        <v>42</v>
      </c>
      <c r="N22" s="126">
        <v>52</v>
      </c>
      <c r="O22" s="126">
        <v>148</v>
      </c>
      <c r="P22" s="126">
        <v>129</v>
      </c>
      <c r="Q22" s="126">
        <v>116</v>
      </c>
      <c r="R22" s="126">
        <v>80</v>
      </c>
      <c r="S22" s="126">
        <v>67</v>
      </c>
      <c r="T22" s="126">
        <v>60</v>
      </c>
      <c r="U22" s="126">
        <v>66</v>
      </c>
      <c r="V22" s="126">
        <v>71</v>
      </c>
      <c r="W22" s="126">
        <v>55</v>
      </c>
      <c r="X22" s="126">
        <v>48</v>
      </c>
      <c r="Y22" s="126">
        <v>40</v>
      </c>
      <c r="Z22" s="126">
        <v>25</v>
      </c>
      <c r="AA22" s="126">
        <v>13</v>
      </c>
      <c r="AB22" s="126">
        <v>9</v>
      </c>
      <c r="AC22" s="126">
        <v>2</v>
      </c>
      <c r="AD22" s="126">
        <v>0</v>
      </c>
      <c r="AE22" s="131">
        <v>0</v>
      </c>
      <c r="AF22" s="126">
        <v>258</v>
      </c>
      <c r="AG22" s="126">
        <v>831</v>
      </c>
      <c r="AH22" s="126">
        <v>192</v>
      </c>
    </row>
    <row r="23" spans="1:34" x14ac:dyDescent="0.15">
      <c r="A23" s="93"/>
      <c r="B23" s="94"/>
      <c r="C23" s="124" t="s">
        <v>199</v>
      </c>
      <c r="D23" s="124" t="s">
        <v>200</v>
      </c>
      <c r="E23" s="124"/>
      <c r="F23" s="127">
        <v>3</v>
      </c>
      <c r="G23" s="127">
        <v>5</v>
      </c>
      <c r="H23" s="127">
        <v>5</v>
      </c>
      <c r="I23" s="127">
        <v>10</v>
      </c>
      <c r="J23" s="127">
        <v>0</v>
      </c>
      <c r="K23" s="127">
        <v>0</v>
      </c>
      <c r="L23" s="127">
        <v>0</v>
      </c>
      <c r="M23" s="127">
        <v>0</v>
      </c>
      <c r="N23" s="127">
        <v>1</v>
      </c>
      <c r="O23" s="127">
        <v>0</v>
      </c>
      <c r="P23" s="127">
        <v>0</v>
      </c>
      <c r="Q23" s="127">
        <v>0</v>
      </c>
      <c r="R23" s="127">
        <v>0</v>
      </c>
      <c r="S23" s="127">
        <v>0</v>
      </c>
      <c r="T23" s="127">
        <v>0</v>
      </c>
      <c r="U23" s="127">
        <v>1</v>
      </c>
      <c r="V23" s="127">
        <v>0</v>
      </c>
      <c r="W23" s="127">
        <v>3</v>
      </c>
      <c r="X23" s="127">
        <v>0</v>
      </c>
      <c r="Y23" s="127">
        <v>4</v>
      </c>
      <c r="Z23" s="127">
        <v>0</v>
      </c>
      <c r="AA23" s="127">
        <v>0</v>
      </c>
      <c r="AB23" s="127">
        <v>1</v>
      </c>
      <c r="AC23" s="127">
        <v>0</v>
      </c>
      <c r="AD23" s="127">
        <v>0</v>
      </c>
      <c r="AE23" s="131">
        <v>0</v>
      </c>
      <c r="AF23" s="127">
        <v>0</v>
      </c>
      <c r="AG23" s="127">
        <v>2</v>
      </c>
      <c r="AH23" s="127">
        <v>8</v>
      </c>
    </row>
    <row r="24" spans="1:34" x14ac:dyDescent="0.15">
      <c r="A24" s="93"/>
      <c r="B24" s="94"/>
      <c r="C24" s="124" t="s">
        <v>201</v>
      </c>
      <c r="D24" s="124" t="s">
        <v>198</v>
      </c>
      <c r="E24" s="124"/>
      <c r="F24" s="127">
        <v>503</v>
      </c>
      <c r="G24" s="127">
        <v>649</v>
      </c>
      <c r="H24" s="127">
        <v>622</v>
      </c>
      <c r="I24" s="127">
        <v>1271</v>
      </c>
      <c r="J24" s="127">
        <v>112</v>
      </c>
      <c r="K24" s="127">
        <v>84</v>
      </c>
      <c r="L24" s="127">
        <v>62</v>
      </c>
      <c r="M24" s="127">
        <v>42</v>
      </c>
      <c r="N24" s="127">
        <v>51</v>
      </c>
      <c r="O24" s="127">
        <v>148</v>
      </c>
      <c r="P24" s="127">
        <v>129</v>
      </c>
      <c r="Q24" s="127">
        <v>116</v>
      </c>
      <c r="R24" s="127">
        <v>80</v>
      </c>
      <c r="S24" s="127">
        <v>67</v>
      </c>
      <c r="T24" s="127">
        <v>60</v>
      </c>
      <c r="U24" s="127">
        <v>65</v>
      </c>
      <c r="V24" s="127">
        <v>71</v>
      </c>
      <c r="W24" s="127">
        <v>52</v>
      </c>
      <c r="X24" s="127">
        <v>48</v>
      </c>
      <c r="Y24" s="127">
        <v>36</v>
      </c>
      <c r="Z24" s="127">
        <v>25</v>
      </c>
      <c r="AA24" s="127">
        <v>13</v>
      </c>
      <c r="AB24" s="127">
        <v>8</v>
      </c>
      <c r="AC24" s="127">
        <v>2</v>
      </c>
      <c r="AD24" s="127">
        <v>0</v>
      </c>
      <c r="AE24" s="131">
        <v>0</v>
      </c>
      <c r="AF24" s="127">
        <v>258</v>
      </c>
      <c r="AG24" s="127">
        <v>829</v>
      </c>
      <c r="AH24" s="127">
        <v>184</v>
      </c>
    </row>
    <row r="25" spans="1:34" x14ac:dyDescent="0.15">
      <c r="A25" s="93"/>
      <c r="B25" s="94"/>
      <c r="C25" s="96" t="s">
        <v>202</v>
      </c>
      <c r="D25" s="125" t="s">
        <v>203</v>
      </c>
      <c r="E25" s="125" t="s">
        <v>878</v>
      </c>
      <c r="F25" s="126">
        <v>1158</v>
      </c>
      <c r="G25" s="126">
        <v>1610</v>
      </c>
      <c r="H25" s="126">
        <v>1623</v>
      </c>
      <c r="I25" s="126">
        <v>3233</v>
      </c>
      <c r="J25" s="126">
        <v>239</v>
      </c>
      <c r="K25" s="126">
        <v>182</v>
      </c>
      <c r="L25" s="126">
        <v>142</v>
      </c>
      <c r="M25" s="126">
        <v>143</v>
      </c>
      <c r="N25" s="126">
        <v>195</v>
      </c>
      <c r="O25" s="126">
        <v>272</v>
      </c>
      <c r="P25" s="126">
        <v>310</v>
      </c>
      <c r="Q25" s="126">
        <v>226</v>
      </c>
      <c r="R25" s="126">
        <v>202</v>
      </c>
      <c r="S25" s="126">
        <v>178</v>
      </c>
      <c r="T25" s="126">
        <v>255</v>
      </c>
      <c r="U25" s="126">
        <v>295</v>
      </c>
      <c r="V25" s="126">
        <v>197</v>
      </c>
      <c r="W25" s="126">
        <v>113</v>
      </c>
      <c r="X25" s="126">
        <v>94</v>
      </c>
      <c r="Y25" s="126">
        <v>83</v>
      </c>
      <c r="Z25" s="126">
        <v>67</v>
      </c>
      <c r="AA25" s="126">
        <v>26</v>
      </c>
      <c r="AB25" s="126">
        <v>10</v>
      </c>
      <c r="AC25" s="126">
        <v>3</v>
      </c>
      <c r="AD25" s="126">
        <v>1</v>
      </c>
      <c r="AE25" s="131">
        <v>0</v>
      </c>
      <c r="AF25" s="126">
        <v>563</v>
      </c>
      <c r="AG25" s="126">
        <v>2273</v>
      </c>
      <c r="AH25" s="126">
        <v>397</v>
      </c>
    </row>
    <row r="26" spans="1:34" x14ac:dyDescent="0.15">
      <c r="A26" s="93"/>
      <c r="B26" s="94"/>
      <c r="C26" s="124" t="s">
        <v>204</v>
      </c>
      <c r="D26" s="124" t="s">
        <v>205</v>
      </c>
      <c r="E26" s="124"/>
      <c r="F26" s="127">
        <v>174</v>
      </c>
      <c r="G26" s="127">
        <v>226</v>
      </c>
      <c r="H26" s="127">
        <v>253</v>
      </c>
      <c r="I26" s="127">
        <v>479</v>
      </c>
      <c r="J26" s="127">
        <v>22</v>
      </c>
      <c r="K26" s="127">
        <v>24</v>
      </c>
      <c r="L26" s="127">
        <v>15</v>
      </c>
      <c r="M26" s="127">
        <v>11</v>
      </c>
      <c r="N26" s="127">
        <v>20</v>
      </c>
      <c r="O26" s="127">
        <v>20</v>
      </c>
      <c r="P26" s="127">
        <v>38</v>
      </c>
      <c r="Q26" s="127">
        <v>21</v>
      </c>
      <c r="R26" s="127">
        <v>26</v>
      </c>
      <c r="S26" s="127">
        <v>20</v>
      </c>
      <c r="T26" s="127">
        <v>44</v>
      </c>
      <c r="U26" s="127">
        <v>67</v>
      </c>
      <c r="V26" s="127">
        <v>66</v>
      </c>
      <c r="W26" s="127">
        <v>27</v>
      </c>
      <c r="X26" s="127">
        <v>19</v>
      </c>
      <c r="Y26" s="127">
        <v>17</v>
      </c>
      <c r="Z26" s="127">
        <v>16</v>
      </c>
      <c r="AA26" s="127">
        <v>3</v>
      </c>
      <c r="AB26" s="127">
        <v>1</v>
      </c>
      <c r="AC26" s="127">
        <v>1</v>
      </c>
      <c r="AD26" s="127">
        <v>1</v>
      </c>
      <c r="AE26" s="131">
        <v>0</v>
      </c>
      <c r="AF26" s="127">
        <v>61</v>
      </c>
      <c r="AG26" s="127">
        <v>333</v>
      </c>
      <c r="AH26" s="127">
        <v>85</v>
      </c>
    </row>
    <row r="27" spans="1:34" x14ac:dyDescent="0.15">
      <c r="A27" s="93"/>
      <c r="B27" s="94"/>
      <c r="C27" s="124" t="s">
        <v>206</v>
      </c>
      <c r="D27" s="124" t="s">
        <v>207</v>
      </c>
      <c r="E27" s="124"/>
      <c r="F27" s="127">
        <v>165</v>
      </c>
      <c r="G27" s="127">
        <v>244</v>
      </c>
      <c r="H27" s="127">
        <v>246</v>
      </c>
      <c r="I27" s="127">
        <v>490</v>
      </c>
      <c r="J27" s="127">
        <v>18</v>
      </c>
      <c r="K27" s="127">
        <v>10</v>
      </c>
      <c r="L27" s="127">
        <v>23</v>
      </c>
      <c r="M27" s="127">
        <v>31</v>
      </c>
      <c r="N27" s="127">
        <v>27</v>
      </c>
      <c r="O27" s="127">
        <v>46</v>
      </c>
      <c r="P27" s="127">
        <v>24</v>
      </c>
      <c r="Q27" s="127">
        <v>23</v>
      </c>
      <c r="R27" s="127">
        <v>18</v>
      </c>
      <c r="S27" s="127">
        <v>37</v>
      </c>
      <c r="T27" s="127">
        <v>68</v>
      </c>
      <c r="U27" s="127">
        <v>70</v>
      </c>
      <c r="V27" s="127">
        <v>34</v>
      </c>
      <c r="W27" s="127">
        <v>26</v>
      </c>
      <c r="X27" s="127">
        <v>16</v>
      </c>
      <c r="Y27" s="127">
        <v>9</v>
      </c>
      <c r="Z27" s="127">
        <v>5</v>
      </c>
      <c r="AA27" s="127">
        <v>4</v>
      </c>
      <c r="AB27" s="127">
        <v>0</v>
      </c>
      <c r="AC27" s="127">
        <v>1</v>
      </c>
      <c r="AD27" s="127">
        <v>0</v>
      </c>
      <c r="AE27" s="131">
        <v>0</v>
      </c>
      <c r="AF27" s="127">
        <v>51</v>
      </c>
      <c r="AG27" s="127">
        <v>378</v>
      </c>
      <c r="AH27" s="127">
        <v>61</v>
      </c>
    </row>
    <row r="28" spans="1:34" x14ac:dyDescent="0.15">
      <c r="A28" s="93"/>
      <c r="B28" s="94"/>
      <c r="C28" s="124" t="s">
        <v>208</v>
      </c>
      <c r="D28" s="124" t="s">
        <v>209</v>
      </c>
      <c r="E28" s="124"/>
      <c r="F28" s="127">
        <v>143</v>
      </c>
      <c r="G28" s="127">
        <v>203</v>
      </c>
      <c r="H28" s="127">
        <v>214</v>
      </c>
      <c r="I28" s="127">
        <v>417</v>
      </c>
      <c r="J28" s="127">
        <v>18</v>
      </c>
      <c r="K28" s="127">
        <v>20</v>
      </c>
      <c r="L28" s="127">
        <v>14</v>
      </c>
      <c r="M28" s="127">
        <v>15</v>
      </c>
      <c r="N28" s="127">
        <v>23</v>
      </c>
      <c r="O28" s="127">
        <v>25</v>
      </c>
      <c r="P28" s="127">
        <v>33</v>
      </c>
      <c r="Q28" s="127">
        <v>20</v>
      </c>
      <c r="R28" s="127">
        <v>17</v>
      </c>
      <c r="S28" s="127">
        <v>24</v>
      </c>
      <c r="T28" s="127">
        <v>44</v>
      </c>
      <c r="U28" s="127">
        <v>67</v>
      </c>
      <c r="V28" s="127">
        <v>40</v>
      </c>
      <c r="W28" s="127">
        <v>13</v>
      </c>
      <c r="X28" s="127">
        <v>20</v>
      </c>
      <c r="Y28" s="127">
        <v>10</v>
      </c>
      <c r="Z28" s="127">
        <v>11</v>
      </c>
      <c r="AA28" s="127">
        <v>2</v>
      </c>
      <c r="AB28" s="127">
        <v>1</v>
      </c>
      <c r="AC28" s="127">
        <v>0</v>
      </c>
      <c r="AD28" s="127">
        <v>0</v>
      </c>
      <c r="AE28" s="131">
        <v>0</v>
      </c>
      <c r="AF28" s="127">
        <v>52</v>
      </c>
      <c r="AG28" s="127">
        <v>308</v>
      </c>
      <c r="AH28" s="127">
        <v>57</v>
      </c>
    </row>
    <row r="29" spans="1:34" x14ac:dyDescent="0.15">
      <c r="A29" s="93"/>
      <c r="B29" s="94"/>
      <c r="C29" s="124" t="s">
        <v>210</v>
      </c>
      <c r="D29" s="124" t="s">
        <v>211</v>
      </c>
      <c r="E29" s="124"/>
      <c r="F29" s="127">
        <v>80</v>
      </c>
      <c r="G29" s="127">
        <v>121</v>
      </c>
      <c r="H29" s="127">
        <v>104</v>
      </c>
      <c r="I29" s="127">
        <v>225</v>
      </c>
      <c r="J29" s="127">
        <v>25</v>
      </c>
      <c r="K29" s="127">
        <v>25</v>
      </c>
      <c r="L29" s="127">
        <v>11</v>
      </c>
      <c r="M29" s="127">
        <v>7</v>
      </c>
      <c r="N29" s="127">
        <v>14</v>
      </c>
      <c r="O29" s="127">
        <v>22</v>
      </c>
      <c r="P29" s="127">
        <v>32</v>
      </c>
      <c r="Q29" s="127">
        <v>30</v>
      </c>
      <c r="R29" s="127">
        <v>19</v>
      </c>
      <c r="S29" s="127">
        <v>10</v>
      </c>
      <c r="T29" s="127">
        <v>11</v>
      </c>
      <c r="U29" s="127">
        <v>8</v>
      </c>
      <c r="V29" s="127">
        <v>3</v>
      </c>
      <c r="W29" s="127">
        <v>3</v>
      </c>
      <c r="X29" s="127">
        <v>3</v>
      </c>
      <c r="Y29" s="127">
        <v>2</v>
      </c>
      <c r="Z29" s="127">
        <v>0</v>
      </c>
      <c r="AA29" s="127">
        <v>0</v>
      </c>
      <c r="AB29" s="127">
        <v>0</v>
      </c>
      <c r="AC29" s="127">
        <v>0</v>
      </c>
      <c r="AD29" s="127">
        <v>0</v>
      </c>
      <c r="AE29" s="131">
        <v>0</v>
      </c>
      <c r="AF29" s="127">
        <v>61</v>
      </c>
      <c r="AG29" s="127">
        <v>156</v>
      </c>
      <c r="AH29" s="127">
        <v>8</v>
      </c>
    </row>
    <row r="30" spans="1:34" x14ac:dyDescent="0.15">
      <c r="A30" s="93"/>
      <c r="B30" s="94"/>
      <c r="C30" s="124" t="s">
        <v>212</v>
      </c>
      <c r="D30" s="124" t="s">
        <v>213</v>
      </c>
      <c r="E30" s="124"/>
      <c r="F30" s="127">
        <v>107</v>
      </c>
      <c r="G30" s="127">
        <v>145</v>
      </c>
      <c r="H30" s="127">
        <v>150</v>
      </c>
      <c r="I30" s="127">
        <v>295</v>
      </c>
      <c r="J30" s="127">
        <v>38</v>
      </c>
      <c r="K30" s="127">
        <v>25</v>
      </c>
      <c r="L30" s="127">
        <v>13</v>
      </c>
      <c r="M30" s="127">
        <v>12</v>
      </c>
      <c r="N30" s="127">
        <v>17</v>
      </c>
      <c r="O30" s="127">
        <v>42</v>
      </c>
      <c r="P30" s="127">
        <v>53</v>
      </c>
      <c r="Q30" s="127">
        <v>29</v>
      </c>
      <c r="R30" s="127">
        <v>28</v>
      </c>
      <c r="S30" s="127">
        <v>12</v>
      </c>
      <c r="T30" s="127">
        <v>7</v>
      </c>
      <c r="U30" s="127">
        <v>6</v>
      </c>
      <c r="V30" s="127">
        <v>3</v>
      </c>
      <c r="W30" s="127">
        <v>3</v>
      </c>
      <c r="X30" s="127">
        <v>1</v>
      </c>
      <c r="Y30" s="127">
        <v>2</v>
      </c>
      <c r="Z30" s="127">
        <v>2</v>
      </c>
      <c r="AA30" s="127">
        <v>2</v>
      </c>
      <c r="AB30" s="127">
        <v>0</v>
      </c>
      <c r="AC30" s="127">
        <v>0</v>
      </c>
      <c r="AD30" s="127">
        <v>0</v>
      </c>
      <c r="AE30" s="131">
        <v>0</v>
      </c>
      <c r="AF30" s="127">
        <v>76</v>
      </c>
      <c r="AG30" s="127">
        <v>209</v>
      </c>
      <c r="AH30" s="127">
        <v>10</v>
      </c>
    </row>
    <row r="31" spans="1:34" x14ac:dyDescent="0.15">
      <c r="A31" s="93"/>
      <c r="B31" s="94"/>
      <c r="C31" s="124" t="s">
        <v>214</v>
      </c>
      <c r="D31" s="124" t="s">
        <v>215</v>
      </c>
      <c r="E31" s="124"/>
      <c r="F31" s="127">
        <v>141</v>
      </c>
      <c r="G31" s="127">
        <v>150</v>
      </c>
      <c r="H31" s="127">
        <v>167</v>
      </c>
      <c r="I31" s="127">
        <v>317</v>
      </c>
      <c r="J31" s="127">
        <v>41</v>
      </c>
      <c r="K31" s="127">
        <v>17</v>
      </c>
      <c r="L31" s="127">
        <v>12</v>
      </c>
      <c r="M31" s="127">
        <v>12</v>
      </c>
      <c r="N31" s="127">
        <v>26</v>
      </c>
      <c r="O31" s="127">
        <v>39</v>
      </c>
      <c r="P31" s="127">
        <v>52</v>
      </c>
      <c r="Q31" s="127">
        <v>29</v>
      </c>
      <c r="R31" s="127">
        <v>28</v>
      </c>
      <c r="S31" s="127">
        <v>16</v>
      </c>
      <c r="T31" s="127">
        <v>16</v>
      </c>
      <c r="U31" s="127">
        <v>14</v>
      </c>
      <c r="V31" s="127">
        <v>7</v>
      </c>
      <c r="W31" s="127">
        <v>3</v>
      </c>
      <c r="X31" s="127">
        <v>1</v>
      </c>
      <c r="Y31" s="127">
        <v>2</v>
      </c>
      <c r="Z31" s="127">
        <v>1</v>
      </c>
      <c r="AA31" s="127">
        <v>1</v>
      </c>
      <c r="AB31" s="127">
        <v>0</v>
      </c>
      <c r="AC31" s="127">
        <v>0</v>
      </c>
      <c r="AD31" s="127">
        <v>0</v>
      </c>
      <c r="AE31" s="131">
        <v>0</v>
      </c>
      <c r="AF31" s="127">
        <v>70</v>
      </c>
      <c r="AG31" s="127">
        <v>239</v>
      </c>
      <c r="AH31" s="127">
        <v>8</v>
      </c>
    </row>
    <row r="32" spans="1:34" x14ac:dyDescent="0.15">
      <c r="A32" s="93"/>
      <c r="B32" s="94"/>
      <c r="C32" s="124" t="s">
        <v>216</v>
      </c>
      <c r="D32" s="124" t="s">
        <v>203</v>
      </c>
      <c r="E32" s="124"/>
      <c r="F32" s="127">
        <v>348</v>
      </c>
      <c r="G32" s="127">
        <v>521</v>
      </c>
      <c r="H32" s="127">
        <v>489</v>
      </c>
      <c r="I32" s="127">
        <v>1010</v>
      </c>
      <c r="J32" s="127">
        <v>77</v>
      </c>
      <c r="K32" s="127">
        <v>61</v>
      </c>
      <c r="L32" s="127">
        <v>54</v>
      </c>
      <c r="M32" s="127">
        <v>55</v>
      </c>
      <c r="N32" s="127">
        <v>68</v>
      </c>
      <c r="O32" s="127">
        <v>78</v>
      </c>
      <c r="P32" s="127">
        <v>78</v>
      </c>
      <c r="Q32" s="127">
        <v>74</v>
      </c>
      <c r="R32" s="127">
        <v>66</v>
      </c>
      <c r="S32" s="127">
        <v>59</v>
      </c>
      <c r="T32" s="127">
        <v>65</v>
      </c>
      <c r="U32" s="127">
        <v>63</v>
      </c>
      <c r="V32" s="127">
        <v>44</v>
      </c>
      <c r="W32" s="127">
        <v>38</v>
      </c>
      <c r="X32" s="127">
        <v>34</v>
      </c>
      <c r="Y32" s="127">
        <v>41</v>
      </c>
      <c r="Z32" s="127">
        <v>32</v>
      </c>
      <c r="AA32" s="127">
        <v>14</v>
      </c>
      <c r="AB32" s="127">
        <v>8</v>
      </c>
      <c r="AC32" s="127">
        <v>1</v>
      </c>
      <c r="AD32" s="127">
        <v>0</v>
      </c>
      <c r="AE32" s="131">
        <v>0</v>
      </c>
      <c r="AF32" s="127">
        <v>192</v>
      </c>
      <c r="AG32" s="127">
        <v>650</v>
      </c>
      <c r="AH32" s="127">
        <v>168</v>
      </c>
    </row>
    <row r="33" spans="1:34" x14ac:dyDescent="0.15">
      <c r="A33" s="93"/>
      <c r="B33" s="94"/>
      <c r="C33" s="96" t="s">
        <v>217</v>
      </c>
      <c r="D33" s="125" t="s">
        <v>218</v>
      </c>
      <c r="E33" s="125" t="s">
        <v>878</v>
      </c>
      <c r="F33" s="126">
        <v>330</v>
      </c>
      <c r="G33" s="126">
        <v>563</v>
      </c>
      <c r="H33" s="126">
        <v>571</v>
      </c>
      <c r="I33" s="126">
        <v>1134</v>
      </c>
      <c r="J33" s="126">
        <v>48</v>
      </c>
      <c r="K33" s="126">
        <v>74</v>
      </c>
      <c r="L33" s="126">
        <v>64</v>
      </c>
      <c r="M33" s="126">
        <v>169</v>
      </c>
      <c r="N33" s="126">
        <v>44</v>
      </c>
      <c r="O33" s="126">
        <v>45</v>
      </c>
      <c r="P33" s="126">
        <v>92</v>
      </c>
      <c r="Q33" s="126">
        <v>69</v>
      </c>
      <c r="R33" s="126">
        <v>51</v>
      </c>
      <c r="S33" s="126">
        <v>45</v>
      </c>
      <c r="T33" s="126">
        <v>60</v>
      </c>
      <c r="U33" s="126">
        <v>82</v>
      </c>
      <c r="V33" s="126">
        <v>61</v>
      </c>
      <c r="W33" s="126">
        <v>45</v>
      </c>
      <c r="X33" s="126">
        <v>55</v>
      </c>
      <c r="Y33" s="126">
        <v>46</v>
      </c>
      <c r="Z33" s="126">
        <v>32</v>
      </c>
      <c r="AA33" s="126">
        <v>32</v>
      </c>
      <c r="AB33" s="126">
        <v>16</v>
      </c>
      <c r="AC33" s="126">
        <v>4</v>
      </c>
      <c r="AD33" s="126">
        <v>0</v>
      </c>
      <c r="AE33" s="131">
        <v>0</v>
      </c>
      <c r="AF33" s="126">
        <v>186</v>
      </c>
      <c r="AG33" s="126">
        <v>718</v>
      </c>
      <c r="AH33" s="126">
        <v>230</v>
      </c>
    </row>
    <row r="34" spans="1:34" x14ac:dyDescent="0.15">
      <c r="A34" s="93"/>
      <c r="B34" s="94"/>
      <c r="C34" s="96" t="s">
        <v>219</v>
      </c>
      <c r="D34" s="125" t="s">
        <v>220</v>
      </c>
      <c r="E34" s="125" t="s">
        <v>878</v>
      </c>
      <c r="F34" s="126">
        <v>259</v>
      </c>
      <c r="G34" s="126">
        <v>388</v>
      </c>
      <c r="H34" s="126">
        <v>440</v>
      </c>
      <c r="I34" s="126">
        <v>828</v>
      </c>
      <c r="J34" s="126">
        <v>40</v>
      </c>
      <c r="K34" s="126">
        <v>65</v>
      </c>
      <c r="L34" s="126">
        <v>75</v>
      </c>
      <c r="M34" s="126">
        <v>46</v>
      </c>
      <c r="N34" s="126">
        <v>34</v>
      </c>
      <c r="O34" s="126">
        <v>39</v>
      </c>
      <c r="P34" s="126">
        <v>71</v>
      </c>
      <c r="Q34" s="126">
        <v>66</v>
      </c>
      <c r="R34" s="126">
        <v>64</v>
      </c>
      <c r="S34" s="126">
        <v>43</v>
      </c>
      <c r="T34" s="126">
        <v>63</v>
      </c>
      <c r="U34" s="126">
        <v>51</v>
      </c>
      <c r="V34" s="126">
        <v>44</v>
      </c>
      <c r="W34" s="126">
        <v>42</v>
      </c>
      <c r="X34" s="126">
        <v>27</v>
      </c>
      <c r="Y34" s="126">
        <v>28</v>
      </c>
      <c r="Z34" s="126">
        <v>17</v>
      </c>
      <c r="AA34" s="126">
        <v>9</v>
      </c>
      <c r="AB34" s="126">
        <v>4</v>
      </c>
      <c r="AC34" s="126">
        <v>0</v>
      </c>
      <c r="AD34" s="126">
        <v>0</v>
      </c>
      <c r="AE34" s="131">
        <v>0</v>
      </c>
      <c r="AF34" s="126">
        <v>180</v>
      </c>
      <c r="AG34" s="126">
        <v>521</v>
      </c>
      <c r="AH34" s="126">
        <v>127</v>
      </c>
    </row>
    <row r="35" spans="1:34" x14ac:dyDescent="0.15">
      <c r="A35" s="93"/>
      <c r="B35" s="94"/>
      <c r="C35" s="96" t="s">
        <v>221</v>
      </c>
      <c r="D35" s="125" t="s">
        <v>222</v>
      </c>
      <c r="E35" s="125" t="s">
        <v>878</v>
      </c>
      <c r="F35" s="126">
        <v>256</v>
      </c>
      <c r="G35" s="126">
        <v>328</v>
      </c>
      <c r="H35" s="126">
        <v>348</v>
      </c>
      <c r="I35" s="126">
        <v>676</v>
      </c>
      <c r="J35" s="126">
        <v>43</v>
      </c>
      <c r="K35" s="126">
        <v>33</v>
      </c>
      <c r="L35" s="126">
        <v>21</v>
      </c>
      <c r="M35" s="126">
        <v>24</v>
      </c>
      <c r="N35" s="126">
        <v>42</v>
      </c>
      <c r="O35" s="126">
        <v>51</v>
      </c>
      <c r="P35" s="126">
        <v>64</v>
      </c>
      <c r="Q35" s="126">
        <v>41</v>
      </c>
      <c r="R35" s="126">
        <v>37</v>
      </c>
      <c r="S35" s="126">
        <v>38</v>
      </c>
      <c r="T35" s="126">
        <v>40</v>
      </c>
      <c r="U35" s="126">
        <v>60</v>
      </c>
      <c r="V35" s="126">
        <v>70</v>
      </c>
      <c r="W35" s="126">
        <v>46</v>
      </c>
      <c r="X35" s="126">
        <v>35</v>
      </c>
      <c r="Y35" s="126">
        <v>17</v>
      </c>
      <c r="Z35" s="126">
        <v>10</v>
      </c>
      <c r="AA35" s="126">
        <v>3</v>
      </c>
      <c r="AB35" s="126">
        <v>1</v>
      </c>
      <c r="AC35" s="126">
        <v>0</v>
      </c>
      <c r="AD35" s="126">
        <v>0</v>
      </c>
      <c r="AE35" s="131">
        <v>0</v>
      </c>
      <c r="AF35" s="126">
        <v>97</v>
      </c>
      <c r="AG35" s="126">
        <v>467</v>
      </c>
      <c r="AH35" s="126">
        <v>112</v>
      </c>
    </row>
    <row r="36" spans="1:34" x14ac:dyDescent="0.15">
      <c r="A36" s="93"/>
      <c r="B36" s="94"/>
      <c r="C36" s="96" t="s">
        <v>223</v>
      </c>
      <c r="D36" s="125" t="s">
        <v>224</v>
      </c>
      <c r="E36" s="125" t="s">
        <v>878</v>
      </c>
      <c r="F36" s="126">
        <v>192</v>
      </c>
      <c r="G36" s="126">
        <v>290</v>
      </c>
      <c r="H36" s="126">
        <v>345</v>
      </c>
      <c r="I36" s="126">
        <v>635</v>
      </c>
      <c r="J36" s="126">
        <v>65</v>
      </c>
      <c r="K36" s="126">
        <v>32</v>
      </c>
      <c r="L36" s="126">
        <v>23</v>
      </c>
      <c r="M36" s="126">
        <v>38</v>
      </c>
      <c r="N36" s="126">
        <v>31</v>
      </c>
      <c r="O36" s="126">
        <v>70</v>
      </c>
      <c r="P36" s="126">
        <v>57</v>
      </c>
      <c r="Q36" s="126">
        <v>24</v>
      </c>
      <c r="R36" s="126">
        <v>31</v>
      </c>
      <c r="S36" s="126">
        <v>42</v>
      </c>
      <c r="T36" s="126">
        <v>43</v>
      </c>
      <c r="U36" s="126">
        <v>44</v>
      </c>
      <c r="V36" s="126">
        <v>30</v>
      </c>
      <c r="W36" s="126">
        <v>25</v>
      </c>
      <c r="X36" s="126">
        <v>18</v>
      </c>
      <c r="Y36" s="126">
        <v>31</v>
      </c>
      <c r="Z36" s="126">
        <v>23</v>
      </c>
      <c r="AA36" s="126">
        <v>5</v>
      </c>
      <c r="AB36" s="126">
        <v>3</v>
      </c>
      <c r="AC36" s="126">
        <v>0</v>
      </c>
      <c r="AD36" s="126">
        <v>0</v>
      </c>
      <c r="AE36" s="131">
        <v>0</v>
      </c>
      <c r="AF36" s="126">
        <v>120</v>
      </c>
      <c r="AG36" s="126">
        <v>410</v>
      </c>
      <c r="AH36" s="126">
        <v>105</v>
      </c>
    </row>
    <row r="37" spans="1:34" x14ac:dyDescent="0.15">
      <c r="A37" s="93"/>
      <c r="B37" s="94"/>
      <c r="C37" s="96" t="s">
        <v>225</v>
      </c>
      <c r="D37" s="125" t="s">
        <v>226</v>
      </c>
      <c r="E37" s="125" t="s">
        <v>878</v>
      </c>
      <c r="F37" s="126">
        <v>225</v>
      </c>
      <c r="G37" s="126">
        <v>334</v>
      </c>
      <c r="H37" s="126">
        <v>330</v>
      </c>
      <c r="I37" s="126">
        <v>664</v>
      </c>
      <c r="J37" s="126">
        <v>19</v>
      </c>
      <c r="K37" s="126">
        <v>22</v>
      </c>
      <c r="L37" s="126">
        <v>42</v>
      </c>
      <c r="M37" s="126">
        <v>39</v>
      </c>
      <c r="N37" s="126">
        <v>48</v>
      </c>
      <c r="O37" s="126">
        <v>42</v>
      </c>
      <c r="P37" s="126">
        <v>30</v>
      </c>
      <c r="Q37" s="126">
        <v>37</v>
      </c>
      <c r="R37" s="126">
        <v>40</v>
      </c>
      <c r="S37" s="126">
        <v>47</v>
      </c>
      <c r="T37" s="126">
        <v>68</v>
      </c>
      <c r="U37" s="126">
        <v>50</v>
      </c>
      <c r="V37" s="126">
        <v>49</v>
      </c>
      <c r="W37" s="126">
        <v>33</v>
      </c>
      <c r="X37" s="126">
        <v>30</v>
      </c>
      <c r="Y37" s="126">
        <v>40</v>
      </c>
      <c r="Z37" s="126">
        <v>15</v>
      </c>
      <c r="AA37" s="126">
        <v>10</v>
      </c>
      <c r="AB37" s="126">
        <v>3</v>
      </c>
      <c r="AC37" s="126">
        <v>0</v>
      </c>
      <c r="AD37" s="126">
        <v>0</v>
      </c>
      <c r="AE37" s="131">
        <v>0</v>
      </c>
      <c r="AF37" s="126">
        <v>83</v>
      </c>
      <c r="AG37" s="126">
        <v>450</v>
      </c>
      <c r="AH37" s="126">
        <v>131</v>
      </c>
    </row>
    <row r="38" spans="1:34" x14ac:dyDescent="0.15">
      <c r="A38" s="93"/>
      <c r="B38" s="94"/>
      <c r="C38" s="124" t="s">
        <v>227</v>
      </c>
      <c r="D38" s="124" t="s">
        <v>226</v>
      </c>
      <c r="E38" s="124"/>
      <c r="F38" s="127">
        <v>160</v>
      </c>
      <c r="G38" s="127">
        <v>238</v>
      </c>
      <c r="H38" s="127">
        <v>233</v>
      </c>
      <c r="I38" s="127">
        <v>471</v>
      </c>
      <c r="J38" s="127">
        <v>13</v>
      </c>
      <c r="K38" s="127">
        <v>15</v>
      </c>
      <c r="L38" s="127">
        <v>27</v>
      </c>
      <c r="M38" s="127">
        <v>28</v>
      </c>
      <c r="N38" s="127">
        <v>35</v>
      </c>
      <c r="O38" s="127">
        <v>33</v>
      </c>
      <c r="P38" s="127">
        <v>20</v>
      </c>
      <c r="Q38" s="127">
        <v>23</v>
      </c>
      <c r="R38" s="127">
        <v>23</v>
      </c>
      <c r="S38" s="127">
        <v>33</v>
      </c>
      <c r="T38" s="127">
        <v>49</v>
      </c>
      <c r="U38" s="127">
        <v>31</v>
      </c>
      <c r="V38" s="127">
        <v>35</v>
      </c>
      <c r="W38" s="127">
        <v>24</v>
      </c>
      <c r="X38" s="127">
        <v>23</v>
      </c>
      <c r="Y38" s="127">
        <v>34</v>
      </c>
      <c r="Z38" s="127">
        <v>13</v>
      </c>
      <c r="AA38" s="127">
        <v>10</v>
      </c>
      <c r="AB38" s="127">
        <v>2</v>
      </c>
      <c r="AC38" s="127">
        <v>0</v>
      </c>
      <c r="AD38" s="127">
        <v>0</v>
      </c>
      <c r="AE38" s="131">
        <v>0</v>
      </c>
      <c r="AF38" s="127">
        <v>55</v>
      </c>
      <c r="AG38" s="127">
        <v>310</v>
      </c>
      <c r="AH38" s="127">
        <v>106</v>
      </c>
    </row>
    <row r="39" spans="1:34" x14ac:dyDescent="0.15">
      <c r="A39" s="93"/>
      <c r="B39" s="94"/>
      <c r="C39" s="124" t="s">
        <v>228</v>
      </c>
      <c r="D39" s="124" t="s">
        <v>226</v>
      </c>
      <c r="E39" s="124"/>
      <c r="F39" s="127">
        <v>65</v>
      </c>
      <c r="G39" s="127">
        <v>96</v>
      </c>
      <c r="H39" s="127">
        <v>97</v>
      </c>
      <c r="I39" s="127">
        <v>193</v>
      </c>
      <c r="J39" s="127">
        <v>6</v>
      </c>
      <c r="K39" s="127">
        <v>7</v>
      </c>
      <c r="L39" s="127">
        <v>15</v>
      </c>
      <c r="M39" s="127">
        <v>11</v>
      </c>
      <c r="N39" s="127">
        <v>13</v>
      </c>
      <c r="O39" s="127">
        <v>9</v>
      </c>
      <c r="P39" s="127">
        <v>10</v>
      </c>
      <c r="Q39" s="127">
        <v>14</v>
      </c>
      <c r="R39" s="127">
        <v>17</v>
      </c>
      <c r="S39" s="127">
        <v>14</v>
      </c>
      <c r="T39" s="127">
        <v>19</v>
      </c>
      <c r="U39" s="127">
        <v>19</v>
      </c>
      <c r="V39" s="127">
        <v>14</v>
      </c>
      <c r="W39" s="127">
        <v>9</v>
      </c>
      <c r="X39" s="127">
        <v>7</v>
      </c>
      <c r="Y39" s="127">
        <v>6</v>
      </c>
      <c r="Z39" s="127">
        <v>2</v>
      </c>
      <c r="AA39" s="127">
        <v>0</v>
      </c>
      <c r="AB39" s="127">
        <v>1</v>
      </c>
      <c r="AC39" s="127">
        <v>0</v>
      </c>
      <c r="AD39" s="127">
        <v>0</v>
      </c>
      <c r="AE39" s="131">
        <v>0</v>
      </c>
      <c r="AF39" s="127">
        <v>28</v>
      </c>
      <c r="AG39" s="127">
        <v>140</v>
      </c>
      <c r="AH39" s="127">
        <v>25</v>
      </c>
    </row>
    <row r="40" spans="1:34" x14ac:dyDescent="0.15">
      <c r="A40" s="93"/>
      <c r="B40" s="94"/>
      <c r="C40" s="96" t="s">
        <v>229</v>
      </c>
      <c r="D40" s="96" t="s">
        <v>230</v>
      </c>
      <c r="E40" s="96" t="s">
        <v>889</v>
      </c>
      <c r="F40" s="126">
        <v>64</v>
      </c>
      <c r="G40" s="126">
        <v>104</v>
      </c>
      <c r="H40" s="126">
        <v>116</v>
      </c>
      <c r="I40" s="126">
        <v>220</v>
      </c>
      <c r="J40" s="126">
        <v>8</v>
      </c>
      <c r="K40" s="126">
        <v>10</v>
      </c>
      <c r="L40" s="126">
        <v>4</v>
      </c>
      <c r="M40" s="126">
        <v>10</v>
      </c>
      <c r="N40" s="126">
        <v>5</v>
      </c>
      <c r="O40" s="126">
        <v>12</v>
      </c>
      <c r="P40" s="126">
        <v>14</v>
      </c>
      <c r="Q40" s="126">
        <v>13</v>
      </c>
      <c r="R40" s="126">
        <v>10</v>
      </c>
      <c r="S40" s="126">
        <v>8</v>
      </c>
      <c r="T40" s="126">
        <v>15</v>
      </c>
      <c r="U40" s="126">
        <v>28</v>
      </c>
      <c r="V40" s="126">
        <v>22</v>
      </c>
      <c r="W40" s="126">
        <v>21</v>
      </c>
      <c r="X40" s="126">
        <v>14</v>
      </c>
      <c r="Y40" s="126">
        <v>11</v>
      </c>
      <c r="Z40" s="126">
        <v>6</v>
      </c>
      <c r="AA40" s="126">
        <v>5</v>
      </c>
      <c r="AB40" s="126">
        <v>4</v>
      </c>
      <c r="AC40" s="126">
        <v>0</v>
      </c>
      <c r="AD40" s="126">
        <v>0</v>
      </c>
      <c r="AE40" s="131">
        <v>0</v>
      </c>
      <c r="AF40" s="126">
        <v>22</v>
      </c>
      <c r="AG40" s="126">
        <v>137</v>
      </c>
      <c r="AH40" s="126">
        <v>61</v>
      </c>
    </row>
    <row r="41" spans="1:34" x14ac:dyDescent="0.15">
      <c r="A41" s="93"/>
      <c r="B41" s="94"/>
      <c r="C41" s="96" t="s">
        <v>231</v>
      </c>
      <c r="D41" s="96" t="s">
        <v>232</v>
      </c>
      <c r="E41" s="96" t="s">
        <v>889</v>
      </c>
      <c r="F41" s="126">
        <v>76</v>
      </c>
      <c r="G41" s="126">
        <v>138</v>
      </c>
      <c r="H41" s="126">
        <v>151</v>
      </c>
      <c r="I41" s="126">
        <v>289</v>
      </c>
      <c r="J41" s="126">
        <v>8</v>
      </c>
      <c r="K41" s="126">
        <v>12</v>
      </c>
      <c r="L41" s="126">
        <v>12</v>
      </c>
      <c r="M41" s="126">
        <v>15</v>
      </c>
      <c r="N41" s="126">
        <v>20</v>
      </c>
      <c r="O41" s="126">
        <v>10</v>
      </c>
      <c r="P41" s="126">
        <v>18</v>
      </c>
      <c r="Q41" s="126">
        <v>23</v>
      </c>
      <c r="R41" s="126">
        <v>14</v>
      </c>
      <c r="S41" s="126">
        <v>18</v>
      </c>
      <c r="T41" s="126">
        <v>25</v>
      </c>
      <c r="U41" s="126">
        <v>23</v>
      </c>
      <c r="V41" s="126">
        <v>24</v>
      </c>
      <c r="W41" s="126">
        <v>14</v>
      </c>
      <c r="X41" s="126">
        <v>19</v>
      </c>
      <c r="Y41" s="126">
        <v>15</v>
      </c>
      <c r="Z41" s="126">
        <v>9</v>
      </c>
      <c r="AA41" s="126">
        <v>5</v>
      </c>
      <c r="AB41" s="126">
        <v>4</v>
      </c>
      <c r="AC41" s="126">
        <v>1</v>
      </c>
      <c r="AD41" s="126">
        <v>0</v>
      </c>
      <c r="AE41" s="131">
        <v>0</v>
      </c>
      <c r="AF41" s="126">
        <v>32</v>
      </c>
      <c r="AG41" s="126">
        <v>190</v>
      </c>
      <c r="AH41" s="126">
        <v>67</v>
      </c>
    </row>
    <row r="42" spans="1:34" x14ac:dyDescent="0.15">
      <c r="A42" s="93"/>
      <c r="B42" s="94"/>
      <c r="C42" s="96" t="s">
        <v>233</v>
      </c>
      <c r="D42" s="96" t="s">
        <v>234</v>
      </c>
      <c r="E42" s="96" t="s">
        <v>889</v>
      </c>
      <c r="F42" s="126">
        <v>112</v>
      </c>
      <c r="G42" s="126">
        <v>176</v>
      </c>
      <c r="H42" s="126">
        <v>179</v>
      </c>
      <c r="I42" s="126">
        <v>355</v>
      </c>
      <c r="J42" s="126">
        <v>5</v>
      </c>
      <c r="K42" s="126">
        <v>17</v>
      </c>
      <c r="L42" s="126">
        <v>22</v>
      </c>
      <c r="M42" s="126">
        <v>26</v>
      </c>
      <c r="N42" s="126">
        <v>11</v>
      </c>
      <c r="O42" s="126">
        <v>15</v>
      </c>
      <c r="P42" s="126">
        <v>14</v>
      </c>
      <c r="Q42" s="126">
        <v>16</v>
      </c>
      <c r="R42" s="126">
        <v>23</v>
      </c>
      <c r="S42" s="126">
        <v>20</v>
      </c>
      <c r="T42" s="126">
        <v>32</v>
      </c>
      <c r="U42" s="126">
        <v>35</v>
      </c>
      <c r="V42" s="126">
        <v>29</v>
      </c>
      <c r="W42" s="126">
        <v>22</v>
      </c>
      <c r="X42" s="126">
        <v>27</v>
      </c>
      <c r="Y42" s="126">
        <v>20</v>
      </c>
      <c r="Z42" s="126">
        <v>13</v>
      </c>
      <c r="AA42" s="126">
        <v>7</v>
      </c>
      <c r="AB42" s="126">
        <v>1</v>
      </c>
      <c r="AC42" s="126">
        <v>0</v>
      </c>
      <c r="AD42" s="126">
        <v>0</v>
      </c>
      <c r="AE42" s="131">
        <v>0</v>
      </c>
      <c r="AF42" s="126">
        <v>44</v>
      </c>
      <c r="AG42" s="126">
        <v>221</v>
      </c>
      <c r="AH42" s="126">
        <v>90</v>
      </c>
    </row>
    <row r="43" spans="1:34" x14ac:dyDescent="0.15">
      <c r="A43" s="93"/>
      <c r="B43" s="94"/>
      <c r="C43" s="124" t="s">
        <v>235</v>
      </c>
      <c r="D43" s="124" t="s">
        <v>236</v>
      </c>
      <c r="E43" s="124"/>
      <c r="F43" s="127">
        <v>70</v>
      </c>
      <c r="G43" s="127">
        <v>118</v>
      </c>
      <c r="H43" s="127">
        <v>118</v>
      </c>
      <c r="I43" s="127">
        <v>236</v>
      </c>
      <c r="J43" s="127">
        <v>3</v>
      </c>
      <c r="K43" s="127">
        <v>9</v>
      </c>
      <c r="L43" s="127">
        <v>14</v>
      </c>
      <c r="M43" s="127">
        <v>20</v>
      </c>
      <c r="N43" s="127">
        <v>9</v>
      </c>
      <c r="O43" s="127">
        <v>10</v>
      </c>
      <c r="P43" s="127">
        <v>6</v>
      </c>
      <c r="Q43" s="127">
        <v>8</v>
      </c>
      <c r="R43" s="127">
        <v>17</v>
      </c>
      <c r="S43" s="127">
        <v>12</v>
      </c>
      <c r="T43" s="127">
        <v>19</v>
      </c>
      <c r="U43" s="127">
        <v>23</v>
      </c>
      <c r="V43" s="127">
        <v>18</v>
      </c>
      <c r="W43" s="127">
        <v>15</v>
      </c>
      <c r="X43" s="127">
        <v>17</v>
      </c>
      <c r="Y43" s="127">
        <v>16</v>
      </c>
      <c r="Z43" s="127">
        <v>13</v>
      </c>
      <c r="AA43" s="127">
        <v>6</v>
      </c>
      <c r="AB43" s="127">
        <v>1</v>
      </c>
      <c r="AC43" s="127">
        <v>0</v>
      </c>
      <c r="AD43" s="127">
        <v>0</v>
      </c>
      <c r="AE43" s="131">
        <v>0</v>
      </c>
      <c r="AF43" s="127">
        <v>26</v>
      </c>
      <c r="AG43" s="127">
        <v>142</v>
      </c>
      <c r="AH43" s="127">
        <v>68</v>
      </c>
    </row>
    <row r="44" spans="1:34" x14ac:dyDescent="0.15">
      <c r="A44" s="93"/>
      <c r="B44" s="94"/>
      <c r="C44" s="124" t="s">
        <v>237</v>
      </c>
      <c r="D44" s="124" t="s">
        <v>238</v>
      </c>
      <c r="E44" s="124"/>
      <c r="F44" s="127">
        <v>42</v>
      </c>
      <c r="G44" s="127">
        <v>58</v>
      </c>
      <c r="H44" s="127">
        <v>61</v>
      </c>
      <c r="I44" s="127">
        <v>119</v>
      </c>
      <c r="J44" s="127">
        <v>2</v>
      </c>
      <c r="K44" s="127">
        <v>8</v>
      </c>
      <c r="L44" s="127">
        <v>8</v>
      </c>
      <c r="M44" s="127">
        <v>6</v>
      </c>
      <c r="N44" s="127">
        <v>2</v>
      </c>
      <c r="O44" s="127">
        <v>5</v>
      </c>
      <c r="P44" s="127">
        <v>8</v>
      </c>
      <c r="Q44" s="127">
        <v>8</v>
      </c>
      <c r="R44" s="127">
        <v>6</v>
      </c>
      <c r="S44" s="127">
        <v>8</v>
      </c>
      <c r="T44" s="127">
        <v>13</v>
      </c>
      <c r="U44" s="127">
        <v>12</v>
      </c>
      <c r="V44" s="127">
        <v>11</v>
      </c>
      <c r="W44" s="127">
        <v>7</v>
      </c>
      <c r="X44" s="127">
        <v>10</v>
      </c>
      <c r="Y44" s="127">
        <v>4</v>
      </c>
      <c r="Z44" s="127">
        <v>0</v>
      </c>
      <c r="AA44" s="127">
        <v>1</v>
      </c>
      <c r="AB44" s="127">
        <v>0</v>
      </c>
      <c r="AC44" s="127">
        <v>0</v>
      </c>
      <c r="AD44" s="127">
        <v>0</v>
      </c>
      <c r="AE44" s="131">
        <v>0</v>
      </c>
      <c r="AF44" s="127">
        <v>18</v>
      </c>
      <c r="AG44" s="127">
        <v>79</v>
      </c>
      <c r="AH44" s="127">
        <v>22</v>
      </c>
    </row>
    <row r="45" spans="1:34" x14ac:dyDescent="0.15">
      <c r="A45" s="93"/>
      <c r="B45" s="94"/>
      <c r="C45" s="96" t="s">
        <v>239</v>
      </c>
      <c r="D45" s="96" t="s">
        <v>240</v>
      </c>
      <c r="E45" s="96" t="s">
        <v>889</v>
      </c>
      <c r="F45" s="126">
        <v>274</v>
      </c>
      <c r="G45" s="126">
        <v>447</v>
      </c>
      <c r="H45" s="126">
        <v>478</v>
      </c>
      <c r="I45" s="126">
        <v>925</v>
      </c>
      <c r="J45" s="126">
        <v>40</v>
      </c>
      <c r="K45" s="126">
        <v>44</v>
      </c>
      <c r="L45" s="126">
        <v>53</v>
      </c>
      <c r="M45" s="126">
        <v>55</v>
      </c>
      <c r="N45" s="126">
        <v>50</v>
      </c>
      <c r="O45" s="126">
        <v>44</v>
      </c>
      <c r="P45" s="126">
        <v>56</v>
      </c>
      <c r="Q45" s="126">
        <v>44</v>
      </c>
      <c r="R45" s="126">
        <v>66</v>
      </c>
      <c r="S45" s="126">
        <v>68</v>
      </c>
      <c r="T45" s="126">
        <v>71</v>
      </c>
      <c r="U45" s="126">
        <v>71</v>
      </c>
      <c r="V45" s="126">
        <v>67</v>
      </c>
      <c r="W45" s="126">
        <v>44</v>
      </c>
      <c r="X45" s="126">
        <v>51</v>
      </c>
      <c r="Y45" s="126">
        <v>41</v>
      </c>
      <c r="Z45" s="126">
        <v>29</v>
      </c>
      <c r="AA45" s="126">
        <v>20</v>
      </c>
      <c r="AB45" s="126">
        <v>5</v>
      </c>
      <c r="AC45" s="126">
        <v>6</v>
      </c>
      <c r="AD45" s="126">
        <v>0</v>
      </c>
      <c r="AE45" s="131">
        <v>0</v>
      </c>
      <c r="AF45" s="126">
        <v>137</v>
      </c>
      <c r="AG45" s="126">
        <v>592</v>
      </c>
      <c r="AH45" s="126">
        <v>196</v>
      </c>
    </row>
    <row r="46" spans="1:34" x14ac:dyDescent="0.15">
      <c r="A46" s="93"/>
      <c r="B46" s="94"/>
      <c r="C46" s="96" t="s">
        <v>241</v>
      </c>
      <c r="D46" s="96" t="s">
        <v>242</v>
      </c>
      <c r="E46" s="96" t="s">
        <v>889</v>
      </c>
      <c r="F46" s="126">
        <v>75</v>
      </c>
      <c r="G46" s="126">
        <v>96</v>
      </c>
      <c r="H46" s="126">
        <v>123</v>
      </c>
      <c r="I46" s="126">
        <v>219</v>
      </c>
      <c r="J46" s="126">
        <v>6</v>
      </c>
      <c r="K46" s="126">
        <v>1</v>
      </c>
      <c r="L46" s="126">
        <v>12</v>
      </c>
      <c r="M46" s="126">
        <v>21</v>
      </c>
      <c r="N46" s="126">
        <v>15</v>
      </c>
      <c r="O46" s="126">
        <v>6</v>
      </c>
      <c r="P46" s="126">
        <v>9</v>
      </c>
      <c r="Q46" s="126">
        <v>7</v>
      </c>
      <c r="R46" s="126">
        <v>10</v>
      </c>
      <c r="S46" s="126">
        <v>18</v>
      </c>
      <c r="T46" s="126">
        <v>13</v>
      </c>
      <c r="U46" s="126">
        <v>18</v>
      </c>
      <c r="V46" s="126">
        <v>19</v>
      </c>
      <c r="W46" s="126">
        <v>9</v>
      </c>
      <c r="X46" s="126">
        <v>22</v>
      </c>
      <c r="Y46" s="126">
        <v>14</v>
      </c>
      <c r="Z46" s="126">
        <v>10</v>
      </c>
      <c r="AA46" s="126">
        <v>5</v>
      </c>
      <c r="AB46" s="126">
        <v>3</v>
      </c>
      <c r="AC46" s="126">
        <v>1</v>
      </c>
      <c r="AD46" s="126">
        <v>0</v>
      </c>
      <c r="AE46" s="131">
        <v>0</v>
      </c>
      <c r="AF46" s="126">
        <v>19</v>
      </c>
      <c r="AG46" s="126">
        <v>136</v>
      </c>
      <c r="AH46" s="126">
        <v>64</v>
      </c>
    </row>
    <row r="47" spans="1:34" x14ac:dyDescent="0.15">
      <c r="A47" s="93"/>
      <c r="B47" s="94"/>
      <c r="C47" s="96" t="s">
        <v>243</v>
      </c>
      <c r="D47" s="96" t="s">
        <v>244</v>
      </c>
      <c r="E47" s="96" t="s">
        <v>889</v>
      </c>
      <c r="F47" s="126">
        <v>53</v>
      </c>
      <c r="G47" s="126">
        <v>85</v>
      </c>
      <c r="H47" s="126">
        <v>99</v>
      </c>
      <c r="I47" s="126">
        <v>184</v>
      </c>
      <c r="J47" s="126">
        <v>5</v>
      </c>
      <c r="K47" s="126">
        <v>3</v>
      </c>
      <c r="L47" s="126">
        <v>5</v>
      </c>
      <c r="M47" s="126">
        <v>11</v>
      </c>
      <c r="N47" s="126">
        <v>19</v>
      </c>
      <c r="O47" s="126">
        <v>9</v>
      </c>
      <c r="P47" s="126">
        <v>6</v>
      </c>
      <c r="Q47" s="126">
        <v>3</v>
      </c>
      <c r="R47" s="126">
        <v>7</v>
      </c>
      <c r="S47" s="126">
        <v>18</v>
      </c>
      <c r="T47" s="126">
        <v>21</v>
      </c>
      <c r="U47" s="126">
        <v>17</v>
      </c>
      <c r="V47" s="126">
        <v>6</v>
      </c>
      <c r="W47" s="126">
        <v>10</v>
      </c>
      <c r="X47" s="126">
        <v>11</v>
      </c>
      <c r="Y47" s="126">
        <v>14</v>
      </c>
      <c r="Z47" s="126">
        <v>8</v>
      </c>
      <c r="AA47" s="126">
        <v>7</v>
      </c>
      <c r="AB47" s="126">
        <v>4</v>
      </c>
      <c r="AC47" s="126">
        <v>0</v>
      </c>
      <c r="AD47" s="126">
        <v>0</v>
      </c>
      <c r="AE47" s="131">
        <v>0</v>
      </c>
      <c r="AF47" s="126">
        <v>13</v>
      </c>
      <c r="AG47" s="126">
        <v>117</v>
      </c>
      <c r="AH47" s="126">
        <v>54</v>
      </c>
    </row>
    <row r="48" spans="1:34" x14ac:dyDescent="0.15">
      <c r="A48" s="93"/>
      <c r="B48" s="94"/>
      <c r="C48" s="96" t="s">
        <v>245</v>
      </c>
      <c r="D48" s="96" t="s">
        <v>246</v>
      </c>
      <c r="E48" s="96" t="s">
        <v>889</v>
      </c>
      <c r="F48" s="126">
        <v>58</v>
      </c>
      <c r="G48" s="126">
        <v>104</v>
      </c>
      <c r="H48" s="126">
        <v>125</v>
      </c>
      <c r="I48" s="126">
        <v>229</v>
      </c>
      <c r="J48" s="126">
        <v>7</v>
      </c>
      <c r="K48" s="126">
        <v>11</v>
      </c>
      <c r="L48" s="126">
        <v>16</v>
      </c>
      <c r="M48" s="126">
        <v>16</v>
      </c>
      <c r="N48" s="126">
        <v>19</v>
      </c>
      <c r="O48" s="126">
        <v>12</v>
      </c>
      <c r="P48" s="126">
        <v>9</v>
      </c>
      <c r="Q48" s="126">
        <v>16</v>
      </c>
      <c r="R48" s="126">
        <v>13</v>
      </c>
      <c r="S48" s="126">
        <v>18</v>
      </c>
      <c r="T48" s="126">
        <v>12</v>
      </c>
      <c r="U48" s="126">
        <v>18</v>
      </c>
      <c r="V48" s="126">
        <v>14</v>
      </c>
      <c r="W48" s="126">
        <v>14</v>
      </c>
      <c r="X48" s="126">
        <v>15</v>
      </c>
      <c r="Y48" s="126">
        <v>8</v>
      </c>
      <c r="Z48" s="126">
        <v>7</v>
      </c>
      <c r="AA48" s="126">
        <v>3</v>
      </c>
      <c r="AB48" s="126">
        <v>1</v>
      </c>
      <c r="AC48" s="126">
        <v>0</v>
      </c>
      <c r="AD48" s="126">
        <v>0</v>
      </c>
      <c r="AE48" s="131">
        <v>0</v>
      </c>
      <c r="AF48" s="126">
        <v>34</v>
      </c>
      <c r="AG48" s="126">
        <v>147</v>
      </c>
      <c r="AH48" s="126">
        <v>48</v>
      </c>
    </row>
    <row r="49" spans="1:34" x14ac:dyDescent="0.15">
      <c r="A49" s="93"/>
      <c r="B49" s="94"/>
      <c r="C49" s="96" t="s">
        <v>247</v>
      </c>
      <c r="D49" s="96" t="s">
        <v>248</v>
      </c>
      <c r="E49" s="96" t="s">
        <v>889</v>
      </c>
      <c r="F49" s="126">
        <v>106</v>
      </c>
      <c r="G49" s="126">
        <v>176</v>
      </c>
      <c r="H49" s="126">
        <v>196</v>
      </c>
      <c r="I49" s="126">
        <v>372</v>
      </c>
      <c r="J49" s="126">
        <v>12</v>
      </c>
      <c r="K49" s="126">
        <v>20</v>
      </c>
      <c r="L49" s="126">
        <v>19</v>
      </c>
      <c r="M49" s="126">
        <v>17</v>
      </c>
      <c r="N49" s="126">
        <v>28</v>
      </c>
      <c r="O49" s="126">
        <v>15</v>
      </c>
      <c r="P49" s="126">
        <v>13</v>
      </c>
      <c r="Q49" s="126">
        <v>22</v>
      </c>
      <c r="R49" s="126">
        <v>25</v>
      </c>
      <c r="S49" s="126">
        <v>25</v>
      </c>
      <c r="T49" s="126">
        <v>45</v>
      </c>
      <c r="U49" s="126">
        <v>32</v>
      </c>
      <c r="V49" s="126">
        <v>15</v>
      </c>
      <c r="W49" s="126">
        <v>23</v>
      </c>
      <c r="X49" s="126">
        <v>23</v>
      </c>
      <c r="Y49" s="126">
        <v>19</v>
      </c>
      <c r="Z49" s="126">
        <v>14</v>
      </c>
      <c r="AA49" s="126">
        <v>4</v>
      </c>
      <c r="AB49" s="126">
        <v>0</v>
      </c>
      <c r="AC49" s="126">
        <v>0</v>
      </c>
      <c r="AD49" s="126">
        <v>1</v>
      </c>
      <c r="AE49" s="131">
        <v>0</v>
      </c>
      <c r="AF49" s="126">
        <v>51</v>
      </c>
      <c r="AG49" s="126">
        <v>237</v>
      </c>
      <c r="AH49" s="126">
        <v>84</v>
      </c>
    </row>
    <row r="50" spans="1:34" x14ac:dyDescent="0.15">
      <c r="A50" s="93"/>
      <c r="B50" s="94"/>
      <c r="C50" s="96" t="s">
        <v>249</v>
      </c>
      <c r="D50" s="96" t="s">
        <v>250</v>
      </c>
      <c r="E50" s="96" t="s">
        <v>889</v>
      </c>
      <c r="F50" s="126">
        <v>123</v>
      </c>
      <c r="G50" s="126">
        <v>182</v>
      </c>
      <c r="H50" s="126">
        <v>212</v>
      </c>
      <c r="I50" s="126">
        <v>394</v>
      </c>
      <c r="J50" s="126">
        <v>11</v>
      </c>
      <c r="K50" s="126">
        <v>9</v>
      </c>
      <c r="L50" s="126">
        <v>12</v>
      </c>
      <c r="M50" s="126">
        <v>19</v>
      </c>
      <c r="N50" s="126">
        <v>17</v>
      </c>
      <c r="O50" s="126">
        <v>24</v>
      </c>
      <c r="P50" s="126">
        <v>24</v>
      </c>
      <c r="Q50" s="126">
        <v>14</v>
      </c>
      <c r="R50" s="126">
        <v>19</v>
      </c>
      <c r="S50" s="126">
        <v>24</v>
      </c>
      <c r="T50" s="126">
        <v>23</v>
      </c>
      <c r="U50" s="126">
        <v>47</v>
      </c>
      <c r="V50" s="126">
        <v>39</v>
      </c>
      <c r="W50" s="126">
        <v>30</v>
      </c>
      <c r="X50" s="126">
        <v>32</v>
      </c>
      <c r="Y50" s="126">
        <v>18</v>
      </c>
      <c r="Z50" s="126">
        <v>17</v>
      </c>
      <c r="AA50" s="126">
        <v>9</v>
      </c>
      <c r="AB50" s="126">
        <v>5</v>
      </c>
      <c r="AC50" s="126">
        <v>1</v>
      </c>
      <c r="AD50" s="126">
        <v>0</v>
      </c>
      <c r="AE50" s="131">
        <v>0</v>
      </c>
      <c r="AF50" s="126">
        <v>32</v>
      </c>
      <c r="AG50" s="126">
        <v>250</v>
      </c>
      <c r="AH50" s="126">
        <v>112</v>
      </c>
    </row>
    <row r="51" spans="1:34" x14ac:dyDescent="0.15">
      <c r="A51" s="93"/>
      <c r="B51" s="94"/>
      <c r="C51" s="96" t="s">
        <v>251</v>
      </c>
      <c r="D51" s="96" t="s">
        <v>252</v>
      </c>
      <c r="E51" s="96" t="s">
        <v>889</v>
      </c>
      <c r="F51" s="126">
        <v>35</v>
      </c>
      <c r="G51" s="126">
        <v>63</v>
      </c>
      <c r="H51" s="126">
        <v>64</v>
      </c>
      <c r="I51" s="126">
        <v>127</v>
      </c>
      <c r="J51" s="126">
        <v>4</v>
      </c>
      <c r="K51" s="126">
        <v>2</v>
      </c>
      <c r="L51" s="126">
        <v>1</v>
      </c>
      <c r="M51" s="126">
        <v>9</v>
      </c>
      <c r="N51" s="126">
        <v>13</v>
      </c>
      <c r="O51" s="126">
        <v>6</v>
      </c>
      <c r="P51" s="126">
        <v>6</v>
      </c>
      <c r="Q51" s="126">
        <v>2</v>
      </c>
      <c r="R51" s="126">
        <v>4</v>
      </c>
      <c r="S51" s="126">
        <v>11</v>
      </c>
      <c r="T51" s="126">
        <v>13</v>
      </c>
      <c r="U51" s="126">
        <v>13</v>
      </c>
      <c r="V51" s="126">
        <v>13</v>
      </c>
      <c r="W51" s="126">
        <v>7</v>
      </c>
      <c r="X51" s="126">
        <v>7</v>
      </c>
      <c r="Y51" s="126">
        <v>5</v>
      </c>
      <c r="Z51" s="126">
        <v>6</v>
      </c>
      <c r="AA51" s="126">
        <v>3</v>
      </c>
      <c r="AB51" s="126">
        <v>1</v>
      </c>
      <c r="AC51" s="126">
        <v>1</v>
      </c>
      <c r="AD51" s="126">
        <v>0</v>
      </c>
      <c r="AE51" s="131">
        <v>0</v>
      </c>
      <c r="AF51" s="126">
        <v>7</v>
      </c>
      <c r="AG51" s="126">
        <v>90</v>
      </c>
      <c r="AH51" s="126">
        <v>30</v>
      </c>
    </row>
    <row r="52" spans="1:34" x14ac:dyDescent="0.15">
      <c r="A52" s="93"/>
      <c r="B52" s="94"/>
      <c r="C52" s="96" t="s">
        <v>253</v>
      </c>
      <c r="D52" s="96" t="s">
        <v>254</v>
      </c>
      <c r="E52" s="96" t="s">
        <v>889</v>
      </c>
      <c r="F52" s="126">
        <v>50</v>
      </c>
      <c r="G52" s="126">
        <v>64</v>
      </c>
      <c r="H52" s="126">
        <v>81</v>
      </c>
      <c r="I52" s="126">
        <v>145</v>
      </c>
      <c r="J52" s="126">
        <v>6</v>
      </c>
      <c r="K52" s="126">
        <v>7</v>
      </c>
      <c r="L52" s="126">
        <v>3</v>
      </c>
      <c r="M52" s="126">
        <v>9</v>
      </c>
      <c r="N52" s="126">
        <v>7</v>
      </c>
      <c r="O52" s="126">
        <v>12</v>
      </c>
      <c r="P52" s="126">
        <v>16</v>
      </c>
      <c r="Q52" s="126">
        <v>3</v>
      </c>
      <c r="R52" s="126">
        <v>3</v>
      </c>
      <c r="S52" s="126">
        <v>7</v>
      </c>
      <c r="T52" s="126">
        <v>13</v>
      </c>
      <c r="U52" s="126">
        <v>16</v>
      </c>
      <c r="V52" s="126">
        <v>9</v>
      </c>
      <c r="W52" s="126">
        <v>6</v>
      </c>
      <c r="X52" s="126">
        <v>7</v>
      </c>
      <c r="Y52" s="126">
        <v>6</v>
      </c>
      <c r="Z52" s="126">
        <v>10</v>
      </c>
      <c r="AA52" s="126">
        <v>4</v>
      </c>
      <c r="AB52" s="126">
        <v>0</v>
      </c>
      <c r="AC52" s="126">
        <v>1</v>
      </c>
      <c r="AD52" s="126">
        <v>0</v>
      </c>
      <c r="AE52" s="131">
        <v>0</v>
      </c>
      <c r="AF52" s="126">
        <v>16</v>
      </c>
      <c r="AG52" s="126">
        <v>95</v>
      </c>
      <c r="AH52" s="126">
        <v>34</v>
      </c>
    </row>
    <row r="53" spans="1:34" x14ac:dyDescent="0.15">
      <c r="A53" s="93"/>
      <c r="B53" s="94"/>
      <c r="C53" s="96" t="s">
        <v>255</v>
      </c>
      <c r="D53" s="96" t="s">
        <v>256</v>
      </c>
      <c r="E53" s="96" t="s">
        <v>879</v>
      </c>
      <c r="F53" s="126">
        <v>87</v>
      </c>
      <c r="G53" s="126">
        <v>136</v>
      </c>
      <c r="H53" s="126">
        <v>146</v>
      </c>
      <c r="I53" s="126">
        <v>282</v>
      </c>
      <c r="J53" s="126">
        <v>9</v>
      </c>
      <c r="K53" s="126">
        <v>13</v>
      </c>
      <c r="L53" s="126">
        <v>19</v>
      </c>
      <c r="M53" s="126">
        <v>12</v>
      </c>
      <c r="N53" s="126">
        <v>22</v>
      </c>
      <c r="O53" s="126">
        <v>8</v>
      </c>
      <c r="P53" s="126">
        <v>16</v>
      </c>
      <c r="Q53" s="126">
        <v>15</v>
      </c>
      <c r="R53" s="126">
        <v>14</v>
      </c>
      <c r="S53" s="126">
        <v>18</v>
      </c>
      <c r="T53" s="126">
        <v>17</v>
      </c>
      <c r="U53" s="126">
        <v>21</v>
      </c>
      <c r="V53" s="126">
        <v>28</v>
      </c>
      <c r="W53" s="126">
        <v>17</v>
      </c>
      <c r="X53" s="126">
        <v>16</v>
      </c>
      <c r="Y53" s="126">
        <v>14</v>
      </c>
      <c r="Z53" s="126">
        <v>11</v>
      </c>
      <c r="AA53" s="126">
        <v>7</v>
      </c>
      <c r="AB53" s="126">
        <v>5</v>
      </c>
      <c r="AC53" s="126">
        <v>0</v>
      </c>
      <c r="AD53" s="126">
        <v>0</v>
      </c>
      <c r="AE53" s="131">
        <v>0</v>
      </c>
      <c r="AF53" s="126">
        <v>41</v>
      </c>
      <c r="AG53" s="126">
        <v>171</v>
      </c>
      <c r="AH53" s="126">
        <v>70</v>
      </c>
    </row>
    <row r="54" spans="1:34" x14ac:dyDescent="0.15">
      <c r="A54" s="93"/>
      <c r="B54" s="94"/>
      <c r="C54" s="124" t="s">
        <v>257</v>
      </c>
      <c r="D54" s="124" t="s">
        <v>258</v>
      </c>
      <c r="E54" s="124"/>
      <c r="F54" s="127">
        <v>55</v>
      </c>
      <c r="G54" s="127">
        <v>94</v>
      </c>
      <c r="H54" s="127">
        <v>97</v>
      </c>
      <c r="I54" s="127">
        <v>191</v>
      </c>
      <c r="J54" s="127">
        <v>5</v>
      </c>
      <c r="K54" s="127">
        <v>7</v>
      </c>
      <c r="L54" s="127">
        <v>12</v>
      </c>
      <c r="M54" s="127">
        <v>8</v>
      </c>
      <c r="N54" s="127">
        <v>18</v>
      </c>
      <c r="O54" s="127">
        <v>7</v>
      </c>
      <c r="P54" s="127">
        <v>11</v>
      </c>
      <c r="Q54" s="127">
        <v>8</v>
      </c>
      <c r="R54" s="127">
        <v>9</v>
      </c>
      <c r="S54" s="127">
        <v>11</v>
      </c>
      <c r="T54" s="127">
        <v>13</v>
      </c>
      <c r="U54" s="127">
        <v>16</v>
      </c>
      <c r="V54" s="127">
        <v>23</v>
      </c>
      <c r="W54" s="127">
        <v>10</v>
      </c>
      <c r="X54" s="127">
        <v>11</v>
      </c>
      <c r="Y54" s="127">
        <v>5</v>
      </c>
      <c r="Z54" s="127">
        <v>9</v>
      </c>
      <c r="AA54" s="127">
        <v>4</v>
      </c>
      <c r="AB54" s="127">
        <v>4</v>
      </c>
      <c r="AC54" s="127">
        <v>0</v>
      </c>
      <c r="AD54" s="127">
        <v>0</v>
      </c>
      <c r="AE54" s="131">
        <v>0</v>
      </c>
      <c r="AF54" s="127">
        <v>24</v>
      </c>
      <c r="AG54" s="127">
        <v>124</v>
      </c>
      <c r="AH54" s="127">
        <v>43</v>
      </c>
    </row>
    <row r="55" spans="1:34" x14ac:dyDescent="0.15">
      <c r="A55" s="93"/>
      <c r="B55" s="94"/>
      <c r="C55" s="124" t="s">
        <v>259</v>
      </c>
      <c r="D55" s="124" t="s">
        <v>260</v>
      </c>
      <c r="E55" s="124"/>
      <c r="F55" s="127">
        <v>32</v>
      </c>
      <c r="G55" s="127">
        <v>42</v>
      </c>
      <c r="H55" s="127">
        <v>49</v>
      </c>
      <c r="I55" s="127">
        <v>91</v>
      </c>
      <c r="J55" s="127">
        <v>4</v>
      </c>
      <c r="K55" s="127">
        <v>6</v>
      </c>
      <c r="L55" s="127">
        <v>7</v>
      </c>
      <c r="M55" s="127">
        <v>4</v>
      </c>
      <c r="N55" s="127">
        <v>4</v>
      </c>
      <c r="O55" s="127">
        <v>1</v>
      </c>
      <c r="P55" s="127">
        <v>5</v>
      </c>
      <c r="Q55" s="127">
        <v>7</v>
      </c>
      <c r="R55" s="127">
        <v>5</v>
      </c>
      <c r="S55" s="127">
        <v>7</v>
      </c>
      <c r="T55" s="127">
        <v>4</v>
      </c>
      <c r="U55" s="127">
        <v>5</v>
      </c>
      <c r="V55" s="127">
        <v>5</v>
      </c>
      <c r="W55" s="127">
        <v>7</v>
      </c>
      <c r="X55" s="127">
        <v>5</v>
      </c>
      <c r="Y55" s="127">
        <v>9</v>
      </c>
      <c r="Z55" s="127">
        <v>2</v>
      </c>
      <c r="AA55" s="127">
        <v>3</v>
      </c>
      <c r="AB55" s="127">
        <v>1</v>
      </c>
      <c r="AC55" s="127">
        <v>0</v>
      </c>
      <c r="AD55" s="127">
        <v>0</v>
      </c>
      <c r="AE55" s="131">
        <v>0</v>
      </c>
      <c r="AF55" s="127">
        <v>17</v>
      </c>
      <c r="AG55" s="127">
        <v>47</v>
      </c>
      <c r="AH55" s="127">
        <v>27</v>
      </c>
    </row>
    <row r="56" spans="1:34" x14ac:dyDescent="0.15">
      <c r="A56" s="93"/>
      <c r="B56" s="94"/>
      <c r="C56" s="96" t="s">
        <v>261</v>
      </c>
      <c r="D56" s="96" t="s">
        <v>262</v>
      </c>
      <c r="E56" s="96" t="s">
        <v>879</v>
      </c>
      <c r="F56" s="126">
        <v>308</v>
      </c>
      <c r="G56" s="126">
        <v>528</v>
      </c>
      <c r="H56" s="126">
        <v>564</v>
      </c>
      <c r="I56" s="126">
        <v>1092</v>
      </c>
      <c r="J56" s="126">
        <v>25</v>
      </c>
      <c r="K56" s="126">
        <v>53</v>
      </c>
      <c r="L56" s="126">
        <v>48</v>
      </c>
      <c r="M56" s="126">
        <v>56</v>
      </c>
      <c r="N56" s="126">
        <v>59</v>
      </c>
      <c r="O56" s="126">
        <v>66</v>
      </c>
      <c r="P56" s="126">
        <v>55</v>
      </c>
      <c r="Q56" s="126">
        <v>56</v>
      </c>
      <c r="R56" s="126">
        <v>49</v>
      </c>
      <c r="S56" s="126">
        <v>51</v>
      </c>
      <c r="T56" s="126">
        <v>89</v>
      </c>
      <c r="U56" s="126">
        <v>124</v>
      </c>
      <c r="V56" s="126">
        <v>92</v>
      </c>
      <c r="W56" s="126">
        <v>66</v>
      </c>
      <c r="X56" s="126">
        <v>68</v>
      </c>
      <c r="Y56" s="126">
        <v>54</v>
      </c>
      <c r="Z56" s="126">
        <v>44</v>
      </c>
      <c r="AA56" s="126">
        <v>25</v>
      </c>
      <c r="AB56" s="126">
        <v>12</v>
      </c>
      <c r="AC56" s="126">
        <v>0</v>
      </c>
      <c r="AD56" s="126">
        <v>0</v>
      </c>
      <c r="AE56" s="131">
        <v>0</v>
      </c>
      <c r="AF56" s="126">
        <v>126</v>
      </c>
      <c r="AG56" s="126">
        <v>697</v>
      </c>
      <c r="AH56" s="126">
        <v>269</v>
      </c>
    </row>
    <row r="57" spans="1:34" x14ac:dyDescent="0.15">
      <c r="A57" s="93"/>
      <c r="B57" s="94"/>
      <c r="C57" s="124" t="s">
        <v>263</v>
      </c>
      <c r="D57" s="124" t="s">
        <v>264</v>
      </c>
      <c r="E57" s="124"/>
      <c r="F57" s="127">
        <v>89</v>
      </c>
      <c r="G57" s="127">
        <v>154</v>
      </c>
      <c r="H57" s="127">
        <v>157</v>
      </c>
      <c r="I57" s="127">
        <v>311</v>
      </c>
      <c r="J57" s="127">
        <v>10</v>
      </c>
      <c r="K57" s="127">
        <v>12</v>
      </c>
      <c r="L57" s="127">
        <v>10</v>
      </c>
      <c r="M57" s="127">
        <v>11</v>
      </c>
      <c r="N57" s="127">
        <v>14</v>
      </c>
      <c r="O57" s="127">
        <v>19</v>
      </c>
      <c r="P57" s="127">
        <v>21</v>
      </c>
      <c r="Q57" s="127">
        <v>10</v>
      </c>
      <c r="R57" s="127">
        <v>7</v>
      </c>
      <c r="S57" s="127">
        <v>11</v>
      </c>
      <c r="T57" s="127">
        <v>34</v>
      </c>
      <c r="U57" s="127">
        <v>48</v>
      </c>
      <c r="V57" s="127">
        <v>23</v>
      </c>
      <c r="W57" s="127">
        <v>21</v>
      </c>
      <c r="X57" s="127">
        <v>16</v>
      </c>
      <c r="Y57" s="127">
        <v>13</v>
      </c>
      <c r="Z57" s="127">
        <v>20</v>
      </c>
      <c r="AA57" s="127">
        <v>8</v>
      </c>
      <c r="AB57" s="127">
        <v>3</v>
      </c>
      <c r="AC57" s="127">
        <v>0</v>
      </c>
      <c r="AD57" s="127">
        <v>0</v>
      </c>
      <c r="AE57" s="131">
        <v>0</v>
      </c>
      <c r="AF57" s="127">
        <v>32</v>
      </c>
      <c r="AG57" s="127">
        <v>198</v>
      </c>
      <c r="AH57" s="127">
        <v>81</v>
      </c>
    </row>
    <row r="58" spans="1:34" x14ac:dyDescent="0.15">
      <c r="A58" s="93"/>
      <c r="B58" s="94"/>
      <c r="C58" s="124" t="s">
        <v>265</v>
      </c>
      <c r="D58" s="124" t="s">
        <v>266</v>
      </c>
      <c r="E58" s="124"/>
      <c r="F58" s="127">
        <v>42</v>
      </c>
      <c r="G58" s="127">
        <v>74</v>
      </c>
      <c r="H58" s="127">
        <v>80</v>
      </c>
      <c r="I58" s="127">
        <v>154</v>
      </c>
      <c r="J58" s="127">
        <v>2</v>
      </c>
      <c r="K58" s="127">
        <v>7</v>
      </c>
      <c r="L58" s="127">
        <v>8</v>
      </c>
      <c r="M58" s="127">
        <v>11</v>
      </c>
      <c r="N58" s="127">
        <v>7</v>
      </c>
      <c r="O58" s="127">
        <v>9</v>
      </c>
      <c r="P58" s="127">
        <v>11</v>
      </c>
      <c r="Q58" s="127">
        <v>8</v>
      </c>
      <c r="R58" s="127">
        <v>9</v>
      </c>
      <c r="S58" s="127">
        <v>8</v>
      </c>
      <c r="T58" s="127">
        <v>11</v>
      </c>
      <c r="U58" s="127">
        <v>18</v>
      </c>
      <c r="V58" s="127">
        <v>14</v>
      </c>
      <c r="W58" s="127">
        <v>8</v>
      </c>
      <c r="X58" s="127">
        <v>8</v>
      </c>
      <c r="Y58" s="127">
        <v>8</v>
      </c>
      <c r="Z58" s="127">
        <v>4</v>
      </c>
      <c r="AA58" s="127">
        <v>1</v>
      </c>
      <c r="AB58" s="127">
        <v>2</v>
      </c>
      <c r="AC58" s="127">
        <v>0</v>
      </c>
      <c r="AD58" s="127">
        <v>0</v>
      </c>
      <c r="AE58" s="131">
        <v>0</v>
      </c>
      <c r="AF58" s="127">
        <v>17</v>
      </c>
      <c r="AG58" s="127">
        <v>106</v>
      </c>
      <c r="AH58" s="127">
        <v>31</v>
      </c>
    </row>
    <row r="59" spans="1:34" x14ac:dyDescent="0.15">
      <c r="A59" s="93"/>
      <c r="B59" s="94"/>
      <c r="C59" s="124" t="s">
        <v>267</v>
      </c>
      <c r="D59" s="124" t="s">
        <v>268</v>
      </c>
      <c r="E59" s="124"/>
      <c r="F59" s="127">
        <v>177</v>
      </c>
      <c r="G59" s="127">
        <v>300</v>
      </c>
      <c r="H59" s="127">
        <v>327</v>
      </c>
      <c r="I59" s="127">
        <v>627</v>
      </c>
      <c r="J59" s="127">
        <v>13</v>
      </c>
      <c r="K59" s="127">
        <v>34</v>
      </c>
      <c r="L59" s="127">
        <v>30</v>
      </c>
      <c r="M59" s="127">
        <v>34</v>
      </c>
      <c r="N59" s="127">
        <v>38</v>
      </c>
      <c r="O59" s="127">
        <v>38</v>
      </c>
      <c r="P59" s="127">
        <v>23</v>
      </c>
      <c r="Q59" s="127">
        <v>38</v>
      </c>
      <c r="R59" s="127">
        <v>33</v>
      </c>
      <c r="S59" s="127">
        <v>32</v>
      </c>
      <c r="T59" s="127">
        <v>44</v>
      </c>
      <c r="U59" s="127">
        <v>58</v>
      </c>
      <c r="V59" s="127">
        <v>55</v>
      </c>
      <c r="W59" s="127">
        <v>37</v>
      </c>
      <c r="X59" s="127">
        <v>44</v>
      </c>
      <c r="Y59" s="127">
        <v>33</v>
      </c>
      <c r="Z59" s="127">
        <v>20</v>
      </c>
      <c r="AA59" s="127">
        <v>16</v>
      </c>
      <c r="AB59" s="127">
        <v>7</v>
      </c>
      <c r="AC59" s="127">
        <v>0</v>
      </c>
      <c r="AD59" s="127">
        <v>0</v>
      </c>
      <c r="AE59" s="131">
        <v>0</v>
      </c>
      <c r="AF59" s="127">
        <v>77</v>
      </c>
      <c r="AG59" s="127">
        <v>393</v>
      </c>
      <c r="AH59" s="127">
        <v>157</v>
      </c>
    </row>
    <row r="60" spans="1:34" x14ac:dyDescent="0.15">
      <c r="A60" s="93"/>
      <c r="B60" s="94"/>
      <c r="C60" s="96" t="s">
        <v>269</v>
      </c>
      <c r="D60" s="96" t="s">
        <v>270</v>
      </c>
      <c r="E60" s="96" t="s">
        <v>879</v>
      </c>
      <c r="F60" s="126">
        <v>103</v>
      </c>
      <c r="G60" s="126">
        <v>174</v>
      </c>
      <c r="H60" s="126">
        <v>175</v>
      </c>
      <c r="I60" s="126">
        <v>349</v>
      </c>
      <c r="J60" s="126">
        <v>11</v>
      </c>
      <c r="K60" s="126">
        <v>14</v>
      </c>
      <c r="L60" s="126">
        <v>21</v>
      </c>
      <c r="M60" s="126">
        <v>24</v>
      </c>
      <c r="N60" s="126">
        <v>8</v>
      </c>
      <c r="O60" s="126">
        <v>9</v>
      </c>
      <c r="P60" s="126">
        <v>15</v>
      </c>
      <c r="Q60" s="126">
        <v>18</v>
      </c>
      <c r="R60" s="126">
        <v>26</v>
      </c>
      <c r="S60" s="126">
        <v>23</v>
      </c>
      <c r="T60" s="126">
        <v>26</v>
      </c>
      <c r="U60" s="126">
        <v>28</v>
      </c>
      <c r="V60" s="126">
        <v>35</v>
      </c>
      <c r="W60" s="126">
        <v>19</v>
      </c>
      <c r="X60" s="126">
        <v>24</v>
      </c>
      <c r="Y60" s="126">
        <v>26</v>
      </c>
      <c r="Z60" s="126">
        <v>16</v>
      </c>
      <c r="AA60" s="126">
        <v>5</v>
      </c>
      <c r="AB60" s="126">
        <v>1</v>
      </c>
      <c r="AC60" s="126">
        <v>0</v>
      </c>
      <c r="AD60" s="126">
        <v>0</v>
      </c>
      <c r="AE60" s="131">
        <v>0</v>
      </c>
      <c r="AF60" s="126">
        <v>46</v>
      </c>
      <c r="AG60" s="126">
        <v>212</v>
      </c>
      <c r="AH60" s="126">
        <v>91</v>
      </c>
    </row>
    <row r="61" spans="1:34" x14ac:dyDescent="0.15">
      <c r="A61" s="93"/>
      <c r="B61" s="94"/>
      <c r="C61" s="96" t="s">
        <v>271</v>
      </c>
      <c r="D61" s="96" t="s">
        <v>272</v>
      </c>
      <c r="E61" s="96" t="s">
        <v>879</v>
      </c>
      <c r="F61" s="126">
        <v>49</v>
      </c>
      <c r="G61" s="126">
        <v>76</v>
      </c>
      <c r="H61" s="126">
        <v>80</v>
      </c>
      <c r="I61" s="126">
        <v>156</v>
      </c>
      <c r="J61" s="126">
        <v>2</v>
      </c>
      <c r="K61" s="126">
        <v>7</v>
      </c>
      <c r="L61" s="126">
        <v>5</v>
      </c>
      <c r="M61" s="126">
        <v>5</v>
      </c>
      <c r="N61" s="126">
        <v>6</v>
      </c>
      <c r="O61" s="126">
        <v>9</v>
      </c>
      <c r="P61" s="126">
        <v>13</v>
      </c>
      <c r="Q61" s="126">
        <v>5</v>
      </c>
      <c r="R61" s="126">
        <v>10</v>
      </c>
      <c r="S61" s="126">
        <v>7</v>
      </c>
      <c r="T61" s="126">
        <v>14</v>
      </c>
      <c r="U61" s="126">
        <v>17</v>
      </c>
      <c r="V61" s="126">
        <v>9</v>
      </c>
      <c r="W61" s="126">
        <v>13</v>
      </c>
      <c r="X61" s="126">
        <v>11</v>
      </c>
      <c r="Y61" s="126">
        <v>13</v>
      </c>
      <c r="Z61" s="126">
        <v>6</v>
      </c>
      <c r="AA61" s="126">
        <v>2</v>
      </c>
      <c r="AB61" s="126">
        <v>2</v>
      </c>
      <c r="AC61" s="126">
        <v>0</v>
      </c>
      <c r="AD61" s="126">
        <v>0</v>
      </c>
      <c r="AE61" s="131">
        <v>0</v>
      </c>
      <c r="AF61" s="126">
        <v>14</v>
      </c>
      <c r="AG61" s="126">
        <v>95</v>
      </c>
      <c r="AH61" s="126">
        <v>47</v>
      </c>
    </row>
    <row r="62" spans="1:34" x14ac:dyDescent="0.15">
      <c r="A62" s="93"/>
      <c r="B62" s="94"/>
      <c r="C62" s="96" t="s">
        <v>273</v>
      </c>
      <c r="D62" s="96" t="s">
        <v>274</v>
      </c>
      <c r="E62" s="96" t="s">
        <v>879</v>
      </c>
      <c r="F62" s="126">
        <v>93</v>
      </c>
      <c r="G62" s="126">
        <v>168</v>
      </c>
      <c r="H62" s="126">
        <v>179</v>
      </c>
      <c r="I62" s="126">
        <v>347</v>
      </c>
      <c r="J62" s="126">
        <v>5</v>
      </c>
      <c r="K62" s="126">
        <v>13</v>
      </c>
      <c r="L62" s="126">
        <v>21</v>
      </c>
      <c r="M62" s="126">
        <v>25</v>
      </c>
      <c r="N62" s="126">
        <v>16</v>
      </c>
      <c r="O62" s="126">
        <v>13</v>
      </c>
      <c r="P62" s="126">
        <v>19</v>
      </c>
      <c r="Q62" s="126">
        <v>9</v>
      </c>
      <c r="R62" s="126">
        <v>26</v>
      </c>
      <c r="S62" s="126">
        <v>36</v>
      </c>
      <c r="T62" s="126">
        <v>22</v>
      </c>
      <c r="U62" s="126">
        <v>22</v>
      </c>
      <c r="V62" s="126">
        <v>21</v>
      </c>
      <c r="W62" s="126">
        <v>23</v>
      </c>
      <c r="X62" s="126">
        <v>29</v>
      </c>
      <c r="Y62" s="126">
        <v>20</v>
      </c>
      <c r="Z62" s="126">
        <v>17</v>
      </c>
      <c r="AA62" s="126">
        <v>6</v>
      </c>
      <c r="AB62" s="126">
        <v>3</v>
      </c>
      <c r="AC62" s="126">
        <v>1</v>
      </c>
      <c r="AD62" s="126">
        <v>0</v>
      </c>
      <c r="AE62" s="131">
        <v>0</v>
      </c>
      <c r="AF62" s="126">
        <v>39</v>
      </c>
      <c r="AG62" s="126">
        <v>209</v>
      </c>
      <c r="AH62" s="126">
        <v>99</v>
      </c>
    </row>
    <row r="63" spans="1:34" x14ac:dyDescent="0.15">
      <c r="A63" s="93"/>
      <c r="B63" s="94"/>
      <c r="C63" s="96" t="s">
        <v>275</v>
      </c>
      <c r="D63" s="96" t="s">
        <v>276</v>
      </c>
      <c r="E63" s="96" t="s">
        <v>879</v>
      </c>
      <c r="F63" s="126">
        <v>37</v>
      </c>
      <c r="G63" s="126">
        <v>61</v>
      </c>
      <c r="H63" s="126">
        <v>81</v>
      </c>
      <c r="I63" s="126">
        <v>142</v>
      </c>
      <c r="J63" s="126">
        <v>2</v>
      </c>
      <c r="K63" s="126">
        <v>7</v>
      </c>
      <c r="L63" s="126">
        <v>11</v>
      </c>
      <c r="M63" s="126">
        <v>12</v>
      </c>
      <c r="N63" s="126">
        <v>6</v>
      </c>
      <c r="O63" s="126">
        <v>7</v>
      </c>
      <c r="P63" s="126">
        <v>8</v>
      </c>
      <c r="Q63" s="126">
        <v>9</v>
      </c>
      <c r="R63" s="126">
        <v>7</v>
      </c>
      <c r="S63" s="126">
        <v>11</v>
      </c>
      <c r="T63" s="126">
        <v>11</v>
      </c>
      <c r="U63" s="126">
        <v>9</v>
      </c>
      <c r="V63" s="126">
        <v>7</v>
      </c>
      <c r="W63" s="126">
        <v>8</v>
      </c>
      <c r="X63" s="126">
        <v>11</v>
      </c>
      <c r="Y63" s="126">
        <v>10</v>
      </c>
      <c r="Z63" s="126">
        <v>4</v>
      </c>
      <c r="AA63" s="126">
        <v>1</v>
      </c>
      <c r="AB63" s="126">
        <v>1</v>
      </c>
      <c r="AC63" s="126">
        <v>0</v>
      </c>
      <c r="AD63" s="126">
        <v>0</v>
      </c>
      <c r="AE63" s="131">
        <v>0</v>
      </c>
      <c r="AF63" s="126">
        <v>20</v>
      </c>
      <c r="AG63" s="126">
        <v>87</v>
      </c>
      <c r="AH63" s="126">
        <v>35</v>
      </c>
    </row>
    <row r="64" spans="1:34" x14ac:dyDescent="0.15">
      <c r="A64" s="93"/>
      <c r="B64" s="94"/>
      <c r="C64" s="96" t="s">
        <v>277</v>
      </c>
      <c r="D64" s="96" t="s">
        <v>278</v>
      </c>
      <c r="E64" s="96" t="s">
        <v>879</v>
      </c>
      <c r="F64" s="126">
        <v>26</v>
      </c>
      <c r="G64" s="126">
        <v>43</v>
      </c>
      <c r="H64" s="126">
        <v>47</v>
      </c>
      <c r="I64" s="126">
        <v>90</v>
      </c>
      <c r="J64" s="126">
        <v>0</v>
      </c>
      <c r="K64" s="126">
        <v>5</v>
      </c>
      <c r="L64" s="126">
        <v>4</v>
      </c>
      <c r="M64" s="126">
        <v>8</v>
      </c>
      <c r="N64" s="126">
        <v>2</v>
      </c>
      <c r="O64" s="126">
        <v>2</v>
      </c>
      <c r="P64" s="126">
        <v>5</v>
      </c>
      <c r="Q64" s="126">
        <v>10</v>
      </c>
      <c r="R64" s="126">
        <v>7</v>
      </c>
      <c r="S64" s="126">
        <v>3</v>
      </c>
      <c r="T64" s="126">
        <v>1</v>
      </c>
      <c r="U64" s="126">
        <v>7</v>
      </c>
      <c r="V64" s="126">
        <v>14</v>
      </c>
      <c r="W64" s="126">
        <v>9</v>
      </c>
      <c r="X64" s="126">
        <v>5</v>
      </c>
      <c r="Y64" s="126">
        <v>0</v>
      </c>
      <c r="Z64" s="126">
        <v>3</v>
      </c>
      <c r="AA64" s="126">
        <v>2</v>
      </c>
      <c r="AB64" s="126">
        <v>3</v>
      </c>
      <c r="AC64" s="126">
        <v>0</v>
      </c>
      <c r="AD64" s="126">
        <v>0</v>
      </c>
      <c r="AE64" s="131">
        <v>0</v>
      </c>
      <c r="AF64" s="126">
        <v>9</v>
      </c>
      <c r="AG64" s="126">
        <v>59</v>
      </c>
      <c r="AH64" s="126">
        <v>22</v>
      </c>
    </row>
    <row r="65" spans="1:34" x14ac:dyDescent="0.15">
      <c r="A65" s="93"/>
      <c r="B65" s="94"/>
      <c r="C65" s="96" t="s">
        <v>279</v>
      </c>
      <c r="D65" s="96" t="s">
        <v>280</v>
      </c>
      <c r="E65" s="96" t="s">
        <v>879</v>
      </c>
      <c r="F65" s="126">
        <v>151</v>
      </c>
      <c r="G65" s="126">
        <v>252</v>
      </c>
      <c r="H65" s="126">
        <v>274</v>
      </c>
      <c r="I65" s="126">
        <v>526</v>
      </c>
      <c r="J65" s="126">
        <v>17</v>
      </c>
      <c r="K65" s="126">
        <v>33</v>
      </c>
      <c r="L65" s="126">
        <v>14</v>
      </c>
      <c r="M65" s="126">
        <v>33</v>
      </c>
      <c r="N65" s="126">
        <v>35</v>
      </c>
      <c r="O65" s="126">
        <v>26</v>
      </c>
      <c r="P65" s="126">
        <v>31</v>
      </c>
      <c r="Q65" s="126">
        <v>29</v>
      </c>
      <c r="R65" s="126">
        <v>27</v>
      </c>
      <c r="S65" s="126">
        <v>38</v>
      </c>
      <c r="T65" s="126">
        <v>40</v>
      </c>
      <c r="U65" s="126">
        <v>47</v>
      </c>
      <c r="V65" s="126">
        <v>24</v>
      </c>
      <c r="W65" s="126">
        <v>34</v>
      </c>
      <c r="X65" s="126">
        <v>32</v>
      </c>
      <c r="Y65" s="126">
        <v>31</v>
      </c>
      <c r="Z65" s="126">
        <v>20</v>
      </c>
      <c r="AA65" s="126">
        <v>12</v>
      </c>
      <c r="AB65" s="126">
        <v>2</v>
      </c>
      <c r="AC65" s="126">
        <v>1</v>
      </c>
      <c r="AD65" s="126">
        <v>0</v>
      </c>
      <c r="AE65" s="131">
        <v>0</v>
      </c>
      <c r="AF65" s="126">
        <v>64</v>
      </c>
      <c r="AG65" s="126">
        <v>330</v>
      </c>
      <c r="AH65" s="126">
        <v>132</v>
      </c>
    </row>
    <row r="66" spans="1:34" x14ac:dyDescent="0.15">
      <c r="A66" s="93"/>
      <c r="B66" s="94"/>
      <c r="C66" s="96" t="s">
        <v>281</v>
      </c>
      <c r="D66" s="96" t="s">
        <v>282</v>
      </c>
      <c r="E66" s="96" t="s">
        <v>879</v>
      </c>
      <c r="F66" s="126">
        <v>99</v>
      </c>
      <c r="G66" s="126">
        <v>190</v>
      </c>
      <c r="H66" s="126">
        <v>204</v>
      </c>
      <c r="I66" s="126">
        <v>394</v>
      </c>
      <c r="J66" s="126">
        <v>27</v>
      </c>
      <c r="K66" s="126">
        <v>28</v>
      </c>
      <c r="L66" s="126">
        <v>24</v>
      </c>
      <c r="M66" s="126">
        <v>26</v>
      </c>
      <c r="N66" s="126">
        <v>12</v>
      </c>
      <c r="O66" s="126">
        <v>16</v>
      </c>
      <c r="P66" s="126">
        <v>20</v>
      </c>
      <c r="Q66" s="126">
        <v>17</v>
      </c>
      <c r="R66" s="126">
        <v>28</v>
      </c>
      <c r="S66" s="126">
        <v>31</v>
      </c>
      <c r="T66" s="126">
        <v>20</v>
      </c>
      <c r="U66" s="126">
        <v>27</v>
      </c>
      <c r="V66" s="126">
        <v>22</v>
      </c>
      <c r="W66" s="126">
        <v>16</v>
      </c>
      <c r="X66" s="126">
        <v>26</v>
      </c>
      <c r="Y66" s="126">
        <v>27</v>
      </c>
      <c r="Z66" s="126">
        <v>16</v>
      </c>
      <c r="AA66" s="126">
        <v>7</v>
      </c>
      <c r="AB66" s="126">
        <v>3</v>
      </c>
      <c r="AC66" s="126">
        <v>1</v>
      </c>
      <c r="AD66" s="126">
        <v>0</v>
      </c>
      <c r="AE66" s="131">
        <v>0</v>
      </c>
      <c r="AF66" s="126">
        <v>79</v>
      </c>
      <c r="AG66" s="126">
        <v>219</v>
      </c>
      <c r="AH66" s="126">
        <v>96</v>
      </c>
    </row>
    <row r="67" spans="1:34" x14ac:dyDescent="0.15">
      <c r="A67" s="93"/>
      <c r="B67" s="94"/>
      <c r="C67" s="96" t="s">
        <v>283</v>
      </c>
      <c r="D67" s="96" t="s">
        <v>284</v>
      </c>
      <c r="E67" s="96" t="s">
        <v>879</v>
      </c>
      <c r="F67" s="126">
        <v>64</v>
      </c>
      <c r="G67" s="126">
        <v>124</v>
      </c>
      <c r="H67" s="126">
        <v>123</v>
      </c>
      <c r="I67" s="126">
        <v>247</v>
      </c>
      <c r="J67" s="126">
        <v>5</v>
      </c>
      <c r="K67" s="126">
        <v>22</v>
      </c>
      <c r="L67" s="126">
        <v>18</v>
      </c>
      <c r="M67" s="126">
        <v>10</v>
      </c>
      <c r="N67" s="126">
        <v>9</v>
      </c>
      <c r="O67" s="126">
        <v>9</v>
      </c>
      <c r="P67" s="126">
        <v>5</v>
      </c>
      <c r="Q67" s="126">
        <v>19</v>
      </c>
      <c r="R67" s="126">
        <v>21</v>
      </c>
      <c r="S67" s="126">
        <v>21</v>
      </c>
      <c r="T67" s="126">
        <v>12</v>
      </c>
      <c r="U67" s="126">
        <v>17</v>
      </c>
      <c r="V67" s="126">
        <v>14</v>
      </c>
      <c r="W67" s="126">
        <v>14</v>
      </c>
      <c r="X67" s="126">
        <v>19</v>
      </c>
      <c r="Y67" s="126">
        <v>20</v>
      </c>
      <c r="Z67" s="126">
        <v>6</v>
      </c>
      <c r="AA67" s="126">
        <v>4</v>
      </c>
      <c r="AB67" s="126">
        <v>0</v>
      </c>
      <c r="AC67" s="126">
        <v>1</v>
      </c>
      <c r="AD67" s="126">
        <v>1</v>
      </c>
      <c r="AE67" s="131">
        <v>0</v>
      </c>
      <c r="AF67" s="126">
        <v>45</v>
      </c>
      <c r="AG67" s="126">
        <v>137</v>
      </c>
      <c r="AH67" s="126">
        <v>65</v>
      </c>
    </row>
    <row r="68" spans="1:34" x14ac:dyDescent="0.15">
      <c r="A68" s="93"/>
      <c r="B68" s="94"/>
      <c r="C68" s="96" t="s">
        <v>285</v>
      </c>
      <c r="D68" s="96" t="s">
        <v>286</v>
      </c>
      <c r="E68" s="96" t="s">
        <v>879</v>
      </c>
      <c r="F68" s="126">
        <v>28</v>
      </c>
      <c r="G68" s="126">
        <v>53</v>
      </c>
      <c r="H68" s="126">
        <v>51</v>
      </c>
      <c r="I68" s="126">
        <v>104</v>
      </c>
      <c r="J68" s="126">
        <v>3</v>
      </c>
      <c r="K68" s="126">
        <v>6</v>
      </c>
      <c r="L68" s="126">
        <v>6</v>
      </c>
      <c r="M68" s="126">
        <v>5</v>
      </c>
      <c r="N68" s="126">
        <v>4</v>
      </c>
      <c r="O68" s="126">
        <v>5</v>
      </c>
      <c r="P68" s="126">
        <v>8</v>
      </c>
      <c r="Q68" s="126">
        <v>5</v>
      </c>
      <c r="R68" s="126">
        <v>7</v>
      </c>
      <c r="S68" s="126">
        <v>4</v>
      </c>
      <c r="T68" s="126">
        <v>6</v>
      </c>
      <c r="U68" s="126">
        <v>10</v>
      </c>
      <c r="V68" s="126">
        <v>10</v>
      </c>
      <c r="W68" s="126">
        <v>7</v>
      </c>
      <c r="X68" s="126">
        <v>10</v>
      </c>
      <c r="Y68" s="126">
        <v>4</v>
      </c>
      <c r="Z68" s="126">
        <v>0</v>
      </c>
      <c r="AA68" s="126">
        <v>3</v>
      </c>
      <c r="AB68" s="126">
        <v>1</v>
      </c>
      <c r="AC68" s="126">
        <v>0</v>
      </c>
      <c r="AD68" s="126">
        <v>0</v>
      </c>
      <c r="AE68" s="131">
        <v>0</v>
      </c>
      <c r="AF68" s="126">
        <v>15</v>
      </c>
      <c r="AG68" s="126">
        <v>64</v>
      </c>
      <c r="AH68" s="126">
        <v>25</v>
      </c>
    </row>
    <row r="69" spans="1:34" x14ac:dyDescent="0.15">
      <c r="A69" s="93"/>
      <c r="B69" s="94"/>
      <c r="C69" s="96" t="s">
        <v>287</v>
      </c>
      <c r="D69" s="96" t="s">
        <v>288</v>
      </c>
      <c r="E69" s="96" t="s">
        <v>879</v>
      </c>
      <c r="F69" s="126">
        <v>31</v>
      </c>
      <c r="G69" s="126">
        <v>52</v>
      </c>
      <c r="H69" s="126">
        <v>48</v>
      </c>
      <c r="I69" s="126">
        <v>100</v>
      </c>
      <c r="J69" s="126">
        <v>2</v>
      </c>
      <c r="K69" s="126">
        <v>1</v>
      </c>
      <c r="L69" s="126">
        <v>3</v>
      </c>
      <c r="M69" s="126">
        <v>11</v>
      </c>
      <c r="N69" s="126">
        <v>11</v>
      </c>
      <c r="O69" s="126">
        <v>3</v>
      </c>
      <c r="P69" s="126">
        <v>4</v>
      </c>
      <c r="Q69" s="126">
        <v>3</v>
      </c>
      <c r="R69" s="126">
        <v>4</v>
      </c>
      <c r="S69" s="126">
        <v>13</v>
      </c>
      <c r="T69" s="126">
        <v>7</v>
      </c>
      <c r="U69" s="126">
        <v>6</v>
      </c>
      <c r="V69" s="126">
        <v>6</v>
      </c>
      <c r="W69" s="126">
        <v>8</v>
      </c>
      <c r="X69" s="126">
        <v>4</v>
      </c>
      <c r="Y69" s="126">
        <v>4</v>
      </c>
      <c r="Z69" s="126">
        <v>7</v>
      </c>
      <c r="AA69" s="126">
        <v>1</v>
      </c>
      <c r="AB69" s="126">
        <v>2</v>
      </c>
      <c r="AC69" s="126">
        <v>0</v>
      </c>
      <c r="AD69" s="126">
        <v>0</v>
      </c>
      <c r="AE69" s="131">
        <v>0</v>
      </c>
      <c r="AF69" s="126">
        <v>6</v>
      </c>
      <c r="AG69" s="126">
        <v>68</v>
      </c>
      <c r="AH69" s="126">
        <v>26</v>
      </c>
    </row>
    <row r="70" spans="1:34" x14ac:dyDescent="0.15">
      <c r="A70" s="93"/>
      <c r="B70" s="94"/>
      <c r="C70" s="96" t="s">
        <v>289</v>
      </c>
      <c r="D70" s="96" t="s">
        <v>290</v>
      </c>
      <c r="E70" s="96" t="s">
        <v>881</v>
      </c>
      <c r="F70" s="126">
        <v>71</v>
      </c>
      <c r="G70" s="126">
        <v>107</v>
      </c>
      <c r="H70" s="126">
        <v>131</v>
      </c>
      <c r="I70" s="126">
        <v>238</v>
      </c>
      <c r="J70" s="126">
        <v>6</v>
      </c>
      <c r="K70" s="126">
        <v>12</v>
      </c>
      <c r="L70" s="126">
        <v>13</v>
      </c>
      <c r="M70" s="126">
        <v>14</v>
      </c>
      <c r="N70" s="126">
        <v>5</v>
      </c>
      <c r="O70" s="126">
        <v>10</v>
      </c>
      <c r="P70" s="126">
        <v>13</v>
      </c>
      <c r="Q70" s="126">
        <v>14</v>
      </c>
      <c r="R70" s="126">
        <v>12</v>
      </c>
      <c r="S70" s="126">
        <v>11</v>
      </c>
      <c r="T70" s="126">
        <v>26</v>
      </c>
      <c r="U70" s="126">
        <v>21</v>
      </c>
      <c r="V70" s="126">
        <v>18</v>
      </c>
      <c r="W70" s="126">
        <v>9</v>
      </c>
      <c r="X70" s="126">
        <v>12</v>
      </c>
      <c r="Y70" s="126">
        <v>20</v>
      </c>
      <c r="Z70" s="126">
        <v>15</v>
      </c>
      <c r="AA70" s="126">
        <v>6</v>
      </c>
      <c r="AB70" s="126">
        <v>1</v>
      </c>
      <c r="AC70" s="126">
        <v>0</v>
      </c>
      <c r="AD70" s="126">
        <v>0</v>
      </c>
      <c r="AE70" s="131">
        <v>0</v>
      </c>
      <c r="AF70" s="126">
        <v>31</v>
      </c>
      <c r="AG70" s="126">
        <v>144</v>
      </c>
      <c r="AH70" s="126">
        <v>63</v>
      </c>
    </row>
    <row r="71" spans="1:34" x14ac:dyDescent="0.15">
      <c r="A71" s="93"/>
      <c r="B71" s="94"/>
      <c r="C71" s="96" t="s">
        <v>291</v>
      </c>
      <c r="D71" s="96" t="s">
        <v>292</v>
      </c>
      <c r="E71" s="96" t="s">
        <v>881</v>
      </c>
      <c r="F71" s="126">
        <v>43</v>
      </c>
      <c r="G71" s="126">
        <v>75</v>
      </c>
      <c r="H71" s="126">
        <v>78</v>
      </c>
      <c r="I71" s="126">
        <v>153</v>
      </c>
      <c r="J71" s="126">
        <v>6</v>
      </c>
      <c r="K71" s="126">
        <v>2</v>
      </c>
      <c r="L71" s="126">
        <v>5</v>
      </c>
      <c r="M71" s="126">
        <v>12</v>
      </c>
      <c r="N71" s="126">
        <v>9</v>
      </c>
      <c r="O71" s="126">
        <v>12</v>
      </c>
      <c r="P71" s="126">
        <v>13</v>
      </c>
      <c r="Q71" s="126">
        <v>4</v>
      </c>
      <c r="R71" s="126">
        <v>5</v>
      </c>
      <c r="S71" s="126">
        <v>10</v>
      </c>
      <c r="T71" s="126">
        <v>11</v>
      </c>
      <c r="U71" s="126">
        <v>19</v>
      </c>
      <c r="V71" s="126">
        <v>11</v>
      </c>
      <c r="W71" s="126">
        <v>6</v>
      </c>
      <c r="X71" s="126">
        <v>9</v>
      </c>
      <c r="Y71" s="126">
        <v>9</v>
      </c>
      <c r="Z71" s="126">
        <v>7</v>
      </c>
      <c r="AA71" s="126">
        <v>2</v>
      </c>
      <c r="AB71" s="126">
        <v>1</v>
      </c>
      <c r="AC71" s="126">
        <v>0</v>
      </c>
      <c r="AD71" s="126">
        <v>0</v>
      </c>
      <c r="AE71" s="131">
        <v>0</v>
      </c>
      <c r="AF71" s="126">
        <v>13</v>
      </c>
      <c r="AG71" s="126">
        <v>106</v>
      </c>
      <c r="AH71" s="126">
        <v>34</v>
      </c>
    </row>
    <row r="72" spans="1:34" x14ac:dyDescent="0.15">
      <c r="A72" s="93"/>
      <c r="B72" s="94"/>
      <c r="C72" s="96" t="s">
        <v>293</v>
      </c>
      <c r="D72" s="96" t="s">
        <v>294</v>
      </c>
      <c r="E72" s="96" t="s">
        <v>881</v>
      </c>
      <c r="F72" s="126">
        <v>46</v>
      </c>
      <c r="G72" s="126">
        <v>79</v>
      </c>
      <c r="H72" s="126">
        <v>86</v>
      </c>
      <c r="I72" s="126">
        <v>165</v>
      </c>
      <c r="J72" s="126">
        <v>4</v>
      </c>
      <c r="K72" s="126">
        <v>3</v>
      </c>
      <c r="L72" s="126">
        <v>8</v>
      </c>
      <c r="M72" s="126">
        <v>13</v>
      </c>
      <c r="N72" s="126">
        <v>7</v>
      </c>
      <c r="O72" s="126">
        <v>3</v>
      </c>
      <c r="P72" s="126">
        <v>9</v>
      </c>
      <c r="Q72" s="126">
        <v>6</v>
      </c>
      <c r="R72" s="126">
        <v>9</v>
      </c>
      <c r="S72" s="126">
        <v>9</v>
      </c>
      <c r="T72" s="126">
        <v>12</v>
      </c>
      <c r="U72" s="126">
        <v>17</v>
      </c>
      <c r="V72" s="126">
        <v>19</v>
      </c>
      <c r="W72" s="126">
        <v>9</v>
      </c>
      <c r="X72" s="126">
        <v>12</v>
      </c>
      <c r="Y72" s="126">
        <v>11</v>
      </c>
      <c r="Z72" s="126">
        <v>9</v>
      </c>
      <c r="AA72" s="126">
        <v>4</v>
      </c>
      <c r="AB72" s="126">
        <v>1</v>
      </c>
      <c r="AC72" s="126">
        <v>0</v>
      </c>
      <c r="AD72" s="126">
        <v>0</v>
      </c>
      <c r="AE72" s="131">
        <v>0</v>
      </c>
      <c r="AF72" s="126">
        <v>15</v>
      </c>
      <c r="AG72" s="126">
        <v>104</v>
      </c>
      <c r="AH72" s="126">
        <v>46</v>
      </c>
    </row>
    <row r="73" spans="1:34" x14ac:dyDescent="0.15">
      <c r="A73" s="93"/>
      <c r="B73" s="94"/>
      <c r="C73" s="96" t="s">
        <v>295</v>
      </c>
      <c r="D73" s="96" t="s">
        <v>296</v>
      </c>
      <c r="E73" s="96" t="s">
        <v>881</v>
      </c>
      <c r="F73" s="126">
        <v>80</v>
      </c>
      <c r="G73" s="126">
        <v>146</v>
      </c>
      <c r="H73" s="126">
        <v>141</v>
      </c>
      <c r="I73" s="126">
        <v>287</v>
      </c>
      <c r="J73" s="126">
        <v>11</v>
      </c>
      <c r="K73" s="126">
        <v>13</v>
      </c>
      <c r="L73" s="126">
        <v>13</v>
      </c>
      <c r="M73" s="126">
        <v>15</v>
      </c>
      <c r="N73" s="126">
        <v>19</v>
      </c>
      <c r="O73" s="126">
        <v>18</v>
      </c>
      <c r="P73" s="126">
        <v>14</v>
      </c>
      <c r="Q73" s="126">
        <v>9</v>
      </c>
      <c r="R73" s="126">
        <v>19</v>
      </c>
      <c r="S73" s="126">
        <v>12</v>
      </c>
      <c r="T73" s="126">
        <v>24</v>
      </c>
      <c r="U73" s="126">
        <v>25</v>
      </c>
      <c r="V73" s="126">
        <v>19</v>
      </c>
      <c r="W73" s="126">
        <v>19</v>
      </c>
      <c r="X73" s="126">
        <v>19</v>
      </c>
      <c r="Y73" s="126">
        <v>16</v>
      </c>
      <c r="Z73" s="126">
        <v>14</v>
      </c>
      <c r="AA73" s="126">
        <v>6</v>
      </c>
      <c r="AB73" s="126">
        <v>2</v>
      </c>
      <c r="AC73" s="126">
        <v>0</v>
      </c>
      <c r="AD73" s="126">
        <v>0</v>
      </c>
      <c r="AE73" s="131">
        <v>0</v>
      </c>
      <c r="AF73" s="126">
        <v>37</v>
      </c>
      <c r="AG73" s="126">
        <v>174</v>
      </c>
      <c r="AH73" s="126">
        <v>76</v>
      </c>
    </row>
    <row r="74" spans="1:34" x14ac:dyDescent="0.15">
      <c r="A74" s="93"/>
      <c r="B74" s="94"/>
      <c r="C74" s="96" t="s">
        <v>297</v>
      </c>
      <c r="D74" s="96" t="s">
        <v>298</v>
      </c>
      <c r="E74" s="96" t="s">
        <v>881</v>
      </c>
      <c r="F74" s="126">
        <v>118</v>
      </c>
      <c r="G74" s="126">
        <v>194</v>
      </c>
      <c r="H74" s="126">
        <v>252</v>
      </c>
      <c r="I74" s="126">
        <v>446</v>
      </c>
      <c r="J74" s="126">
        <v>15</v>
      </c>
      <c r="K74" s="126">
        <v>21</v>
      </c>
      <c r="L74" s="126">
        <v>22</v>
      </c>
      <c r="M74" s="126">
        <v>28</v>
      </c>
      <c r="N74" s="126">
        <v>16</v>
      </c>
      <c r="O74" s="126">
        <v>17</v>
      </c>
      <c r="P74" s="126">
        <v>12</v>
      </c>
      <c r="Q74" s="126">
        <v>19</v>
      </c>
      <c r="R74" s="126">
        <v>27</v>
      </c>
      <c r="S74" s="126">
        <v>26</v>
      </c>
      <c r="T74" s="126">
        <v>32</v>
      </c>
      <c r="U74" s="126">
        <v>29</v>
      </c>
      <c r="V74" s="126">
        <v>31</v>
      </c>
      <c r="W74" s="126">
        <v>13</v>
      </c>
      <c r="X74" s="126">
        <v>29</v>
      </c>
      <c r="Y74" s="126">
        <v>27</v>
      </c>
      <c r="Z74" s="126">
        <v>28</v>
      </c>
      <c r="AA74" s="126">
        <v>24</v>
      </c>
      <c r="AB74" s="126">
        <v>24</v>
      </c>
      <c r="AC74" s="126">
        <v>5</v>
      </c>
      <c r="AD74" s="126">
        <v>1</v>
      </c>
      <c r="AE74" s="131">
        <v>0</v>
      </c>
      <c r="AF74" s="126">
        <v>58</v>
      </c>
      <c r="AG74" s="126">
        <v>237</v>
      </c>
      <c r="AH74" s="126">
        <v>151</v>
      </c>
    </row>
    <row r="75" spans="1:34" x14ac:dyDescent="0.15">
      <c r="A75" s="93"/>
      <c r="B75" s="94"/>
      <c r="C75" s="96" t="s">
        <v>299</v>
      </c>
      <c r="D75" s="96" t="s">
        <v>300</v>
      </c>
      <c r="E75" s="96" t="s">
        <v>881</v>
      </c>
      <c r="F75" s="126">
        <v>95</v>
      </c>
      <c r="G75" s="126">
        <v>164</v>
      </c>
      <c r="H75" s="126">
        <v>203</v>
      </c>
      <c r="I75" s="126">
        <v>367</v>
      </c>
      <c r="J75" s="126">
        <v>10</v>
      </c>
      <c r="K75" s="126">
        <v>15</v>
      </c>
      <c r="L75" s="126">
        <v>20</v>
      </c>
      <c r="M75" s="126">
        <v>14</v>
      </c>
      <c r="N75" s="126">
        <v>9</v>
      </c>
      <c r="O75" s="126">
        <v>22</v>
      </c>
      <c r="P75" s="126">
        <v>20</v>
      </c>
      <c r="Q75" s="126">
        <v>19</v>
      </c>
      <c r="R75" s="126">
        <v>19</v>
      </c>
      <c r="S75" s="126">
        <v>13</v>
      </c>
      <c r="T75" s="126">
        <v>20</v>
      </c>
      <c r="U75" s="126">
        <v>29</v>
      </c>
      <c r="V75" s="126">
        <v>25</v>
      </c>
      <c r="W75" s="126">
        <v>19</v>
      </c>
      <c r="X75" s="126">
        <v>12</v>
      </c>
      <c r="Y75" s="126">
        <v>27</v>
      </c>
      <c r="Z75" s="126">
        <v>24</v>
      </c>
      <c r="AA75" s="126">
        <v>27</v>
      </c>
      <c r="AB75" s="126">
        <v>19</v>
      </c>
      <c r="AC75" s="126">
        <v>4</v>
      </c>
      <c r="AD75" s="126">
        <v>0</v>
      </c>
      <c r="AE75" s="131">
        <v>0</v>
      </c>
      <c r="AF75" s="126">
        <v>45</v>
      </c>
      <c r="AG75" s="126">
        <v>190</v>
      </c>
      <c r="AH75" s="126">
        <v>132</v>
      </c>
    </row>
    <row r="76" spans="1:34" x14ac:dyDescent="0.15">
      <c r="A76" s="93"/>
      <c r="B76" s="94"/>
      <c r="C76" s="96" t="s">
        <v>301</v>
      </c>
      <c r="D76" s="96" t="s">
        <v>302</v>
      </c>
      <c r="E76" s="96" t="s">
        <v>881</v>
      </c>
      <c r="F76" s="126">
        <v>106</v>
      </c>
      <c r="G76" s="126">
        <v>179</v>
      </c>
      <c r="H76" s="126">
        <v>218</v>
      </c>
      <c r="I76" s="126">
        <v>397</v>
      </c>
      <c r="J76" s="126">
        <v>11</v>
      </c>
      <c r="K76" s="126">
        <v>9</v>
      </c>
      <c r="L76" s="126">
        <v>26</v>
      </c>
      <c r="M76" s="126">
        <v>21</v>
      </c>
      <c r="N76" s="126">
        <v>27</v>
      </c>
      <c r="O76" s="126">
        <v>15</v>
      </c>
      <c r="P76" s="126">
        <v>14</v>
      </c>
      <c r="Q76" s="126">
        <v>16</v>
      </c>
      <c r="R76" s="126">
        <v>29</v>
      </c>
      <c r="S76" s="126">
        <v>28</v>
      </c>
      <c r="T76" s="126">
        <v>29</v>
      </c>
      <c r="U76" s="126">
        <v>24</v>
      </c>
      <c r="V76" s="126">
        <v>22</v>
      </c>
      <c r="W76" s="126">
        <v>19</v>
      </c>
      <c r="X76" s="126">
        <v>28</v>
      </c>
      <c r="Y76" s="126">
        <v>27</v>
      </c>
      <c r="Z76" s="126">
        <v>22</v>
      </c>
      <c r="AA76" s="126">
        <v>20</v>
      </c>
      <c r="AB76" s="126">
        <v>8</v>
      </c>
      <c r="AC76" s="126">
        <v>2</v>
      </c>
      <c r="AD76" s="126">
        <v>0</v>
      </c>
      <c r="AE76" s="131">
        <v>0</v>
      </c>
      <c r="AF76" s="126">
        <v>46</v>
      </c>
      <c r="AG76" s="126">
        <v>225</v>
      </c>
      <c r="AH76" s="126">
        <v>126</v>
      </c>
    </row>
    <row r="77" spans="1:34" x14ac:dyDescent="0.15">
      <c r="A77" s="93"/>
      <c r="B77" s="94"/>
      <c r="C77" s="124" t="s">
        <v>303</v>
      </c>
      <c r="D77" s="124" t="s">
        <v>304</v>
      </c>
      <c r="E77" s="124"/>
      <c r="F77" s="127">
        <v>63</v>
      </c>
      <c r="G77" s="127">
        <v>102</v>
      </c>
      <c r="H77" s="127">
        <v>97</v>
      </c>
      <c r="I77" s="127">
        <v>199</v>
      </c>
      <c r="J77" s="127">
        <v>9</v>
      </c>
      <c r="K77" s="127">
        <v>4</v>
      </c>
      <c r="L77" s="127">
        <v>15</v>
      </c>
      <c r="M77" s="127">
        <v>9</v>
      </c>
      <c r="N77" s="127">
        <v>19</v>
      </c>
      <c r="O77" s="127">
        <v>6</v>
      </c>
      <c r="P77" s="127">
        <v>12</v>
      </c>
      <c r="Q77" s="127">
        <v>11</v>
      </c>
      <c r="R77" s="127">
        <v>16</v>
      </c>
      <c r="S77" s="127">
        <v>16</v>
      </c>
      <c r="T77" s="127">
        <v>16</v>
      </c>
      <c r="U77" s="127">
        <v>13</v>
      </c>
      <c r="V77" s="127">
        <v>13</v>
      </c>
      <c r="W77" s="127">
        <v>13</v>
      </c>
      <c r="X77" s="127">
        <v>12</v>
      </c>
      <c r="Y77" s="127">
        <v>9</v>
      </c>
      <c r="Z77" s="127">
        <v>5</v>
      </c>
      <c r="AA77" s="127">
        <v>1</v>
      </c>
      <c r="AB77" s="127">
        <v>0</v>
      </c>
      <c r="AC77" s="127">
        <v>0</v>
      </c>
      <c r="AD77" s="127">
        <v>0</v>
      </c>
      <c r="AE77" s="131">
        <v>0</v>
      </c>
      <c r="AF77" s="127">
        <v>28</v>
      </c>
      <c r="AG77" s="127">
        <v>131</v>
      </c>
      <c r="AH77" s="127">
        <v>40</v>
      </c>
    </row>
    <row r="78" spans="1:34" x14ac:dyDescent="0.15">
      <c r="A78" s="93"/>
      <c r="B78" s="94"/>
      <c r="C78" s="124" t="s">
        <v>305</v>
      </c>
      <c r="D78" s="124" t="s">
        <v>306</v>
      </c>
      <c r="E78" s="124"/>
      <c r="F78" s="127">
        <v>43</v>
      </c>
      <c r="G78" s="127">
        <v>77</v>
      </c>
      <c r="H78" s="127">
        <v>121</v>
      </c>
      <c r="I78" s="127">
        <v>198</v>
      </c>
      <c r="J78" s="127">
        <v>2</v>
      </c>
      <c r="K78" s="127">
        <v>5</v>
      </c>
      <c r="L78" s="127">
        <v>11</v>
      </c>
      <c r="M78" s="127">
        <v>12</v>
      </c>
      <c r="N78" s="127">
        <v>8</v>
      </c>
      <c r="O78" s="127">
        <v>9</v>
      </c>
      <c r="P78" s="127">
        <v>2</v>
      </c>
      <c r="Q78" s="127">
        <v>5</v>
      </c>
      <c r="R78" s="127">
        <v>13</v>
      </c>
      <c r="S78" s="127">
        <v>12</v>
      </c>
      <c r="T78" s="127">
        <v>13</v>
      </c>
      <c r="U78" s="127">
        <v>11</v>
      </c>
      <c r="V78" s="127">
        <v>9</v>
      </c>
      <c r="W78" s="127">
        <v>6</v>
      </c>
      <c r="X78" s="127">
        <v>16</v>
      </c>
      <c r="Y78" s="127">
        <v>18</v>
      </c>
      <c r="Z78" s="127">
        <v>17</v>
      </c>
      <c r="AA78" s="127">
        <v>19</v>
      </c>
      <c r="AB78" s="127">
        <v>8</v>
      </c>
      <c r="AC78" s="127">
        <v>2</v>
      </c>
      <c r="AD78" s="127">
        <v>0</v>
      </c>
      <c r="AE78" s="131">
        <v>0</v>
      </c>
      <c r="AF78" s="127">
        <v>18</v>
      </c>
      <c r="AG78" s="127">
        <v>94</v>
      </c>
      <c r="AH78" s="127">
        <v>86</v>
      </c>
    </row>
    <row r="79" spans="1:34" x14ac:dyDescent="0.15">
      <c r="A79" s="93"/>
      <c r="B79" s="94"/>
      <c r="C79" s="96" t="s">
        <v>307</v>
      </c>
      <c r="D79" s="96" t="s">
        <v>308</v>
      </c>
      <c r="E79" s="96" t="s">
        <v>881</v>
      </c>
      <c r="F79" s="126">
        <v>27</v>
      </c>
      <c r="G79" s="126">
        <v>55</v>
      </c>
      <c r="H79" s="126">
        <v>58</v>
      </c>
      <c r="I79" s="126">
        <v>113</v>
      </c>
      <c r="J79" s="126">
        <v>6</v>
      </c>
      <c r="K79" s="126">
        <v>12</v>
      </c>
      <c r="L79" s="126">
        <v>8</v>
      </c>
      <c r="M79" s="126">
        <v>2</v>
      </c>
      <c r="N79" s="126">
        <v>2</v>
      </c>
      <c r="O79" s="126">
        <v>3</v>
      </c>
      <c r="P79" s="126">
        <v>9</v>
      </c>
      <c r="Q79" s="126">
        <v>12</v>
      </c>
      <c r="R79" s="126">
        <v>10</v>
      </c>
      <c r="S79" s="126">
        <v>4</v>
      </c>
      <c r="T79" s="126">
        <v>6</v>
      </c>
      <c r="U79" s="126">
        <v>2</v>
      </c>
      <c r="V79" s="126">
        <v>14</v>
      </c>
      <c r="W79" s="126">
        <v>4</v>
      </c>
      <c r="X79" s="126">
        <v>8</v>
      </c>
      <c r="Y79" s="126">
        <v>6</v>
      </c>
      <c r="Z79" s="126">
        <v>1</v>
      </c>
      <c r="AA79" s="126">
        <v>4</v>
      </c>
      <c r="AB79" s="126">
        <v>0</v>
      </c>
      <c r="AC79" s="126">
        <v>0</v>
      </c>
      <c r="AD79" s="126">
        <v>0</v>
      </c>
      <c r="AE79" s="131">
        <v>0</v>
      </c>
      <c r="AF79" s="126">
        <v>26</v>
      </c>
      <c r="AG79" s="126">
        <v>64</v>
      </c>
      <c r="AH79" s="126">
        <v>23</v>
      </c>
    </row>
    <row r="80" spans="1:34" x14ac:dyDescent="0.15">
      <c r="A80" s="93"/>
      <c r="B80" s="94"/>
      <c r="C80" s="96" t="s">
        <v>309</v>
      </c>
      <c r="D80" s="96" t="s">
        <v>310</v>
      </c>
      <c r="E80" s="96" t="s">
        <v>881</v>
      </c>
      <c r="F80" s="126">
        <v>82</v>
      </c>
      <c r="G80" s="126">
        <v>175</v>
      </c>
      <c r="H80" s="126">
        <v>164</v>
      </c>
      <c r="I80" s="126">
        <v>339</v>
      </c>
      <c r="J80" s="126">
        <v>8</v>
      </c>
      <c r="K80" s="126">
        <v>17</v>
      </c>
      <c r="L80" s="126">
        <v>20</v>
      </c>
      <c r="M80" s="126">
        <v>22</v>
      </c>
      <c r="N80" s="126">
        <v>11</v>
      </c>
      <c r="O80" s="126">
        <v>23</v>
      </c>
      <c r="P80" s="126">
        <v>25</v>
      </c>
      <c r="Q80" s="126">
        <v>18</v>
      </c>
      <c r="R80" s="126">
        <v>29</v>
      </c>
      <c r="S80" s="126">
        <v>22</v>
      </c>
      <c r="T80" s="126">
        <v>27</v>
      </c>
      <c r="U80" s="126">
        <v>34</v>
      </c>
      <c r="V80" s="126">
        <v>14</v>
      </c>
      <c r="W80" s="126">
        <v>18</v>
      </c>
      <c r="X80" s="126">
        <v>23</v>
      </c>
      <c r="Y80" s="126">
        <v>12</v>
      </c>
      <c r="Z80" s="126">
        <v>7</v>
      </c>
      <c r="AA80" s="126">
        <v>6</v>
      </c>
      <c r="AB80" s="126">
        <v>3</v>
      </c>
      <c r="AC80" s="126">
        <v>0</v>
      </c>
      <c r="AD80" s="126">
        <v>0</v>
      </c>
      <c r="AE80" s="131">
        <v>0</v>
      </c>
      <c r="AF80" s="126">
        <v>45</v>
      </c>
      <c r="AG80" s="126">
        <v>225</v>
      </c>
      <c r="AH80" s="126">
        <v>69</v>
      </c>
    </row>
    <row r="81" spans="1:34" x14ac:dyDescent="0.15">
      <c r="A81" s="93"/>
      <c r="B81" s="94"/>
      <c r="C81" s="96" t="s">
        <v>311</v>
      </c>
      <c r="D81" s="96" t="s">
        <v>312</v>
      </c>
      <c r="E81" s="96" t="s">
        <v>881</v>
      </c>
      <c r="F81" s="126">
        <v>49</v>
      </c>
      <c r="G81" s="126">
        <v>82</v>
      </c>
      <c r="H81" s="126">
        <v>82</v>
      </c>
      <c r="I81" s="126">
        <v>164</v>
      </c>
      <c r="J81" s="126">
        <v>6</v>
      </c>
      <c r="K81" s="126">
        <v>8</v>
      </c>
      <c r="L81" s="126">
        <v>8</v>
      </c>
      <c r="M81" s="126">
        <v>8</v>
      </c>
      <c r="N81" s="126">
        <v>10</v>
      </c>
      <c r="O81" s="126">
        <v>10</v>
      </c>
      <c r="P81" s="126">
        <v>7</v>
      </c>
      <c r="Q81" s="126">
        <v>4</v>
      </c>
      <c r="R81" s="126">
        <v>6</v>
      </c>
      <c r="S81" s="126">
        <v>14</v>
      </c>
      <c r="T81" s="126">
        <v>12</v>
      </c>
      <c r="U81" s="126">
        <v>18</v>
      </c>
      <c r="V81" s="126">
        <v>15</v>
      </c>
      <c r="W81" s="126">
        <v>5</v>
      </c>
      <c r="X81" s="126">
        <v>5</v>
      </c>
      <c r="Y81" s="126">
        <v>10</v>
      </c>
      <c r="Z81" s="126">
        <v>11</v>
      </c>
      <c r="AA81" s="126">
        <v>4</v>
      </c>
      <c r="AB81" s="126">
        <v>3</v>
      </c>
      <c r="AC81" s="126">
        <v>0</v>
      </c>
      <c r="AD81" s="126">
        <v>0</v>
      </c>
      <c r="AE81" s="131">
        <v>0</v>
      </c>
      <c r="AF81" s="126">
        <v>22</v>
      </c>
      <c r="AG81" s="126">
        <v>104</v>
      </c>
      <c r="AH81" s="126">
        <v>38</v>
      </c>
    </row>
    <row r="82" spans="1:34" x14ac:dyDescent="0.15">
      <c r="A82" s="93"/>
      <c r="B82" s="94"/>
      <c r="C82" s="96" t="s">
        <v>313</v>
      </c>
      <c r="D82" s="96" t="s">
        <v>314</v>
      </c>
      <c r="E82" s="96" t="s">
        <v>881</v>
      </c>
      <c r="F82" s="126">
        <v>215</v>
      </c>
      <c r="G82" s="126">
        <v>352</v>
      </c>
      <c r="H82" s="126">
        <v>352</v>
      </c>
      <c r="I82" s="126">
        <v>704</v>
      </c>
      <c r="J82" s="126">
        <v>27</v>
      </c>
      <c r="K82" s="126">
        <v>30</v>
      </c>
      <c r="L82" s="126">
        <v>39</v>
      </c>
      <c r="M82" s="126">
        <v>43</v>
      </c>
      <c r="N82" s="126">
        <v>46</v>
      </c>
      <c r="O82" s="126">
        <v>39</v>
      </c>
      <c r="P82" s="126">
        <v>42</v>
      </c>
      <c r="Q82" s="126">
        <v>38</v>
      </c>
      <c r="R82" s="126">
        <v>44</v>
      </c>
      <c r="S82" s="126">
        <v>49</v>
      </c>
      <c r="T82" s="126">
        <v>54</v>
      </c>
      <c r="U82" s="126">
        <v>60</v>
      </c>
      <c r="V82" s="126">
        <v>52</v>
      </c>
      <c r="W82" s="126">
        <v>37</v>
      </c>
      <c r="X82" s="126">
        <v>47</v>
      </c>
      <c r="Y82" s="126">
        <v>30</v>
      </c>
      <c r="Z82" s="126">
        <v>20</v>
      </c>
      <c r="AA82" s="126">
        <v>3</v>
      </c>
      <c r="AB82" s="126">
        <v>3</v>
      </c>
      <c r="AC82" s="126">
        <v>1</v>
      </c>
      <c r="AD82" s="126">
        <v>0</v>
      </c>
      <c r="AE82" s="131">
        <v>0</v>
      </c>
      <c r="AF82" s="126">
        <v>96</v>
      </c>
      <c r="AG82" s="126">
        <v>467</v>
      </c>
      <c r="AH82" s="126">
        <v>141</v>
      </c>
    </row>
    <row r="83" spans="1:34" x14ac:dyDescent="0.15">
      <c r="A83" s="93"/>
      <c r="B83" s="94"/>
      <c r="C83" s="124" t="s">
        <v>315</v>
      </c>
      <c r="D83" s="124" t="s">
        <v>316</v>
      </c>
      <c r="E83" s="124"/>
      <c r="F83" s="127">
        <v>103</v>
      </c>
      <c r="G83" s="127">
        <v>167</v>
      </c>
      <c r="H83" s="127">
        <v>184</v>
      </c>
      <c r="I83" s="127">
        <v>351</v>
      </c>
      <c r="J83" s="127">
        <v>15</v>
      </c>
      <c r="K83" s="127">
        <v>16</v>
      </c>
      <c r="L83" s="127">
        <v>20</v>
      </c>
      <c r="M83" s="127">
        <v>25</v>
      </c>
      <c r="N83" s="127">
        <v>27</v>
      </c>
      <c r="O83" s="127">
        <v>24</v>
      </c>
      <c r="P83" s="127">
        <v>23</v>
      </c>
      <c r="Q83" s="127">
        <v>12</v>
      </c>
      <c r="R83" s="127">
        <v>22</v>
      </c>
      <c r="S83" s="127">
        <v>23</v>
      </c>
      <c r="T83" s="127">
        <v>28</v>
      </c>
      <c r="U83" s="127">
        <v>29</v>
      </c>
      <c r="V83" s="127">
        <v>27</v>
      </c>
      <c r="W83" s="127">
        <v>12</v>
      </c>
      <c r="X83" s="127">
        <v>24</v>
      </c>
      <c r="Y83" s="127">
        <v>14</v>
      </c>
      <c r="Z83" s="127">
        <v>9</v>
      </c>
      <c r="AA83" s="127">
        <v>0</v>
      </c>
      <c r="AB83" s="127">
        <v>1</v>
      </c>
      <c r="AC83" s="127">
        <v>0</v>
      </c>
      <c r="AD83" s="127">
        <v>0</v>
      </c>
      <c r="AE83" s="131">
        <v>0</v>
      </c>
      <c r="AF83" s="127">
        <v>51</v>
      </c>
      <c r="AG83" s="127">
        <v>240</v>
      </c>
      <c r="AH83" s="127">
        <v>60</v>
      </c>
    </row>
    <row r="84" spans="1:34" x14ac:dyDescent="0.15">
      <c r="A84" s="93"/>
      <c r="B84" s="94"/>
      <c r="C84" s="124" t="s">
        <v>317</v>
      </c>
      <c r="D84" s="124" t="s">
        <v>318</v>
      </c>
      <c r="E84" s="124"/>
      <c r="F84" s="127">
        <v>112</v>
      </c>
      <c r="G84" s="127">
        <v>185</v>
      </c>
      <c r="H84" s="127">
        <v>168</v>
      </c>
      <c r="I84" s="127">
        <v>353</v>
      </c>
      <c r="J84" s="127">
        <v>12</v>
      </c>
      <c r="K84" s="127">
        <v>14</v>
      </c>
      <c r="L84" s="127">
        <v>19</v>
      </c>
      <c r="M84" s="127">
        <v>18</v>
      </c>
      <c r="N84" s="127">
        <v>19</v>
      </c>
      <c r="O84" s="127">
        <v>15</v>
      </c>
      <c r="P84" s="127">
        <v>19</v>
      </c>
      <c r="Q84" s="127">
        <v>26</v>
      </c>
      <c r="R84" s="127">
        <v>22</v>
      </c>
      <c r="S84" s="127">
        <v>26</v>
      </c>
      <c r="T84" s="127">
        <v>26</v>
      </c>
      <c r="U84" s="127">
        <v>31</v>
      </c>
      <c r="V84" s="127">
        <v>25</v>
      </c>
      <c r="W84" s="127">
        <v>25</v>
      </c>
      <c r="X84" s="127">
        <v>23</v>
      </c>
      <c r="Y84" s="127">
        <v>16</v>
      </c>
      <c r="Z84" s="127">
        <v>11</v>
      </c>
      <c r="AA84" s="127">
        <v>3</v>
      </c>
      <c r="AB84" s="127">
        <v>2</v>
      </c>
      <c r="AC84" s="127">
        <v>1</v>
      </c>
      <c r="AD84" s="127">
        <v>0</v>
      </c>
      <c r="AE84" s="131">
        <v>0</v>
      </c>
      <c r="AF84" s="127">
        <v>45</v>
      </c>
      <c r="AG84" s="127">
        <v>227</v>
      </c>
      <c r="AH84" s="127">
        <v>81</v>
      </c>
    </row>
    <row r="85" spans="1:34" x14ac:dyDescent="0.15">
      <c r="A85" s="93"/>
      <c r="B85" s="94"/>
      <c r="C85" s="96" t="s">
        <v>319</v>
      </c>
      <c r="D85" s="96" t="s">
        <v>320</v>
      </c>
      <c r="E85" s="96" t="s">
        <v>881</v>
      </c>
      <c r="F85" s="126">
        <v>82</v>
      </c>
      <c r="G85" s="126">
        <v>108</v>
      </c>
      <c r="H85" s="126">
        <v>147</v>
      </c>
      <c r="I85" s="126">
        <v>255</v>
      </c>
      <c r="J85" s="126">
        <v>8</v>
      </c>
      <c r="K85" s="126">
        <v>11</v>
      </c>
      <c r="L85" s="126">
        <v>5</v>
      </c>
      <c r="M85" s="126">
        <v>12</v>
      </c>
      <c r="N85" s="126">
        <v>21</v>
      </c>
      <c r="O85" s="126">
        <v>20</v>
      </c>
      <c r="P85" s="126">
        <v>15</v>
      </c>
      <c r="Q85" s="126">
        <v>17</v>
      </c>
      <c r="R85" s="126">
        <v>11</v>
      </c>
      <c r="S85" s="126">
        <v>18</v>
      </c>
      <c r="T85" s="126">
        <v>23</v>
      </c>
      <c r="U85" s="126">
        <v>21</v>
      </c>
      <c r="V85" s="126">
        <v>18</v>
      </c>
      <c r="W85" s="126">
        <v>18</v>
      </c>
      <c r="X85" s="126">
        <v>17</v>
      </c>
      <c r="Y85" s="126">
        <v>6</v>
      </c>
      <c r="Z85" s="126">
        <v>7</v>
      </c>
      <c r="AA85" s="126">
        <v>6</v>
      </c>
      <c r="AB85" s="126">
        <v>0</v>
      </c>
      <c r="AC85" s="126">
        <v>1</v>
      </c>
      <c r="AD85" s="126">
        <v>0</v>
      </c>
      <c r="AE85" s="131">
        <v>0</v>
      </c>
      <c r="AF85" s="126">
        <v>24</v>
      </c>
      <c r="AG85" s="126">
        <v>176</v>
      </c>
      <c r="AH85" s="126">
        <v>55</v>
      </c>
    </row>
    <row r="86" spans="1:34" x14ac:dyDescent="0.15">
      <c r="A86" s="93"/>
      <c r="B86" s="94"/>
      <c r="C86" s="96" t="s">
        <v>321</v>
      </c>
      <c r="D86" s="96" t="s">
        <v>322</v>
      </c>
      <c r="E86" s="96" t="s">
        <v>881</v>
      </c>
      <c r="F86" s="126">
        <v>150</v>
      </c>
      <c r="G86" s="126">
        <v>269</v>
      </c>
      <c r="H86" s="126">
        <v>291</v>
      </c>
      <c r="I86" s="126">
        <v>560</v>
      </c>
      <c r="J86" s="126">
        <v>17</v>
      </c>
      <c r="K86" s="126">
        <v>32</v>
      </c>
      <c r="L86" s="126">
        <v>41</v>
      </c>
      <c r="M86" s="126">
        <v>35</v>
      </c>
      <c r="N86" s="126">
        <v>35</v>
      </c>
      <c r="O86" s="126">
        <v>19</v>
      </c>
      <c r="P86" s="126">
        <v>25</v>
      </c>
      <c r="Q86" s="126">
        <v>28</v>
      </c>
      <c r="R86" s="126">
        <v>41</v>
      </c>
      <c r="S86" s="126">
        <v>35</v>
      </c>
      <c r="T86" s="126">
        <v>40</v>
      </c>
      <c r="U86" s="126">
        <v>44</v>
      </c>
      <c r="V86" s="126">
        <v>33</v>
      </c>
      <c r="W86" s="126">
        <v>37</v>
      </c>
      <c r="X86" s="126">
        <v>37</v>
      </c>
      <c r="Y86" s="126">
        <v>29</v>
      </c>
      <c r="Z86" s="126">
        <v>16</v>
      </c>
      <c r="AA86" s="126">
        <v>10</v>
      </c>
      <c r="AB86" s="126">
        <v>5</v>
      </c>
      <c r="AC86" s="126">
        <v>1</v>
      </c>
      <c r="AD86" s="126">
        <v>0</v>
      </c>
      <c r="AE86" s="131">
        <v>0</v>
      </c>
      <c r="AF86" s="126">
        <v>90</v>
      </c>
      <c r="AG86" s="126">
        <v>335</v>
      </c>
      <c r="AH86" s="126">
        <v>135</v>
      </c>
    </row>
    <row r="87" spans="1:34" x14ac:dyDescent="0.15">
      <c r="A87" s="93"/>
      <c r="B87" s="94"/>
      <c r="C87" s="96" t="s">
        <v>323</v>
      </c>
      <c r="D87" s="96" t="s">
        <v>324</v>
      </c>
      <c r="E87" s="96" t="s">
        <v>881</v>
      </c>
      <c r="F87" s="126">
        <v>178</v>
      </c>
      <c r="G87" s="126">
        <v>311</v>
      </c>
      <c r="H87" s="126">
        <v>389</v>
      </c>
      <c r="I87" s="126">
        <v>700</v>
      </c>
      <c r="J87" s="126">
        <v>23</v>
      </c>
      <c r="K87" s="126">
        <v>35</v>
      </c>
      <c r="L87" s="126">
        <v>43</v>
      </c>
      <c r="M87" s="126">
        <v>44</v>
      </c>
      <c r="N87" s="126">
        <v>27</v>
      </c>
      <c r="O87" s="126">
        <v>18</v>
      </c>
      <c r="P87" s="126">
        <v>29</v>
      </c>
      <c r="Q87" s="126">
        <v>51</v>
      </c>
      <c r="R87" s="126">
        <v>42</v>
      </c>
      <c r="S87" s="126">
        <v>38</v>
      </c>
      <c r="T87" s="126">
        <v>56</v>
      </c>
      <c r="U87" s="126">
        <v>44</v>
      </c>
      <c r="V87" s="126">
        <v>52</v>
      </c>
      <c r="W87" s="126">
        <v>35</v>
      </c>
      <c r="X87" s="126">
        <v>39</v>
      </c>
      <c r="Y87" s="126">
        <v>41</v>
      </c>
      <c r="Z87" s="126">
        <v>38</v>
      </c>
      <c r="AA87" s="126">
        <v>23</v>
      </c>
      <c r="AB87" s="126">
        <v>16</v>
      </c>
      <c r="AC87" s="126">
        <v>6</v>
      </c>
      <c r="AD87" s="126">
        <v>0</v>
      </c>
      <c r="AE87" s="131">
        <v>0</v>
      </c>
      <c r="AF87" s="126">
        <v>101</v>
      </c>
      <c r="AG87" s="126">
        <v>401</v>
      </c>
      <c r="AH87" s="126">
        <v>198</v>
      </c>
    </row>
    <row r="88" spans="1:34" x14ac:dyDescent="0.15">
      <c r="A88" s="93"/>
      <c r="B88" s="94"/>
      <c r="C88" s="96" t="s">
        <v>325</v>
      </c>
      <c r="D88" s="96" t="s">
        <v>326</v>
      </c>
      <c r="E88" s="96" t="s">
        <v>881</v>
      </c>
      <c r="F88" s="126">
        <v>82</v>
      </c>
      <c r="G88" s="126">
        <v>146</v>
      </c>
      <c r="H88" s="126">
        <v>142</v>
      </c>
      <c r="I88" s="126">
        <v>288</v>
      </c>
      <c r="J88" s="126">
        <v>13</v>
      </c>
      <c r="K88" s="126">
        <v>8</v>
      </c>
      <c r="L88" s="126">
        <v>21</v>
      </c>
      <c r="M88" s="126">
        <v>19</v>
      </c>
      <c r="N88" s="126">
        <v>10</v>
      </c>
      <c r="O88" s="126">
        <v>12</v>
      </c>
      <c r="P88" s="126">
        <v>17</v>
      </c>
      <c r="Q88" s="126">
        <v>13</v>
      </c>
      <c r="R88" s="126">
        <v>20</v>
      </c>
      <c r="S88" s="126">
        <v>23</v>
      </c>
      <c r="T88" s="126">
        <v>28</v>
      </c>
      <c r="U88" s="126">
        <v>25</v>
      </c>
      <c r="V88" s="126">
        <v>15</v>
      </c>
      <c r="W88" s="126">
        <v>17</v>
      </c>
      <c r="X88" s="126">
        <v>16</v>
      </c>
      <c r="Y88" s="126">
        <v>18</v>
      </c>
      <c r="Z88" s="126">
        <v>11</v>
      </c>
      <c r="AA88" s="126">
        <v>2</v>
      </c>
      <c r="AB88" s="126">
        <v>0</v>
      </c>
      <c r="AC88" s="126">
        <v>0</v>
      </c>
      <c r="AD88" s="126">
        <v>0</v>
      </c>
      <c r="AE88" s="131">
        <v>0</v>
      </c>
      <c r="AF88" s="126">
        <v>42</v>
      </c>
      <c r="AG88" s="126">
        <v>182</v>
      </c>
      <c r="AH88" s="126">
        <v>64</v>
      </c>
    </row>
    <row r="89" spans="1:34" x14ac:dyDescent="0.15">
      <c r="A89" s="93"/>
      <c r="B89" s="94"/>
      <c r="C89" s="96" t="s">
        <v>327</v>
      </c>
      <c r="D89" s="96" t="s">
        <v>328</v>
      </c>
      <c r="E89" s="96" t="s">
        <v>881</v>
      </c>
      <c r="F89" s="126">
        <v>106</v>
      </c>
      <c r="G89" s="126">
        <v>166</v>
      </c>
      <c r="H89" s="126">
        <v>190</v>
      </c>
      <c r="I89" s="126">
        <v>356</v>
      </c>
      <c r="J89" s="126">
        <v>8</v>
      </c>
      <c r="K89" s="126">
        <v>17</v>
      </c>
      <c r="L89" s="126">
        <v>20</v>
      </c>
      <c r="M89" s="126">
        <v>19</v>
      </c>
      <c r="N89" s="126">
        <v>26</v>
      </c>
      <c r="O89" s="126">
        <v>10</v>
      </c>
      <c r="P89" s="126">
        <v>13</v>
      </c>
      <c r="Q89" s="126">
        <v>24</v>
      </c>
      <c r="R89" s="126">
        <v>18</v>
      </c>
      <c r="S89" s="126">
        <v>29</v>
      </c>
      <c r="T89" s="126">
        <v>27</v>
      </c>
      <c r="U89" s="126">
        <v>24</v>
      </c>
      <c r="V89" s="126">
        <v>16</v>
      </c>
      <c r="W89" s="126">
        <v>24</v>
      </c>
      <c r="X89" s="126">
        <v>22</v>
      </c>
      <c r="Y89" s="126">
        <v>34</v>
      </c>
      <c r="Z89" s="126">
        <v>8</v>
      </c>
      <c r="AA89" s="126">
        <v>12</v>
      </c>
      <c r="AB89" s="126">
        <v>5</v>
      </c>
      <c r="AC89" s="126">
        <v>0</v>
      </c>
      <c r="AD89" s="126">
        <v>0</v>
      </c>
      <c r="AE89" s="131">
        <v>0</v>
      </c>
      <c r="AF89" s="126">
        <v>45</v>
      </c>
      <c r="AG89" s="126">
        <v>206</v>
      </c>
      <c r="AH89" s="126">
        <v>105</v>
      </c>
    </row>
    <row r="90" spans="1:34" x14ac:dyDescent="0.15">
      <c r="A90" s="93"/>
      <c r="B90" s="94"/>
      <c r="C90" s="124" t="s">
        <v>329</v>
      </c>
      <c r="D90" s="124" t="s">
        <v>328</v>
      </c>
      <c r="E90" s="124"/>
      <c r="F90" s="127">
        <v>60</v>
      </c>
      <c r="G90" s="127">
        <v>88</v>
      </c>
      <c r="H90" s="127">
        <v>97</v>
      </c>
      <c r="I90" s="127">
        <v>185</v>
      </c>
      <c r="J90" s="127">
        <v>2</v>
      </c>
      <c r="K90" s="127">
        <v>8</v>
      </c>
      <c r="L90" s="127">
        <v>11</v>
      </c>
      <c r="M90" s="127">
        <v>11</v>
      </c>
      <c r="N90" s="127">
        <v>14</v>
      </c>
      <c r="O90" s="127">
        <v>3</v>
      </c>
      <c r="P90" s="127">
        <v>6</v>
      </c>
      <c r="Q90" s="127">
        <v>12</v>
      </c>
      <c r="R90" s="127">
        <v>12</v>
      </c>
      <c r="S90" s="127">
        <v>17</v>
      </c>
      <c r="T90" s="127">
        <v>13</v>
      </c>
      <c r="U90" s="127">
        <v>12</v>
      </c>
      <c r="V90" s="127">
        <v>7</v>
      </c>
      <c r="W90" s="127">
        <v>12</v>
      </c>
      <c r="X90" s="127">
        <v>13</v>
      </c>
      <c r="Y90" s="127">
        <v>20</v>
      </c>
      <c r="Z90" s="127">
        <v>2</v>
      </c>
      <c r="AA90" s="127">
        <v>6</v>
      </c>
      <c r="AB90" s="127">
        <v>4</v>
      </c>
      <c r="AC90" s="127">
        <v>0</v>
      </c>
      <c r="AD90" s="127">
        <v>0</v>
      </c>
      <c r="AE90" s="131">
        <v>0</v>
      </c>
      <c r="AF90" s="127">
        <v>21</v>
      </c>
      <c r="AG90" s="127">
        <v>107</v>
      </c>
      <c r="AH90" s="127">
        <v>57</v>
      </c>
    </row>
    <row r="91" spans="1:34" x14ac:dyDescent="0.15">
      <c r="A91" s="93"/>
      <c r="B91" s="94"/>
      <c r="C91" s="124" t="s">
        <v>330</v>
      </c>
      <c r="D91" s="124" t="s">
        <v>331</v>
      </c>
      <c r="E91" s="124"/>
      <c r="F91" s="127">
        <v>46</v>
      </c>
      <c r="G91" s="127">
        <v>78</v>
      </c>
      <c r="H91" s="127">
        <v>93</v>
      </c>
      <c r="I91" s="127">
        <v>171</v>
      </c>
      <c r="J91" s="127">
        <v>6</v>
      </c>
      <c r="K91" s="127">
        <v>9</v>
      </c>
      <c r="L91" s="127">
        <v>9</v>
      </c>
      <c r="M91" s="127">
        <v>8</v>
      </c>
      <c r="N91" s="127">
        <v>12</v>
      </c>
      <c r="O91" s="127">
        <v>7</v>
      </c>
      <c r="P91" s="127">
        <v>7</v>
      </c>
      <c r="Q91" s="127">
        <v>12</v>
      </c>
      <c r="R91" s="127">
        <v>6</v>
      </c>
      <c r="S91" s="127">
        <v>12</v>
      </c>
      <c r="T91" s="127">
        <v>14</v>
      </c>
      <c r="U91" s="127">
        <v>12</v>
      </c>
      <c r="V91" s="127">
        <v>9</v>
      </c>
      <c r="W91" s="127">
        <v>12</v>
      </c>
      <c r="X91" s="127">
        <v>9</v>
      </c>
      <c r="Y91" s="127">
        <v>14</v>
      </c>
      <c r="Z91" s="127">
        <v>6</v>
      </c>
      <c r="AA91" s="127">
        <v>6</v>
      </c>
      <c r="AB91" s="127">
        <v>1</v>
      </c>
      <c r="AC91" s="127">
        <v>0</v>
      </c>
      <c r="AD91" s="127">
        <v>0</v>
      </c>
      <c r="AE91" s="131">
        <v>0</v>
      </c>
      <c r="AF91" s="127">
        <v>24</v>
      </c>
      <c r="AG91" s="127">
        <v>99</v>
      </c>
      <c r="AH91" s="127">
        <v>48</v>
      </c>
    </row>
    <row r="92" spans="1:34" x14ac:dyDescent="0.15">
      <c r="A92" s="93"/>
      <c r="B92" s="94"/>
      <c r="C92" s="96" t="s">
        <v>332</v>
      </c>
      <c r="D92" s="96" t="s">
        <v>333</v>
      </c>
      <c r="E92" s="96" t="s">
        <v>881</v>
      </c>
      <c r="F92" s="126">
        <v>29</v>
      </c>
      <c r="G92" s="126">
        <v>37</v>
      </c>
      <c r="H92" s="126">
        <v>38</v>
      </c>
      <c r="I92" s="126">
        <v>75</v>
      </c>
      <c r="J92" s="126">
        <v>1</v>
      </c>
      <c r="K92" s="126">
        <v>7</v>
      </c>
      <c r="L92" s="126">
        <v>6</v>
      </c>
      <c r="M92" s="126">
        <v>0</v>
      </c>
      <c r="N92" s="126">
        <v>2</v>
      </c>
      <c r="O92" s="126">
        <v>3</v>
      </c>
      <c r="P92" s="126">
        <v>5</v>
      </c>
      <c r="Q92" s="126">
        <v>6</v>
      </c>
      <c r="R92" s="126">
        <v>2</v>
      </c>
      <c r="S92" s="126">
        <v>2</v>
      </c>
      <c r="T92" s="126">
        <v>5</v>
      </c>
      <c r="U92" s="126">
        <v>7</v>
      </c>
      <c r="V92" s="126">
        <v>9</v>
      </c>
      <c r="W92" s="126">
        <v>6</v>
      </c>
      <c r="X92" s="126">
        <v>3</v>
      </c>
      <c r="Y92" s="126">
        <v>3</v>
      </c>
      <c r="Z92" s="126">
        <v>4</v>
      </c>
      <c r="AA92" s="126">
        <v>1</v>
      </c>
      <c r="AB92" s="126">
        <v>2</v>
      </c>
      <c r="AC92" s="126">
        <v>1</v>
      </c>
      <c r="AD92" s="126">
        <v>0</v>
      </c>
      <c r="AE92" s="131">
        <v>0</v>
      </c>
      <c r="AF92" s="126">
        <v>14</v>
      </c>
      <c r="AG92" s="126">
        <v>41</v>
      </c>
      <c r="AH92" s="126">
        <v>20</v>
      </c>
    </row>
    <row r="93" spans="1:34" x14ac:dyDescent="0.15">
      <c r="A93" s="93"/>
      <c r="B93" s="94"/>
      <c r="C93" s="96" t="s">
        <v>334</v>
      </c>
      <c r="D93" s="96" t="s">
        <v>335</v>
      </c>
      <c r="E93" s="96" t="s">
        <v>882</v>
      </c>
      <c r="F93" s="126">
        <v>268</v>
      </c>
      <c r="G93" s="126">
        <v>431</v>
      </c>
      <c r="H93" s="126">
        <v>465</v>
      </c>
      <c r="I93" s="126">
        <v>896</v>
      </c>
      <c r="J93" s="126">
        <v>38</v>
      </c>
      <c r="K93" s="126">
        <v>44</v>
      </c>
      <c r="L93" s="126">
        <v>44</v>
      </c>
      <c r="M93" s="126">
        <v>51</v>
      </c>
      <c r="N93" s="126">
        <v>28</v>
      </c>
      <c r="O93" s="126">
        <v>45</v>
      </c>
      <c r="P93" s="126">
        <v>62</v>
      </c>
      <c r="Q93" s="126">
        <v>46</v>
      </c>
      <c r="R93" s="126">
        <v>48</v>
      </c>
      <c r="S93" s="126">
        <v>57</v>
      </c>
      <c r="T93" s="126">
        <v>63</v>
      </c>
      <c r="U93" s="126">
        <v>80</v>
      </c>
      <c r="V93" s="126">
        <v>60</v>
      </c>
      <c r="W93" s="126">
        <v>51</v>
      </c>
      <c r="X93" s="126">
        <v>60</v>
      </c>
      <c r="Y93" s="126">
        <v>56</v>
      </c>
      <c r="Z93" s="126">
        <v>39</v>
      </c>
      <c r="AA93" s="126">
        <v>16</v>
      </c>
      <c r="AB93" s="126">
        <v>6</v>
      </c>
      <c r="AC93" s="126">
        <v>1</v>
      </c>
      <c r="AD93" s="126">
        <v>1</v>
      </c>
      <c r="AE93" s="131">
        <v>0</v>
      </c>
      <c r="AF93" s="126">
        <v>126</v>
      </c>
      <c r="AG93" s="126">
        <v>540</v>
      </c>
      <c r="AH93" s="126">
        <v>230</v>
      </c>
    </row>
    <row r="94" spans="1:34" x14ac:dyDescent="0.15">
      <c r="A94" s="93"/>
      <c r="B94" s="94"/>
      <c r="C94" s="96" t="s">
        <v>336</v>
      </c>
      <c r="D94" s="96" t="s">
        <v>337</v>
      </c>
      <c r="E94" s="96" t="s">
        <v>882</v>
      </c>
      <c r="F94" s="126">
        <v>297</v>
      </c>
      <c r="G94" s="126">
        <v>545</v>
      </c>
      <c r="H94" s="126">
        <v>577</v>
      </c>
      <c r="I94" s="126">
        <v>1122</v>
      </c>
      <c r="J94" s="126">
        <v>50</v>
      </c>
      <c r="K94" s="126">
        <v>51</v>
      </c>
      <c r="L94" s="126">
        <v>54</v>
      </c>
      <c r="M94" s="126">
        <v>55</v>
      </c>
      <c r="N94" s="126">
        <v>66</v>
      </c>
      <c r="O94" s="126">
        <v>61</v>
      </c>
      <c r="P94" s="126">
        <v>64</v>
      </c>
      <c r="Q94" s="126">
        <v>50</v>
      </c>
      <c r="R94" s="126">
        <v>63</v>
      </c>
      <c r="S94" s="126">
        <v>64</v>
      </c>
      <c r="T94" s="126">
        <v>98</v>
      </c>
      <c r="U94" s="126">
        <v>96</v>
      </c>
      <c r="V94" s="126">
        <v>72</v>
      </c>
      <c r="W94" s="126">
        <v>68</v>
      </c>
      <c r="X94" s="126">
        <v>72</v>
      </c>
      <c r="Y94" s="126">
        <v>65</v>
      </c>
      <c r="Z94" s="126">
        <v>42</v>
      </c>
      <c r="AA94" s="126">
        <v>22</v>
      </c>
      <c r="AB94" s="126">
        <v>7</v>
      </c>
      <c r="AC94" s="126">
        <v>2</v>
      </c>
      <c r="AD94" s="126">
        <v>0</v>
      </c>
      <c r="AE94" s="131">
        <v>0</v>
      </c>
      <c r="AF94" s="126">
        <v>155</v>
      </c>
      <c r="AG94" s="126">
        <v>689</v>
      </c>
      <c r="AH94" s="126">
        <v>278</v>
      </c>
    </row>
    <row r="95" spans="1:34" x14ac:dyDescent="0.15">
      <c r="A95" s="93"/>
      <c r="B95" s="94"/>
      <c r="C95" s="96" t="s">
        <v>338</v>
      </c>
      <c r="D95" s="96" t="s">
        <v>339</v>
      </c>
      <c r="E95" s="96" t="s">
        <v>882</v>
      </c>
      <c r="F95" s="126">
        <v>237</v>
      </c>
      <c r="G95" s="126">
        <v>380</v>
      </c>
      <c r="H95" s="126">
        <v>409</v>
      </c>
      <c r="I95" s="126">
        <v>789</v>
      </c>
      <c r="J95" s="126">
        <v>36</v>
      </c>
      <c r="K95" s="126">
        <v>26</v>
      </c>
      <c r="L95" s="126">
        <v>23</v>
      </c>
      <c r="M95" s="126">
        <v>34</v>
      </c>
      <c r="N95" s="126">
        <v>30</v>
      </c>
      <c r="O95" s="126">
        <v>38</v>
      </c>
      <c r="P95" s="126">
        <v>57</v>
      </c>
      <c r="Q95" s="126">
        <v>50</v>
      </c>
      <c r="R95" s="126">
        <v>33</v>
      </c>
      <c r="S95" s="126">
        <v>52</v>
      </c>
      <c r="T95" s="126">
        <v>66</v>
      </c>
      <c r="U95" s="126">
        <v>79</v>
      </c>
      <c r="V95" s="126">
        <v>69</v>
      </c>
      <c r="W95" s="126">
        <v>43</v>
      </c>
      <c r="X95" s="126">
        <v>49</v>
      </c>
      <c r="Y95" s="126">
        <v>55</v>
      </c>
      <c r="Z95" s="126">
        <v>30</v>
      </c>
      <c r="AA95" s="126">
        <v>14</v>
      </c>
      <c r="AB95" s="126">
        <v>4</v>
      </c>
      <c r="AC95" s="126">
        <v>1</v>
      </c>
      <c r="AD95" s="126">
        <v>0</v>
      </c>
      <c r="AE95" s="131">
        <v>0</v>
      </c>
      <c r="AF95" s="126">
        <v>85</v>
      </c>
      <c r="AG95" s="126">
        <v>508</v>
      </c>
      <c r="AH95" s="126">
        <v>196</v>
      </c>
    </row>
    <row r="96" spans="1:34" x14ac:dyDescent="0.15">
      <c r="A96" s="93"/>
      <c r="B96" s="94"/>
      <c r="C96" s="124" t="s">
        <v>340</v>
      </c>
      <c r="D96" s="124" t="s">
        <v>339</v>
      </c>
      <c r="E96" s="124"/>
      <c r="F96" s="127">
        <v>195</v>
      </c>
      <c r="G96" s="127">
        <v>309</v>
      </c>
      <c r="H96" s="127">
        <v>342</v>
      </c>
      <c r="I96" s="127">
        <v>651</v>
      </c>
      <c r="J96" s="127">
        <v>27</v>
      </c>
      <c r="K96" s="127">
        <v>23</v>
      </c>
      <c r="L96" s="127">
        <v>22</v>
      </c>
      <c r="M96" s="127">
        <v>29</v>
      </c>
      <c r="N96" s="127">
        <v>22</v>
      </c>
      <c r="O96" s="127">
        <v>30</v>
      </c>
      <c r="P96" s="127">
        <v>46</v>
      </c>
      <c r="Q96" s="127">
        <v>41</v>
      </c>
      <c r="R96" s="127">
        <v>31</v>
      </c>
      <c r="S96" s="127">
        <v>43</v>
      </c>
      <c r="T96" s="127">
        <v>55</v>
      </c>
      <c r="U96" s="127">
        <v>62</v>
      </c>
      <c r="V96" s="127">
        <v>52</v>
      </c>
      <c r="W96" s="127">
        <v>34</v>
      </c>
      <c r="X96" s="127">
        <v>45</v>
      </c>
      <c r="Y96" s="127">
        <v>47</v>
      </c>
      <c r="Z96" s="127">
        <v>25</v>
      </c>
      <c r="AA96" s="127">
        <v>13</v>
      </c>
      <c r="AB96" s="127">
        <v>3</v>
      </c>
      <c r="AC96" s="127">
        <v>1</v>
      </c>
      <c r="AD96" s="127">
        <v>0</v>
      </c>
      <c r="AE96" s="131">
        <v>0</v>
      </c>
      <c r="AF96" s="127">
        <v>72</v>
      </c>
      <c r="AG96" s="127">
        <v>411</v>
      </c>
      <c r="AH96" s="127">
        <v>168</v>
      </c>
    </row>
    <row r="97" spans="1:34" x14ac:dyDescent="0.15">
      <c r="A97" s="93"/>
      <c r="B97" s="94"/>
      <c r="C97" s="124" t="s">
        <v>341</v>
      </c>
      <c r="D97" s="124" t="s">
        <v>342</v>
      </c>
      <c r="E97" s="124"/>
      <c r="F97" s="127">
        <v>42</v>
      </c>
      <c r="G97" s="127">
        <v>71</v>
      </c>
      <c r="H97" s="127">
        <v>67</v>
      </c>
      <c r="I97" s="127">
        <v>138</v>
      </c>
      <c r="J97" s="127">
        <v>9</v>
      </c>
      <c r="K97" s="127">
        <v>3</v>
      </c>
      <c r="L97" s="127">
        <v>1</v>
      </c>
      <c r="M97" s="127">
        <v>5</v>
      </c>
      <c r="N97" s="127">
        <v>8</v>
      </c>
      <c r="O97" s="127">
        <v>8</v>
      </c>
      <c r="P97" s="127">
        <v>11</v>
      </c>
      <c r="Q97" s="127">
        <v>9</v>
      </c>
      <c r="R97" s="127">
        <v>2</v>
      </c>
      <c r="S97" s="127">
        <v>9</v>
      </c>
      <c r="T97" s="127">
        <v>11</v>
      </c>
      <c r="U97" s="127">
        <v>17</v>
      </c>
      <c r="V97" s="127">
        <v>17</v>
      </c>
      <c r="W97" s="127">
        <v>9</v>
      </c>
      <c r="X97" s="127">
        <v>4</v>
      </c>
      <c r="Y97" s="127">
        <v>8</v>
      </c>
      <c r="Z97" s="127">
        <v>5</v>
      </c>
      <c r="AA97" s="127">
        <v>1</v>
      </c>
      <c r="AB97" s="127">
        <v>1</v>
      </c>
      <c r="AC97" s="127">
        <v>0</v>
      </c>
      <c r="AD97" s="127">
        <v>0</v>
      </c>
      <c r="AE97" s="131">
        <v>0</v>
      </c>
      <c r="AF97" s="127">
        <v>13</v>
      </c>
      <c r="AG97" s="127">
        <v>97</v>
      </c>
      <c r="AH97" s="127">
        <v>28</v>
      </c>
    </row>
    <row r="98" spans="1:34" x14ac:dyDescent="0.15">
      <c r="A98" s="93"/>
      <c r="B98" s="94"/>
      <c r="C98" s="96" t="s">
        <v>343</v>
      </c>
      <c r="D98" s="96" t="s">
        <v>344</v>
      </c>
      <c r="E98" s="96" t="s">
        <v>882</v>
      </c>
      <c r="F98" s="126">
        <v>57</v>
      </c>
      <c r="G98" s="126">
        <v>109</v>
      </c>
      <c r="H98" s="126">
        <v>119</v>
      </c>
      <c r="I98" s="126">
        <v>228</v>
      </c>
      <c r="J98" s="126">
        <v>10</v>
      </c>
      <c r="K98" s="126">
        <v>8</v>
      </c>
      <c r="L98" s="126">
        <v>14</v>
      </c>
      <c r="M98" s="126">
        <v>16</v>
      </c>
      <c r="N98" s="126">
        <v>14</v>
      </c>
      <c r="O98" s="126">
        <v>17</v>
      </c>
      <c r="P98" s="126">
        <v>9</v>
      </c>
      <c r="Q98" s="126">
        <v>7</v>
      </c>
      <c r="R98" s="126">
        <v>16</v>
      </c>
      <c r="S98" s="126">
        <v>14</v>
      </c>
      <c r="T98" s="126">
        <v>22</v>
      </c>
      <c r="U98" s="126">
        <v>18</v>
      </c>
      <c r="V98" s="126">
        <v>12</v>
      </c>
      <c r="W98" s="126">
        <v>10</v>
      </c>
      <c r="X98" s="126">
        <v>17</v>
      </c>
      <c r="Y98" s="126">
        <v>8</v>
      </c>
      <c r="Z98" s="126">
        <v>10</v>
      </c>
      <c r="AA98" s="126">
        <v>3</v>
      </c>
      <c r="AB98" s="126">
        <v>3</v>
      </c>
      <c r="AC98" s="126">
        <v>0</v>
      </c>
      <c r="AD98" s="126">
        <v>0</v>
      </c>
      <c r="AE98" s="131">
        <v>0</v>
      </c>
      <c r="AF98" s="126">
        <v>32</v>
      </c>
      <c r="AG98" s="126">
        <v>145</v>
      </c>
      <c r="AH98" s="126">
        <v>51</v>
      </c>
    </row>
    <row r="99" spans="1:34" x14ac:dyDescent="0.15">
      <c r="A99" s="93"/>
      <c r="B99" s="94"/>
      <c r="C99" s="96" t="s">
        <v>345</v>
      </c>
      <c r="D99" s="96" t="s">
        <v>346</v>
      </c>
      <c r="E99" s="96" t="s">
        <v>882</v>
      </c>
      <c r="F99" s="126">
        <v>104</v>
      </c>
      <c r="G99" s="126">
        <v>170</v>
      </c>
      <c r="H99" s="126">
        <v>188</v>
      </c>
      <c r="I99" s="126">
        <v>358</v>
      </c>
      <c r="J99" s="126">
        <v>13</v>
      </c>
      <c r="K99" s="126">
        <v>14</v>
      </c>
      <c r="L99" s="126">
        <v>16</v>
      </c>
      <c r="M99" s="126">
        <v>16</v>
      </c>
      <c r="N99" s="126">
        <v>23</v>
      </c>
      <c r="O99" s="126">
        <v>21</v>
      </c>
      <c r="P99" s="126">
        <v>24</v>
      </c>
      <c r="Q99" s="126">
        <v>15</v>
      </c>
      <c r="R99" s="126">
        <v>20</v>
      </c>
      <c r="S99" s="126">
        <v>22</v>
      </c>
      <c r="T99" s="126">
        <v>28</v>
      </c>
      <c r="U99" s="126">
        <v>43</v>
      </c>
      <c r="V99" s="126">
        <v>26</v>
      </c>
      <c r="W99" s="126">
        <v>11</v>
      </c>
      <c r="X99" s="126">
        <v>22</v>
      </c>
      <c r="Y99" s="126">
        <v>11</v>
      </c>
      <c r="Z99" s="126">
        <v>13</v>
      </c>
      <c r="AA99" s="126">
        <v>13</v>
      </c>
      <c r="AB99" s="126">
        <v>6</v>
      </c>
      <c r="AC99" s="126">
        <v>1</v>
      </c>
      <c r="AD99" s="126">
        <v>0</v>
      </c>
      <c r="AE99" s="131">
        <v>0</v>
      </c>
      <c r="AF99" s="126">
        <v>43</v>
      </c>
      <c r="AG99" s="126">
        <v>238</v>
      </c>
      <c r="AH99" s="126">
        <v>77</v>
      </c>
    </row>
    <row r="100" spans="1:34" x14ac:dyDescent="0.15">
      <c r="A100" s="93"/>
      <c r="B100" s="94"/>
      <c r="C100" s="96" t="s">
        <v>347</v>
      </c>
      <c r="D100" s="96" t="s">
        <v>348</v>
      </c>
      <c r="E100" s="96" t="s">
        <v>882</v>
      </c>
      <c r="F100" s="126">
        <v>465</v>
      </c>
      <c r="G100" s="126">
        <v>761</v>
      </c>
      <c r="H100" s="126">
        <v>738</v>
      </c>
      <c r="I100" s="126">
        <v>1499</v>
      </c>
      <c r="J100" s="126">
        <v>60</v>
      </c>
      <c r="K100" s="126">
        <v>89</v>
      </c>
      <c r="L100" s="126">
        <v>103</v>
      </c>
      <c r="M100" s="126">
        <v>104</v>
      </c>
      <c r="N100" s="126">
        <v>65</v>
      </c>
      <c r="O100" s="126">
        <v>81</v>
      </c>
      <c r="P100" s="126">
        <v>98</v>
      </c>
      <c r="Q100" s="126">
        <v>116</v>
      </c>
      <c r="R100" s="126">
        <v>118</v>
      </c>
      <c r="S100" s="126">
        <v>114</v>
      </c>
      <c r="T100" s="126">
        <v>76</v>
      </c>
      <c r="U100" s="126">
        <v>118</v>
      </c>
      <c r="V100" s="126">
        <v>87</v>
      </c>
      <c r="W100" s="126">
        <v>82</v>
      </c>
      <c r="X100" s="126">
        <v>58</v>
      </c>
      <c r="Y100" s="126">
        <v>61</v>
      </c>
      <c r="Z100" s="126">
        <v>29</v>
      </c>
      <c r="AA100" s="126">
        <v>28</v>
      </c>
      <c r="AB100" s="126">
        <v>12</v>
      </c>
      <c r="AC100" s="126">
        <v>0</v>
      </c>
      <c r="AD100" s="126">
        <v>0</v>
      </c>
      <c r="AE100" s="131">
        <v>0</v>
      </c>
      <c r="AF100" s="126">
        <v>252</v>
      </c>
      <c r="AG100" s="126">
        <v>977</v>
      </c>
      <c r="AH100" s="126">
        <v>270</v>
      </c>
    </row>
    <row r="101" spans="1:34" x14ac:dyDescent="0.15">
      <c r="A101" s="93"/>
      <c r="B101" s="94"/>
      <c r="C101" s="124" t="s">
        <v>349</v>
      </c>
      <c r="D101" s="124" t="s">
        <v>350</v>
      </c>
      <c r="E101" s="124"/>
      <c r="F101" s="127">
        <v>61</v>
      </c>
      <c r="G101" s="127">
        <v>110</v>
      </c>
      <c r="H101" s="127">
        <v>96</v>
      </c>
      <c r="I101" s="127">
        <v>206</v>
      </c>
      <c r="J101" s="127">
        <v>9</v>
      </c>
      <c r="K101" s="127">
        <v>8</v>
      </c>
      <c r="L101" s="127">
        <v>6</v>
      </c>
      <c r="M101" s="127">
        <v>9</v>
      </c>
      <c r="N101" s="127">
        <v>7</v>
      </c>
      <c r="O101" s="127">
        <v>8</v>
      </c>
      <c r="P101" s="127">
        <v>18</v>
      </c>
      <c r="Q101" s="127">
        <v>14</v>
      </c>
      <c r="R101" s="127">
        <v>11</v>
      </c>
      <c r="S101" s="127">
        <v>14</v>
      </c>
      <c r="T101" s="127">
        <v>7</v>
      </c>
      <c r="U101" s="127">
        <v>18</v>
      </c>
      <c r="V101" s="127">
        <v>21</v>
      </c>
      <c r="W101" s="127">
        <v>11</v>
      </c>
      <c r="X101" s="127">
        <v>13</v>
      </c>
      <c r="Y101" s="127">
        <v>15</v>
      </c>
      <c r="Z101" s="127">
        <v>8</v>
      </c>
      <c r="AA101" s="127">
        <v>8</v>
      </c>
      <c r="AB101" s="127">
        <v>1</v>
      </c>
      <c r="AC101" s="127">
        <v>0</v>
      </c>
      <c r="AD101" s="127">
        <v>0</v>
      </c>
      <c r="AE101" s="131">
        <v>0</v>
      </c>
      <c r="AF101" s="127">
        <v>23</v>
      </c>
      <c r="AG101" s="127">
        <v>127</v>
      </c>
      <c r="AH101" s="127">
        <v>56</v>
      </c>
    </row>
    <row r="102" spans="1:34" x14ac:dyDescent="0.15">
      <c r="A102" s="93"/>
      <c r="B102" s="94"/>
      <c r="C102" s="124" t="s">
        <v>351</v>
      </c>
      <c r="D102" s="124" t="s">
        <v>348</v>
      </c>
      <c r="E102" s="124"/>
      <c r="F102" s="127">
        <v>404</v>
      </c>
      <c r="G102" s="127">
        <v>651</v>
      </c>
      <c r="H102" s="127">
        <v>642</v>
      </c>
      <c r="I102" s="127">
        <v>1293</v>
      </c>
      <c r="J102" s="127">
        <v>51</v>
      </c>
      <c r="K102" s="127">
        <v>81</v>
      </c>
      <c r="L102" s="127">
        <v>97</v>
      </c>
      <c r="M102" s="127">
        <v>95</v>
      </c>
      <c r="N102" s="127">
        <v>58</v>
      </c>
      <c r="O102" s="127">
        <v>73</v>
      </c>
      <c r="P102" s="127">
        <v>80</v>
      </c>
      <c r="Q102" s="127">
        <v>102</v>
      </c>
      <c r="R102" s="127">
        <v>107</v>
      </c>
      <c r="S102" s="127">
        <v>100</v>
      </c>
      <c r="T102" s="127">
        <v>69</v>
      </c>
      <c r="U102" s="127">
        <v>100</v>
      </c>
      <c r="V102" s="127">
        <v>66</v>
      </c>
      <c r="W102" s="127">
        <v>71</v>
      </c>
      <c r="X102" s="127">
        <v>45</v>
      </c>
      <c r="Y102" s="127">
        <v>46</v>
      </c>
      <c r="Z102" s="127">
        <v>21</v>
      </c>
      <c r="AA102" s="127">
        <v>20</v>
      </c>
      <c r="AB102" s="127">
        <v>11</v>
      </c>
      <c r="AC102" s="127">
        <v>0</v>
      </c>
      <c r="AD102" s="127">
        <v>0</v>
      </c>
      <c r="AE102" s="131">
        <v>0</v>
      </c>
      <c r="AF102" s="127">
        <v>229</v>
      </c>
      <c r="AG102" s="127">
        <v>850</v>
      </c>
      <c r="AH102" s="127">
        <v>214</v>
      </c>
    </row>
    <row r="103" spans="1:34" x14ac:dyDescent="0.15">
      <c r="A103" s="93"/>
      <c r="B103" s="94"/>
      <c r="C103" s="96" t="s">
        <v>352</v>
      </c>
      <c r="D103" s="96" t="s">
        <v>353</v>
      </c>
      <c r="E103" s="96" t="s">
        <v>882</v>
      </c>
      <c r="F103" s="126">
        <v>68</v>
      </c>
      <c r="G103" s="126">
        <v>122</v>
      </c>
      <c r="H103" s="126">
        <v>119</v>
      </c>
      <c r="I103" s="126">
        <v>241</v>
      </c>
      <c r="J103" s="126">
        <v>8</v>
      </c>
      <c r="K103" s="126">
        <v>16</v>
      </c>
      <c r="L103" s="126">
        <v>23</v>
      </c>
      <c r="M103" s="126">
        <v>13</v>
      </c>
      <c r="N103" s="126">
        <v>9</v>
      </c>
      <c r="O103" s="126">
        <v>9</v>
      </c>
      <c r="P103" s="126">
        <v>8</v>
      </c>
      <c r="Q103" s="126">
        <v>22</v>
      </c>
      <c r="R103" s="126">
        <v>23</v>
      </c>
      <c r="S103" s="126">
        <v>12</v>
      </c>
      <c r="T103" s="126">
        <v>14</v>
      </c>
      <c r="U103" s="126">
        <v>19</v>
      </c>
      <c r="V103" s="126">
        <v>18</v>
      </c>
      <c r="W103" s="126">
        <v>11</v>
      </c>
      <c r="X103" s="126">
        <v>9</v>
      </c>
      <c r="Y103" s="126">
        <v>15</v>
      </c>
      <c r="Z103" s="126">
        <v>7</v>
      </c>
      <c r="AA103" s="126">
        <v>5</v>
      </c>
      <c r="AB103" s="126">
        <v>0</v>
      </c>
      <c r="AC103" s="126">
        <v>0</v>
      </c>
      <c r="AD103" s="126">
        <v>0</v>
      </c>
      <c r="AE103" s="131">
        <v>0</v>
      </c>
      <c r="AF103" s="126">
        <v>47</v>
      </c>
      <c r="AG103" s="126">
        <v>147</v>
      </c>
      <c r="AH103" s="126">
        <v>47</v>
      </c>
    </row>
    <row r="104" spans="1:34" x14ac:dyDescent="0.15">
      <c r="A104" s="93"/>
      <c r="B104" s="94"/>
      <c r="C104" s="96" t="s">
        <v>354</v>
      </c>
      <c r="D104" s="96" t="s">
        <v>355</v>
      </c>
      <c r="E104" s="96" t="s">
        <v>882</v>
      </c>
      <c r="F104" s="126">
        <v>125</v>
      </c>
      <c r="G104" s="126">
        <v>188</v>
      </c>
      <c r="H104" s="126">
        <v>217</v>
      </c>
      <c r="I104" s="126">
        <v>405</v>
      </c>
      <c r="J104" s="126">
        <v>14</v>
      </c>
      <c r="K104" s="126">
        <v>21</v>
      </c>
      <c r="L104" s="126">
        <v>20</v>
      </c>
      <c r="M104" s="126">
        <v>21</v>
      </c>
      <c r="N104" s="126">
        <v>22</v>
      </c>
      <c r="O104" s="126">
        <v>25</v>
      </c>
      <c r="P104" s="126">
        <v>22</v>
      </c>
      <c r="Q104" s="126">
        <v>20</v>
      </c>
      <c r="R104" s="126">
        <v>20</v>
      </c>
      <c r="S104" s="126">
        <v>29</v>
      </c>
      <c r="T104" s="126">
        <v>24</v>
      </c>
      <c r="U104" s="126">
        <v>32</v>
      </c>
      <c r="V104" s="126">
        <v>23</v>
      </c>
      <c r="W104" s="126">
        <v>26</v>
      </c>
      <c r="X104" s="126">
        <v>22</v>
      </c>
      <c r="Y104" s="126">
        <v>22</v>
      </c>
      <c r="Z104" s="126">
        <v>21</v>
      </c>
      <c r="AA104" s="126">
        <v>17</v>
      </c>
      <c r="AB104" s="126">
        <v>4</v>
      </c>
      <c r="AC104" s="126">
        <v>0</v>
      </c>
      <c r="AD104" s="126">
        <v>0</v>
      </c>
      <c r="AE104" s="131">
        <v>0</v>
      </c>
      <c r="AF104" s="126">
        <v>55</v>
      </c>
      <c r="AG104" s="126">
        <v>238</v>
      </c>
      <c r="AH104" s="126">
        <v>112</v>
      </c>
    </row>
    <row r="105" spans="1:34" x14ac:dyDescent="0.15">
      <c r="A105" s="93"/>
      <c r="B105" s="94"/>
      <c r="C105" s="96" t="s">
        <v>356</v>
      </c>
      <c r="D105" s="96" t="s">
        <v>357</v>
      </c>
      <c r="E105" s="96" t="s">
        <v>882</v>
      </c>
      <c r="F105" s="126">
        <v>392</v>
      </c>
      <c r="G105" s="126">
        <v>601</v>
      </c>
      <c r="H105" s="126">
        <v>632</v>
      </c>
      <c r="I105" s="126">
        <v>1233</v>
      </c>
      <c r="J105" s="126">
        <v>45</v>
      </c>
      <c r="K105" s="126">
        <v>63</v>
      </c>
      <c r="L105" s="126">
        <v>75</v>
      </c>
      <c r="M105" s="126">
        <v>61</v>
      </c>
      <c r="N105" s="126">
        <v>64</v>
      </c>
      <c r="O105" s="126">
        <v>79</v>
      </c>
      <c r="P105" s="126">
        <v>75</v>
      </c>
      <c r="Q105" s="126">
        <v>81</v>
      </c>
      <c r="R105" s="126">
        <v>74</v>
      </c>
      <c r="S105" s="126">
        <v>71</v>
      </c>
      <c r="T105" s="126">
        <v>106</v>
      </c>
      <c r="U105" s="126">
        <v>111</v>
      </c>
      <c r="V105" s="126">
        <v>78</v>
      </c>
      <c r="W105" s="126">
        <v>68</v>
      </c>
      <c r="X105" s="126">
        <v>61</v>
      </c>
      <c r="Y105" s="126">
        <v>55</v>
      </c>
      <c r="Z105" s="126">
        <v>42</v>
      </c>
      <c r="AA105" s="126">
        <v>19</v>
      </c>
      <c r="AB105" s="126">
        <v>5</v>
      </c>
      <c r="AC105" s="126">
        <v>0</v>
      </c>
      <c r="AD105" s="126">
        <v>0</v>
      </c>
      <c r="AE105" s="131">
        <v>0</v>
      </c>
      <c r="AF105" s="126">
        <v>183</v>
      </c>
      <c r="AG105" s="126">
        <v>800</v>
      </c>
      <c r="AH105" s="126">
        <v>250</v>
      </c>
    </row>
    <row r="106" spans="1:34" x14ac:dyDescent="0.15">
      <c r="A106" s="93"/>
      <c r="B106" s="94"/>
      <c r="C106" s="124" t="s">
        <v>358</v>
      </c>
      <c r="D106" s="124" t="s">
        <v>359</v>
      </c>
      <c r="E106" s="124"/>
      <c r="F106" s="127">
        <v>121</v>
      </c>
      <c r="G106" s="127">
        <v>197</v>
      </c>
      <c r="H106" s="127">
        <v>231</v>
      </c>
      <c r="I106" s="127">
        <v>428</v>
      </c>
      <c r="J106" s="127">
        <v>19</v>
      </c>
      <c r="K106" s="127">
        <v>22</v>
      </c>
      <c r="L106" s="127">
        <v>31</v>
      </c>
      <c r="M106" s="127">
        <v>24</v>
      </c>
      <c r="N106" s="127">
        <v>19</v>
      </c>
      <c r="O106" s="127">
        <v>22</v>
      </c>
      <c r="P106" s="127">
        <v>22</v>
      </c>
      <c r="Q106" s="127">
        <v>33</v>
      </c>
      <c r="R106" s="127">
        <v>30</v>
      </c>
      <c r="S106" s="127">
        <v>24</v>
      </c>
      <c r="T106" s="127">
        <v>36</v>
      </c>
      <c r="U106" s="127">
        <v>38</v>
      </c>
      <c r="V106" s="127">
        <v>21</v>
      </c>
      <c r="W106" s="127">
        <v>24</v>
      </c>
      <c r="X106" s="127">
        <v>16</v>
      </c>
      <c r="Y106" s="127">
        <v>23</v>
      </c>
      <c r="Z106" s="127">
        <v>16</v>
      </c>
      <c r="AA106" s="127">
        <v>6</v>
      </c>
      <c r="AB106" s="127">
        <v>2</v>
      </c>
      <c r="AC106" s="127">
        <v>0</v>
      </c>
      <c r="AD106" s="127">
        <v>0</v>
      </c>
      <c r="AE106" s="131">
        <v>0</v>
      </c>
      <c r="AF106" s="127">
        <v>72</v>
      </c>
      <c r="AG106" s="127">
        <v>269</v>
      </c>
      <c r="AH106" s="127">
        <v>87</v>
      </c>
    </row>
    <row r="107" spans="1:34" x14ac:dyDescent="0.15">
      <c r="A107" s="93"/>
      <c r="B107" s="94"/>
      <c r="C107" s="124" t="s">
        <v>360</v>
      </c>
      <c r="D107" s="124" t="s">
        <v>361</v>
      </c>
      <c r="E107" s="124"/>
      <c r="F107" s="127">
        <v>121</v>
      </c>
      <c r="G107" s="127">
        <v>207</v>
      </c>
      <c r="H107" s="127">
        <v>220</v>
      </c>
      <c r="I107" s="127">
        <v>427</v>
      </c>
      <c r="J107" s="127">
        <v>14</v>
      </c>
      <c r="K107" s="127">
        <v>22</v>
      </c>
      <c r="L107" s="127">
        <v>33</v>
      </c>
      <c r="M107" s="127">
        <v>28</v>
      </c>
      <c r="N107" s="127">
        <v>15</v>
      </c>
      <c r="O107" s="127">
        <v>16</v>
      </c>
      <c r="P107" s="127">
        <v>23</v>
      </c>
      <c r="Q107" s="127">
        <v>25</v>
      </c>
      <c r="R107" s="127">
        <v>27</v>
      </c>
      <c r="S107" s="127">
        <v>35</v>
      </c>
      <c r="T107" s="127">
        <v>38</v>
      </c>
      <c r="U107" s="127">
        <v>31</v>
      </c>
      <c r="V107" s="127">
        <v>27</v>
      </c>
      <c r="W107" s="127">
        <v>24</v>
      </c>
      <c r="X107" s="127">
        <v>24</v>
      </c>
      <c r="Y107" s="127">
        <v>20</v>
      </c>
      <c r="Z107" s="127">
        <v>14</v>
      </c>
      <c r="AA107" s="127">
        <v>10</v>
      </c>
      <c r="AB107" s="127">
        <v>1</v>
      </c>
      <c r="AC107" s="127">
        <v>0</v>
      </c>
      <c r="AD107" s="127">
        <v>0</v>
      </c>
      <c r="AE107" s="131">
        <v>0</v>
      </c>
      <c r="AF107" s="127">
        <v>69</v>
      </c>
      <c r="AG107" s="127">
        <v>265</v>
      </c>
      <c r="AH107" s="127">
        <v>93</v>
      </c>
    </row>
    <row r="108" spans="1:34" x14ac:dyDescent="0.15">
      <c r="A108" s="93"/>
      <c r="B108" s="94"/>
      <c r="C108" s="124" t="s">
        <v>362</v>
      </c>
      <c r="D108" s="124" t="s">
        <v>363</v>
      </c>
      <c r="E108" s="124"/>
      <c r="F108" s="127">
        <v>150</v>
      </c>
      <c r="G108" s="127">
        <v>197</v>
      </c>
      <c r="H108" s="127">
        <v>181</v>
      </c>
      <c r="I108" s="127">
        <v>378</v>
      </c>
      <c r="J108" s="127">
        <v>12</v>
      </c>
      <c r="K108" s="127">
        <v>19</v>
      </c>
      <c r="L108" s="127">
        <v>11</v>
      </c>
      <c r="M108" s="127">
        <v>9</v>
      </c>
      <c r="N108" s="127">
        <v>30</v>
      </c>
      <c r="O108" s="127">
        <v>41</v>
      </c>
      <c r="P108" s="127">
        <v>30</v>
      </c>
      <c r="Q108" s="127">
        <v>23</v>
      </c>
      <c r="R108" s="127">
        <v>17</v>
      </c>
      <c r="S108" s="127">
        <v>12</v>
      </c>
      <c r="T108" s="127">
        <v>32</v>
      </c>
      <c r="U108" s="127">
        <v>42</v>
      </c>
      <c r="V108" s="127">
        <v>30</v>
      </c>
      <c r="W108" s="127">
        <v>20</v>
      </c>
      <c r="X108" s="127">
        <v>21</v>
      </c>
      <c r="Y108" s="127">
        <v>12</v>
      </c>
      <c r="Z108" s="127">
        <v>12</v>
      </c>
      <c r="AA108" s="127">
        <v>3</v>
      </c>
      <c r="AB108" s="127">
        <v>2</v>
      </c>
      <c r="AC108" s="127">
        <v>0</v>
      </c>
      <c r="AD108" s="127">
        <v>0</v>
      </c>
      <c r="AE108" s="131">
        <v>0</v>
      </c>
      <c r="AF108" s="127">
        <v>42</v>
      </c>
      <c r="AG108" s="127">
        <v>266</v>
      </c>
      <c r="AH108" s="127">
        <v>70</v>
      </c>
    </row>
    <row r="109" spans="1:34" x14ac:dyDescent="0.15">
      <c r="A109" s="93"/>
      <c r="B109" s="94"/>
      <c r="C109" s="96" t="s">
        <v>364</v>
      </c>
      <c r="D109" s="96" t="s">
        <v>365</v>
      </c>
      <c r="E109" s="96" t="s">
        <v>884</v>
      </c>
      <c r="F109" s="126">
        <v>67</v>
      </c>
      <c r="G109" s="126">
        <v>120</v>
      </c>
      <c r="H109" s="126">
        <v>123</v>
      </c>
      <c r="I109" s="126">
        <v>243</v>
      </c>
      <c r="J109" s="126">
        <v>9</v>
      </c>
      <c r="K109" s="126">
        <v>14</v>
      </c>
      <c r="L109" s="126">
        <v>13</v>
      </c>
      <c r="M109" s="126">
        <v>5</v>
      </c>
      <c r="N109" s="126">
        <v>13</v>
      </c>
      <c r="O109" s="126">
        <v>9</v>
      </c>
      <c r="P109" s="126">
        <v>21</v>
      </c>
      <c r="Q109" s="126">
        <v>13</v>
      </c>
      <c r="R109" s="126">
        <v>9</v>
      </c>
      <c r="S109" s="126">
        <v>14</v>
      </c>
      <c r="T109" s="126">
        <v>21</v>
      </c>
      <c r="U109" s="126">
        <v>28</v>
      </c>
      <c r="V109" s="126">
        <v>16</v>
      </c>
      <c r="W109" s="126">
        <v>9</v>
      </c>
      <c r="X109" s="126">
        <v>15</v>
      </c>
      <c r="Y109" s="126">
        <v>16</v>
      </c>
      <c r="Z109" s="126">
        <v>8</v>
      </c>
      <c r="AA109" s="126">
        <v>4</v>
      </c>
      <c r="AB109" s="126">
        <v>4</v>
      </c>
      <c r="AC109" s="126">
        <v>2</v>
      </c>
      <c r="AD109" s="126">
        <v>0</v>
      </c>
      <c r="AE109" s="131">
        <v>0</v>
      </c>
      <c r="AF109" s="126">
        <v>36</v>
      </c>
      <c r="AG109" s="126">
        <v>149</v>
      </c>
      <c r="AH109" s="126">
        <v>58</v>
      </c>
    </row>
    <row r="110" spans="1:34" x14ac:dyDescent="0.15">
      <c r="A110" s="93"/>
      <c r="B110" s="94"/>
      <c r="C110" s="96" t="s">
        <v>366</v>
      </c>
      <c r="D110" s="96" t="s">
        <v>367</v>
      </c>
      <c r="E110" s="96" t="s">
        <v>884</v>
      </c>
      <c r="F110" s="126">
        <v>401</v>
      </c>
      <c r="G110" s="126">
        <v>680</v>
      </c>
      <c r="H110" s="126">
        <v>726</v>
      </c>
      <c r="I110" s="126">
        <v>1406</v>
      </c>
      <c r="J110" s="126">
        <v>47</v>
      </c>
      <c r="K110" s="126">
        <v>68</v>
      </c>
      <c r="L110" s="126">
        <v>57</v>
      </c>
      <c r="M110" s="126">
        <v>79</v>
      </c>
      <c r="N110" s="126">
        <v>92</v>
      </c>
      <c r="O110" s="126">
        <v>70</v>
      </c>
      <c r="P110" s="126">
        <v>93</v>
      </c>
      <c r="Q110" s="126">
        <v>79</v>
      </c>
      <c r="R110" s="126">
        <v>70</v>
      </c>
      <c r="S110" s="126">
        <v>91</v>
      </c>
      <c r="T110" s="126">
        <v>130</v>
      </c>
      <c r="U110" s="126">
        <v>112</v>
      </c>
      <c r="V110" s="126">
        <v>84</v>
      </c>
      <c r="W110" s="126">
        <v>73</v>
      </c>
      <c r="X110" s="126">
        <v>81</v>
      </c>
      <c r="Y110" s="126">
        <v>75</v>
      </c>
      <c r="Z110" s="126">
        <v>65</v>
      </c>
      <c r="AA110" s="126">
        <v>26</v>
      </c>
      <c r="AB110" s="126">
        <v>12</v>
      </c>
      <c r="AC110" s="126">
        <v>2</v>
      </c>
      <c r="AD110" s="126">
        <v>0</v>
      </c>
      <c r="AE110" s="131">
        <v>0</v>
      </c>
      <c r="AF110" s="126">
        <v>172</v>
      </c>
      <c r="AG110" s="126">
        <v>900</v>
      </c>
      <c r="AH110" s="126">
        <v>334</v>
      </c>
    </row>
    <row r="111" spans="1:34" x14ac:dyDescent="0.15">
      <c r="A111" s="93"/>
      <c r="B111" s="94"/>
      <c r="C111" s="124" t="s">
        <v>368</v>
      </c>
      <c r="D111" s="124" t="s">
        <v>369</v>
      </c>
      <c r="E111" s="124"/>
      <c r="F111" s="127">
        <v>136</v>
      </c>
      <c r="G111" s="127">
        <v>231</v>
      </c>
      <c r="H111" s="127">
        <v>250</v>
      </c>
      <c r="I111" s="127">
        <v>481</v>
      </c>
      <c r="J111" s="127">
        <v>9</v>
      </c>
      <c r="K111" s="127">
        <v>25</v>
      </c>
      <c r="L111" s="127">
        <v>24</v>
      </c>
      <c r="M111" s="127">
        <v>35</v>
      </c>
      <c r="N111" s="127">
        <v>31</v>
      </c>
      <c r="O111" s="127">
        <v>20</v>
      </c>
      <c r="P111" s="127">
        <v>23</v>
      </c>
      <c r="Q111" s="127">
        <v>27</v>
      </c>
      <c r="R111" s="127">
        <v>25</v>
      </c>
      <c r="S111" s="127">
        <v>36</v>
      </c>
      <c r="T111" s="127">
        <v>48</v>
      </c>
      <c r="U111" s="127">
        <v>36</v>
      </c>
      <c r="V111" s="127">
        <v>24</v>
      </c>
      <c r="W111" s="127">
        <v>20</v>
      </c>
      <c r="X111" s="127">
        <v>31</v>
      </c>
      <c r="Y111" s="127">
        <v>27</v>
      </c>
      <c r="Z111" s="127">
        <v>27</v>
      </c>
      <c r="AA111" s="127">
        <v>8</v>
      </c>
      <c r="AB111" s="127">
        <v>5</v>
      </c>
      <c r="AC111" s="127">
        <v>0</v>
      </c>
      <c r="AD111" s="127">
        <v>0</v>
      </c>
      <c r="AE111" s="131">
        <v>0</v>
      </c>
      <c r="AF111" s="127">
        <v>58</v>
      </c>
      <c r="AG111" s="127">
        <v>305</v>
      </c>
      <c r="AH111" s="127">
        <v>118</v>
      </c>
    </row>
    <row r="112" spans="1:34" x14ac:dyDescent="0.15">
      <c r="A112" s="93"/>
      <c r="B112" s="94"/>
      <c r="C112" s="124" t="s">
        <v>370</v>
      </c>
      <c r="D112" s="124" t="s">
        <v>371</v>
      </c>
      <c r="E112" s="124"/>
      <c r="F112" s="127">
        <v>152</v>
      </c>
      <c r="G112" s="127">
        <v>255</v>
      </c>
      <c r="H112" s="127">
        <v>270</v>
      </c>
      <c r="I112" s="127">
        <v>525</v>
      </c>
      <c r="J112" s="127">
        <v>28</v>
      </c>
      <c r="K112" s="127">
        <v>28</v>
      </c>
      <c r="L112" s="127">
        <v>16</v>
      </c>
      <c r="M112" s="127">
        <v>23</v>
      </c>
      <c r="N112" s="127">
        <v>36</v>
      </c>
      <c r="O112" s="127">
        <v>32</v>
      </c>
      <c r="P112" s="127">
        <v>37</v>
      </c>
      <c r="Q112" s="127">
        <v>38</v>
      </c>
      <c r="R112" s="127">
        <v>26</v>
      </c>
      <c r="S112" s="127">
        <v>24</v>
      </c>
      <c r="T112" s="127">
        <v>40</v>
      </c>
      <c r="U112" s="127">
        <v>49</v>
      </c>
      <c r="V112" s="127">
        <v>39</v>
      </c>
      <c r="W112" s="127">
        <v>28</v>
      </c>
      <c r="X112" s="127">
        <v>23</v>
      </c>
      <c r="Y112" s="127">
        <v>21</v>
      </c>
      <c r="Z112" s="127">
        <v>21</v>
      </c>
      <c r="AA112" s="127">
        <v>10</v>
      </c>
      <c r="AB112" s="127">
        <v>6</v>
      </c>
      <c r="AC112" s="127">
        <v>0</v>
      </c>
      <c r="AD112" s="127">
        <v>0</v>
      </c>
      <c r="AE112" s="131">
        <v>0</v>
      </c>
      <c r="AF112" s="127">
        <v>72</v>
      </c>
      <c r="AG112" s="127">
        <v>344</v>
      </c>
      <c r="AH112" s="127">
        <v>109</v>
      </c>
    </row>
    <row r="113" spans="1:34" x14ac:dyDescent="0.15">
      <c r="A113" s="93"/>
      <c r="B113" s="94"/>
      <c r="C113" s="124" t="s">
        <v>372</v>
      </c>
      <c r="D113" s="124" t="s">
        <v>373</v>
      </c>
      <c r="E113" s="124"/>
      <c r="F113" s="127">
        <v>113</v>
      </c>
      <c r="G113" s="127">
        <v>194</v>
      </c>
      <c r="H113" s="127">
        <v>206</v>
      </c>
      <c r="I113" s="127">
        <v>400</v>
      </c>
      <c r="J113" s="127">
        <v>10</v>
      </c>
      <c r="K113" s="127">
        <v>15</v>
      </c>
      <c r="L113" s="127">
        <v>17</v>
      </c>
      <c r="M113" s="127">
        <v>21</v>
      </c>
      <c r="N113" s="127">
        <v>25</v>
      </c>
      <c r="O113" s="127">
        <v>18</v>
      </c>
      <c r="P113" s="127">
        <v>33</v>
      </c>
      <c r="Q113" s="127">
        <v>14</v>
      </c>
      <c r="R113" s="127">
        <v>19</v>
      </c>
      <c r="S113" s="127">
        <v>31</v>
      </c>
      <c r="T113" s="127">
        <v>42</v>
      </c>
      <c r="U113" s="127">
        <v>27</v>
      </c>
      <c r="V113" s="127">
        <v>21</v>
      </c>
      <c r="W113" s="127">
        <v>25</v>
      </c>
      <c r="X113" s="127">
        <v>27</v>
      </c>
      <c r="Y113" s="127">
        <v>27</v>
      </c>
      <c r="Z113" s="127">
        <v>17</v>
      </c>
      <c r="AA113" s="127">
        <v>8</v>
      </c>
      <c r="AB113" s="127">
        <v>1</v>
      </c>
      <c r="AC113" s="127">
        <v>2</v>
      </c>
      <c r="AD113" s="127">
        <v>0</v>
      </c>
      <c r="AE113" s="131">
        <v>0</v>
      </c>
      <c r="AF113" s="127">
        <v>42</v>
      </c>
      <c r="AG113" s="127">
        <v>251</v>
      </c>
      <c r="AH113" s="127">
        <v>107</v>
      </c>
    </row>
    <row r="114" spans="1:34" x14ac:dyDescent="0.15">
      <c r="A114" s="93"/>
      <c r="B114" s="94"/>
      <c r="C114" s="96" t="s">
        <v>374</v>
      </c>
      <c r="D114" s="96" t="s">
        <v>375</v>
      </c>
      <c r="E114" s="96" t="s">
        <v>884</v>
      </c>
      <c r="F114" s="126">
        <v>98</v>
      </c>
      <c r="G114" s="126">
        <v>236</v>
      </c>
      <c r="H114" s="126">
        <v>242</v>
      </c>
      <c r="I114" s="126">
        <v>478</v>
      </c>
      <c r="J114" s="126">
        <v>6</v>
      </c>
      <c r="K114" s="126">
        <v>21</v>
      </c>
      <c r="L114" s="126">
        <v>30</v>
      </c>
      <c r="M114" s="126">
        <v>64</v>
      </c>
      <c r="N114" s="126">
        <v>49</v>
      </c>
      <c r="O114" s="126">
        <v>26</v>
      </c>
      <c r="P114" s="126">
        <v>21</v>
      </c>
      <c r="Q114" s="126">
        <v>19</v>
      </c>
      <c r="R114" s="126">
        <v>23</v>
      </c>
      <c r="S114" s="126">
        <v>33</v>
      </c>
      <c r="T114" s="126">
        <v>38</v>
      </c>
      <c r="U114" s="126">
        <v>27</v>
      </c>
      <c r="V114" s="126">
        <v>27</v>
      </c>
      <c r="W114" s="126">
        <v>21</v>
      </c>
      <c r="X114" s="126">
        <v>25</v>
      </c>
      <c r="Y114" s="126">
        <v>23</v>
      </c>
      <c r="Z114" s="126">
        <v>12</v>
      </c>
      <c r="AA114" s="126">
        <v>7</v>
      </c>
      <c r="AB114" s="126">
        <v>4</v>
      </c>
      <c r="AC114" s="126">
        <v>2</v>
      </c>
      <c r="AD114" s="126">
        <v>0</v>
      </c>
      <c r="AE114" s="131">
        <v>0</v>
      </c>
      <c r="AF114" s="126">
        <v>57</v>
      </c>
      <c r="AG114" s="126">
        <v>327</v>
      </c>
      <c r="AH114" s="126">
        <v>94</v>
      </c>
    </row>
    <row r="115" spans="1:34" x14ac:dyDescent="0.15">
      <c r="A115" s="93"/>
      <c r="B115" s="94"/>
      <c r="C115" s="96" t="s">
        <v>376</v>
      </c>
      <c r="D115" s="96" t="s">
        <v>377</v>
      </c>
      <c r="E115" s="96" t="s">
        <v>884</v>
      </c>
      <c r="F115" s="126">
        <v>147</v>
      </c>
      <c r="G115" s="126">
        <v>244</v>
      </c>
      <c r="H115" s="126">
        <v>236</v>
      </c>
      <c r="I115" s="126">
        <v>480</v>
      </c>
      <c r="J115" s="126">
        <v>18</v>
      </c>
      <c r="K115" s="126">
        <v>22</v>
      </c>
      <c r="L115" s="126">
        <v>27</v>
      </c>
      <c r="M115" s="126">
        <v>23</v>
      </c>
      <c r="N115" s="126">
        <v>34</v>
      </c>
      <c r="O115" s="126">
        <v>22</v>
      </c>
      <c r="P115" s="126">
        <v>26</v>
      </c>
      <c r="Q115" s="126">
        <v>35</v>
      </c>
      <c r="R115" s="126">
        <v>31</v>
      </c>
      <c r="S115" s="126">
        <v>29</v>
      </c>
      <c r="T115" s="126">
        <v>45</v>
      </c>
      <c r="U115" s="126">
        <v>34</v>
      </c>
      <c r="V115" s="126">
        <v>35</v>
      </c>
      <c r="W115" s="126">
        <v>20</v>
      </c>
      <c r="X115" s="126">
        <v>26</v>
      </c>
      <c r="Y115" s="126">
        <v>22</v>
      </c>
      <c r="Z115" s="126">
        <v>17</v>
      </c>
      <c r="AA115" s="126">
        <v>12</v>
      </c>
      <c r="AB115" s="126">
        <v>2</v>
      </c>
      <c r="AC115" s="126">
        <v>0</v>
      </c>
      <c r="AD115" s="126">
        <v>0</v>
      </c>
      <c r="AE115" s="131">
        <v>0</v>
      </c>
      <c r="AF115" s="126">
        <v>67</v>
      </c>
      <c r="AG115" s="126">
        <v>314</v>
      </c>
      <c r="AH115" s="126">
        <v>99</v>
      </c>
    </row>
    <row r="116" spans="1:34" x14ac:dyDescent="0.15">
      <c r="A116" s="93"/>
      <c r="B116" s="94"/>
      <c r="C116" s="96" t="s">
        <v>378</v>
      </c>
      <c r="D116" s="96" t="s">
        <v>379</v>
      </c>
      <c r="E116" s="96" t="s">
        <v>885</v>
      </c>
      <c r="F116" s="126">
        <v>115</v>
      </c>
      <c r="G116" s="126">
        <v>192</v>
      </c>
      <c r="H116" s="126">
        <v>206</v>
      </c>
      <c r="I116" s="126">
        <v>398</v>
      </c>
      <c r="J116" s="126">
        <v>7</v>
      </c>
      <c r="K116" s="126">
        <v>20</v>
      </c>
      <c r="L116" s="126">
        <v>19</v>
      </c>
      <c r="M116" s="126">
        <v>23</v>
      </c>
      <c r="N116" s="126">
        <v>26</v>
      </c>
      <c r="O116" s="126">
        <v>21</v>
      </c>
      <c r="P116" s="126">
        <v>13</v>
      </c>
      <c r="Q116" s="126">
        <v>23</v>
      </c>
      <c r="R116" s="126">
        <v>19</v>
      </c>
      <c r="S116" s="126">
        <v>35</v>
      </c>
      <c r="T116" s="126">
        <v>43</v>
      </c>
      <c r="U116" s="126">
        <v>35</v>
      </c>
      <c r="V116" s="126">
        <v>28</v>
      </c>
      <c r="W116" s="126">
        <v>24</v>
      </c>
      <c r="X116" s="126">
        <v>21</v>
      </c>
      <c r="Y116" s="126">
        <v>16</v>
      </c>
      <c r="Z116" s="126">
        <v>16</v>
      </c>
      <c r="AA116" s="126">
        <v>7</v>
      </c>
      <c r="AB116" s="126">
        <v>2</v>
      </c>
      <c r="AC116" s="126">
        <v>0</v>
      </c>
      <c r="AD116" s="126">
        <v>0</v>
      </c>
      <c r="AE116" s="131">
        <v>0</v>
      </c>
      <c r="AF116" s="126">
        <v>46</v>
      </c>
      <c r="AG116" s="126">
        <v>266</v>
      </c>
      <c r="AH116" s="126">
        <v>86</v>
      </c>
    </row>
    <row r="117" spans="1:34" x14ac:dyDescent="0.15">
      <c r="A117" s="93"/>
      <c r="B117" s="94"/>
      <c r="C117" s="96" t="s">
        <v>380</v>
      </c>
      <c r="D117" s="96" t="s">
        <v>381</v>
      </c>
      <c r="E117" s="96" t="s">
        <v>885</v>
      </c>
      <c r="F117" s="126">
        <v>158</v>
      </c>
      <c r="G117" s="126">
        <v>272</v>
      </c>
      <c r="H117" s="126">
        <v>298</v>
      </c>
      <c r="I117" s="126">
        <v>570</v>
      </c>
      <c r="J117" s="126">
        <v>15</v>
      </c>
      <c r="K117" s="126">
        <v>29</v>
      </c>
      <c r="L117" s="126">
        <v>33</v>
      </c>
      <c r="M117" s="126">
        <v>39</v>
      </c>
      <c r="N117" s="126">
        <v>15</v>
      </c>
      <c r="O117" s="126">
        <v>30</v>
      </c>
      <c r="P117" s="126">
        <v>39</v>
      </c>
      <c r="Q117" s="126">
        <v>23</v>
      </c>
      <c r="R117" s="126">
        <v>37</v>
      </c>
      <c r="S117" s="126">
        <v>43</v>
      </c>
      <c r="T117" s="126">
        <v>47</v>
      </c>
      <c r="U117" s="126">
        <v>55</v>
      </c>
      <c r="V117" s="126">
        <v>36</v>
      </c>
      <c r="W117" s="126">
        <v>30</v>
      </c>
      <c r="X117" s="126">
        <v>43</v>
      </c>
      <c r="Y117" s="126">
        <v>30</v>
      </c>
      <c r="Z117" s="126">
        <v>14</v>
      </c>
      <c r="AA117" s="126">
        <v>9</v>
      </c>
      <c r="AB117" s="126">
        <v>3</v>
      </c>
      <c r="AC117" s="126">
        <v>0</v>
      </c>
      <c r="AD117" s="126">
        <v>0</v>
      </c>
      <c r="AE117" s="131">
        <v>0</v>
      </c>
      <c r="AF117" s="126">
        <v>77</v>
      </c>
      <c r="AG117" s="126">
        <v>364</v>
      </c>
      <c r="AH117" s="126">
        <v>129</v>
      </c>
    </row>
    <row r="118" spans="1:34" x14ac:dyDescent="0.15">
      <c r="A118" s="93"/>
      <c r="B118" s="94"/>
      <c r="C118" s="96" t="s">
        <v>382</v>
      </c>
      <c r="D118" s="96" t="s">
        <v>383</v>
      </c>
      <c r="E118" s="96" t="s">
        <v>885</v>
      </c>
      <c r="F118" s="126">
        <v>82</v>
      </c>
      <c r="G118" s="126">
        <v>137</v>
      </c>
      <c r="H118" s="126">
        <v>135</v>
      </c>
      <c r="I118" s="126">
        <v>272</v>
      </c>
      <c r="J118" s="126">
        <v>18</v>
      </c>
      <c r="K118" s="126">
        <v>6</v>
      </c>
      <c r="L118" s="126">
        <v>10</v>
      </c>
      <c r="M118" s="126">
        <v>15</v>
      </c>
      <c r="N118" s="126">
        <v>10</v>
      </c>
      <c r="O118" s="126">
        <v>18</v>
      </c>
      <c r="P118" s="126">
        <v>18</v>
      </c>
      <c r="Q118" s="126">
        <v>6</v>
      </c>
      <c r="R118" s="126">
        <v>18</v>
      </c>
      <c r="S118" s="126">
        <v>13</v>
      </c>
      <c r="T118" s="126">
        <v>14</v>
      </c>
      <c r="U118" s="126">
        <v>26</v>
      </c>
      <c r="V118" s="126">
        <v>22</v>
      </c>
      <c r="W118" s="126">
        <v>18</v>
      </c>
      <c r="X118" s="126">
        <v>26</v>
      </c>
      <c r="Y118" s="126">
        <v>18</v>
      </c>
      <c r="Z118" s="126">
        <v>8</v>
      </c>
      <c r="AA118" s="126">
        <v>5</v>
      </c>
      <c r="AB118" s="126">
        <v>2</v>
      </c>
      <c r="AC118" s="126">
        <v>1</v>
      </c>
      <c r="AD118" s="126">
        <v>0</v>
      </c>
      <c r="AE118" s="131">
        <v>0</v>
      </c>
      <c r="AF118" s="126">
        <v>34</v>
      </c>
      <c r="AG118" s="126">
        <v>160</v>
      </c>
      <c r="AH118" s="126">
        <v>78</v>
      </c>
    </row>
    <row r="119" spans="1:34" x14ac:dyDescent="0.15">
      <c r="A119" s="93"/>
      <c r="B119" s="94"/>
      <c r="C119" s="96" t="s">
        <v>384</v>
      </c>
      <c r="D119" s="96" t="s">
        <v>385</v>
      </c>
      <c r="E119" s="96" t="s">
        <v>883</v>
      </c>
      <c r="F119" s="126">
        <v>63</v>
      </c>
      <c r="G119" s="126">
        <v>120</v>
      </c>
      <c r="H119" s="126">
        <v>121</v>
      </c>
      <c r="I119" s="126">
        <v>241</v>
      </c>
      <c r="J119" s="126">
        <v>12</v>
      </c>
      <c r="K119" s="126">
        <v>14</v>
      </c>
      <c r="L119" s="126">
        <v>9</v>
      </c>
      <c r="M119" s="126">
        <v>7</v>
      </c>
      <c r="N119" s="126">
        <v>8</v>
      </c>
      <c r="O119" s="126">
        <v>12</v>
      </c>
      <c r="P119" s="126">
        <v>22</v>
      </c>
      <c r="Q119" s="126">
        <v>21</v>
      </c>
      <c r="R119" s="126">
        <v>13</v>
      </c>
      <c r="S119" s="126">
        <v>8</v>
      </c>
      <c r="T119" s="126">
        <v>16</v>
      </c>
      <c r="U119" s="126">
        <v>22</v>
      </c>
      <c r="V119" s="126">
        <v>22</v>
      </c>
      <c r="W119" s="126">
        <v>16</v>
      </c>
      <c r="X119" s="126">
        <v>16</v>
      </c>
      <c r="Y119" s="126">
        <v>9</v>
      </c>
      <c r="Z119" s="126">
        <v>9</v>
      </c>
      <c r="AA119" s="126">
        <v>5</v>
      </c>
      <c r="AB119" s="126">
        <v>0</v>
      </c>
      <c r="AC119" s="126">
        <v>0</v>
      </c>
      <c r="AD119" s="126">
        <v>0</v>
      </c>
      <c r="AE119" s="131">
        <v>0</v>
      </c>
      <c r="AF119" s="126">
        <v>35</v>
      </c>
      <c r="AG119" s="126">
        <v>151</v>
      </c>
      <c r="AH119" s="126">
        <v>55</v>
      </c>
    </row>
    <row r="120" spans="1:34" x14ac:dyDescent="0.15">
      <c r="A120" s="93"/>
      <c r="B120" s="94"/>
      <c r="C120" s="96" t="s">
        <v>386</v>
      </c>
      <c r="D120" s="96" t="s">
        <v>387</v>
      </c>
      <c r="E120" s="96" t="s">
        <v>884</v>
      </c>
      <c r="F120" s="126">
        <v>42</v>
      </c>
      <c r="G120" s="126">
        <v>76</v>
      </c>
      <c r="H120" s="126">
        <v>85</v>
      </c>
      <c r="I120" s="126">
        <v>161</v>
      </c>
      <c r="J120" s="126">
        <v>7</v>
      </c>
      <c r="K120" s="126">
        <v>8</v>
      </c>
      <c r="L120" s="126">
        <v>6</v>
      </c>
      <c r="M120" s="126">
        <v>6</v>
      </c>
      <c r="N120" s="126">
        <v>13</v>
      </c>
      <c r="O120" s="126">
        <v>13</v>
      </c>
      <c r="P120" s="126">
        <v>8</v>
      </c>
      <c r="Q120" s="126">
        <v>7</v>
      </c>
      <c r="R120" s="126">
        <v>5</v>
      </c>
      <c r="S120" s="126">
        <v>12</v>
      </c>
      <c r="T120" s="126">
        <v>11</v>
      </c>
      <c r="U120" s="126">
        <v>16</v>
      </c>
      <c r="V120" s="126">
        <v>13</v>
      </c>
      <c r="W120" s="126">
        <v>7</v>
      </c>
      <c r="X120" s="126">
        <v>11</v>
      </c>
      <c r="Y120" s="126">
        <v>6</v>
      </c>
      <c r="Z120" s="126">
        <v>3</v>
      </c>
      <c r="AA120" s="126">
        <v>5</v>
      </c>
      <c r="AB120" s="126">
        <v>3</v>
      </c>
      <c r="AC120" s="126">
        <v>1</v>
      </c>
      <c r="AD120" s="126">
        <v>0</v>
      </c>
      <c r="AE120" s="131">
        <v>0</v>
      </c>
      <c r="AF120" s="126">
        <v>21</v>
      </c>
      <c r="AG120" s="126">
        <v>104</v>
      </c>
      <c r="AH120" s="126">
        <v>36</v>
      </c>
    </row>
    <row r="121" spans="1:34" x14ac:dyDescent="0.15">
      <c r="A121" s="93"/>
      <c r="B121" s="94"/>
      <c r="C121" s="96" t="s">
        <v>388</v>
      </c>
      <c r="D121" s="96" t="s">
        <v>389</v>
      </c>
      <c r="E121" s="96" t="s">
        <v>886</v>
      </c>
      <c r="F121" s="126">
        <v>164</v>
      </c>
      <c r="G121" s="126">
        <v>257</v>
      </c>
      <c r="H121" s="126">
        <v>298</v>
      </c>
      <c r="I121" s="126">
        <v>555</v>
      </c>
      <c r="J121" s="126">
        <v>14</v>
      </c>
      <c r="K121" s="126">
        <v>16</v>
      </c>
      <c r="L121" s="126">
        <v>30</v>
      </c>
      <c r="M121" s="126">
        <v>40</v>
      </c>
      <c r="N121" s="126">
        <v>29</v>
      </c>
      <c r="O121" s="126">
        <v>17</v>
      </c>
      <c r="P121" s="126">
        <v>30</v>
      </c>
      <c r="Q121" s="126">
        <v>22</v>
      </c>
      <c r="R121" s="126">
        <v>34</v>
      </c>
      <c r="S121" s="126">
        <v>37</v>
      </c>
      <c r="T121" s="126">
        <v>46</v>
      </c>
      <c r="U121" s="126">
        <v>50</v>
      </c>
      <c r="V121" s="126">
        <v>36</v>
      </c>
      <c r="W121" s="126">
        <v>42</v>
      </c>
      <c r="X121" s="126">
        <v>39</v>
      </c>
      <c r="Y121" s="126">
        <v>37</v>
      </c>
      <c r="Z121" s="126">
        <v>23</v>
      </c>
      <c r="AA121" s="126">
        <v>7</v>
      </c>
      <c r="AB121" s="126">
        <v>5</v>
      </c>
      <c r="AC121" s="126">
        <v>1</v>
      </c>
      <c r="AD121" s="126">
        <v>0</v>
      </c>
      <c r="AE121" s="131">
        <v>0</v>
      </c>
      <c r="AF121" s="126">
        <v>60</v>
      </c>
      <c r="AG121" s="126">
        <v>341</v>
      </c>
      <c r="AH121" s="126">
        <v>154</v>
      </c>
    </row>
    <row r="122" spans="1:34" x14ac:dyDescent="0.15">
      <c r="A122" s="93"/>
      <c r="B122" s="94"/>
      <c r="C122" s="124" t="s">
        <v>390</v>
      </c>
      <c r="D122" s="124" t="s">
        <v>391</v>
      </c>
      <c r="E122" s="124"/>
      <c r="F122" s="127">
        <v>60</v>
      </c>
      <c r="G122" s="127">
        <v>103</v>
      </c>
      <c r="H122" s="127">
        <v>116</v>
      </c>
      <c r="I122" s="127">
        <v>219</v>
      </c>
      <c r="J122" s="127">
        <v>3</v>
      </c>
      <c r="K122" s="127">
        <v>11</v>
      </c>
      <c r="L122" s="127">
        <v>15</v>
      </c>
      <c r="M122" s="127">
        <v>16</v>
      </c>
      <c r="N122" s="127">
        <v>8</v>
      </c>
      <c r="O122" s="127">
        <v>6</v>
      </c>
      <c r="P122" s="127">
        <v>8</v>
      </c>
      <c r="Q122" s="127">
        <v>9</v>
      </c>
      <c r="R122" s="127">
        <v>20</v>
      </c>
      <c r="S122" s="127">
        <v>12</v>
      </c>
      <c r="T122" s="127">
        <v>21</v>
      </c>
      <c r="U122" s="127">
        <v>18</v>
      </c>
      <c r="V122" s="127">
        <v>14</v>
      </c>
      <c r="W122" s="127">
        <v>16</v>
      </c>
      <c r="X122" s="127">
        <v>14</v>
      </c>
      <c r="Y122" s="127">
        <v>10</v>
      </c>
      <c r="Z122" s="127">
        <v>13</v>
      </c>
      <c r="AA122" s="127">
        <v>4</v>
      </c>
      <c r="AB122" s="127">
        <v>1</v>
      </c>
      <c r="AC122" s="127">
        <v>0</v>
      </c>
      <c r="AD122" s="127">
        <v>0</v>
      </c>
      <c r="AE122" s="131">
        <v>0</v>
      </c>
      <c r="AF122" s="127">
        <v>29</v>
      </c>
      <c r="AG122" s="127">
        <v>132</v>
      </c>
      <c r="AH122" s="127">
        <v>58</v>
      </c>
    </row>
    <row r="123" spans="1:34" x14ac:dyDescent="0.15">
      <c r="A123" s="93"/>
      <c r="B123" s="94"/>
      <c r="C123" s="124" t="s">
        <v>392</v>
      </c>
      <c r="D123" s="124" t="s">
        <v>393</v>
      </c>
      <c r="E123" s="124"/>
      <c r="F123" s="127">
        <v>104</v>
      </c>
      <c r="G123" s="127">
        <v>154</v>
      </c>
      <c r="H123" s="127">
        <v>182</v>
      </c>
      <c r="I123" s="127">
        <v>336</v>
      </c>
      <c r="J123" s="127">
        <v>11</v>
      </c>
      <c r="K123" s="127">
        <v>5</v>
      </c>
      <c r="L123" s="127">
        <v>15</v>
      </c>
      <c r="M123" s="127">
        <v>24</v>
      </c>
      <c r="N123" s="127">
        <v>21</v>
      </c>
      <c r="O123" s="127">
        <v>11</v>
      </c>
      <c r="P123" s="127">
        <v>22</v>
      </c>
      <c r="Q123" s="127">
        <v>13</v>
      </c>
      <c r="R123" s="127">
        <v>14</v>
      </c>
      <c r="S123" s="127">
        <v>25</v>
      </c>
      <c r="T123" s="127">
        <v>25</v>
      </c>
      <c r="U123" s="127">
        <v>32</v>
      </c>
      <c r="V123" s="127">
        <v>22</v>
      </c>
      <c r="W123" s="127">
        <v>26</v>
      </c>
      <c r="X123" s="127">
        <v>25</v>
      </c>
      <c r="Y123" s="127">
        <v>27</v>
      </c>
      <c r="Z123" s="127">
        <v>10</v>
      </c>
      <c r="AA123" s="127">
        <v>3</v>
      </c>
      <c r="AB123" s="127">
        <v>4</v>
      </c>
      <c r="AC123" s="127">
        <v>1</v>
      </c>
      <c r="AD123" s="127">
        <v>0</v>
      </c>
      <c r="AE123" s="131">
        <v>0</v>
      </c>
      <c r="AF123" s="127">
        <v>31</v>
      </c>
      <c r="AG123" s="127">
        <v>209</v>
      </c>
      <c r="AH123" s="127">
        <v>96</v>
      </c>
    </row>
    <row r="124" spans="1:34" x14ac:dyDescent="0.15">
      <c r="A124" s="93"/>
      <c r="B124" s="94"/>
      <c r="C124" s="96" t="s">
        <v>394</v>
      </c>
      <c r="D124" s="96" t="s">
        <v>395</v>
      </c>
      <c r="E124" s="96" t="s">
        <v>886</v>
      </c>
      <c r="F124" s="126">
        <v>197</v>
      </c>
      <c r="G124" s="126">
        <v>345</v>
      </c>
      <c r="H124" s="126">
        <v>376</v>
      </c>
      <c r="I124" s="126">
        <v>721</v>
      </c>
      <c r="J124" s="126">
        <v>28</v>
      </c>
      <c r="K124" s="126">
        <v>35</v>
      </c>
      <c r="L124" s="126">
        <v>49</v>
      </c>
      <c r="M124" s="126">
        <v>44</v>
      </c>
      <c r="N124" s="126">
        <v>38</v>
      </c>
      <c r="O124" s="126">
        <v>23</v>
      </c>
      <c r="P124" s="126">
        <v>40</v>
      </c>
      <c r="Q124" s="126">
        <v>44</v>
      </c>
      <c r="R124" s="126">
        <v>53</v>
      </c>
      <c r="S124" s="126">
        <v>45</v>
      </c>
      <c r="T124" s="126">
        <v>38</v>
      </c>
      <c r="U124" s="126">
        <v>60</v>
      </c>
      <c r="V124" s="126">
        <v>46</v>
      </c>
      <c r="W124" s="126">
        <v>49</v>
      </c>
      <c r="X124" s="126">
        <v>41</v>
      </c>
      <c r="Y124" s="126">
        <v>46</v>
      </c>
      <c r="Z124" s="126">
        <v>17</v>
      </c>
      <c r="AA124" s="126">
        <v>18</v>
      </c>
      <c r="AB124" s="126">
        <v>6</v>
      </c>
      <c r="AC124" s="126">
        <v>1</v>
      </c>
      <c r="AD124" s="126">
        <v>0</v>
      </c>
      <c r="AE124" s="131">
        <v>0</v>
      </c>
      <c r="AF124" s="126">
        <v>112</v>
      </c>
      <c r="AG124" s="126">
        <v>431</v>
      </c>
      <c r="AH124" s="126">
        <v>178</v>
      </c>
    </row>
    <row r="125" spans="1:34" x14ac:dyDescent="0.15">
      <c r="A125" s="93"/>
      <c r="B125" s="94"/>
      <c r="C125" s="96" t="s">
        <v>396</v>
      </c>
      <c r="D125" s="96" t="s">
        <v>397</v>
      </c>
      <c r="E125" s="96" t="s">
        <v>886</v>
      </c>
      <c r="F125" s="126">
        <v>61</v>
      </c>
      <c r="G125" s="126">
        <v>128</v>
      </c>
      <c r="H125" s="126">
        <v>138</v>
      </c>
      <c r="I125" s="126">
        <v>266</v>
      </c>
      <c r="J125" s="126">
        <v>10</v>
      </c>
      <c r="K125" s="126">
        <v>22</v>
      </c>
      <c r="L125" s="126">
        <v>13</v>
      </c>
      <c r="M125" s="126">
        <v>16</v>
      </c>
      <c r="N125" s="126">
        <v>14</v>
      </c>
      <c r="O125" s="126">
        <v>7</v>
      </c>
      <c r="P125" s="126">
        <v>10</v>
      </c>
      <c r="Q125" s="126">
        <v>16</v>
      </c>
      <c r="R125" s="126">
        <v>16</v>
      </c>
      <c r="S125" s="126">
        <v>20</v>
      </c>
      <c r="T125" s="126">
        <v>20</v>
      </c>
      <c r="U125" s="126">
        <v>11</v>
      </c>
      <c r="V125" s="126">
        <v>17</v>
      </c>
      <c r="W125" s="126">
        <v>18</v>
      </c>
      <c r="X125" s="126">
        <v>14</v>
      </c>
      <c r="Y125" s="126">
        <v>22</v>
      </c>
      <c r="Z125" s="126">
        <v>10</v>
      </c>
      <c r="AA125" s="126">
        <v>4</v>
      </c>
      <c r="AB125" s="126">
        <v>3</v>
      </c>
      <c r="AC125" s="126">
        <v>3</v>
      </c>
      <c r="AD125" s="126">
        <v>0</v>
      </c>
      <c r="AE125" s="131">
        <v>0</v>
      </c>
      <c r="AF125" s="126">
        <v>45</v>
      </c>
      <c r="AG125" s="126">
        <v>147</v>
      </c>
      <c r="AH125" s="126">
        <v>74</v>
      </c>
    </row>
    <row r="126" spans="1:34" x14ac:dyDescent="0.15">
      <c r="A126" s="93"/>
      <c r="B126" s="94"/>
      <c r="C126" s="96" t="s">
        <v>398</v>
      </c>
      <c r="D126" s="96" t="s">
        <v>399</v>
      </c>
      <c r="E126" s="96" t="s">
        <v>886</v>
      </c>
      <c r="F126" s="126">
        <v>84</v>
      </c>
      <c r="G126" s="126">
        <v>171</v>
      </c>
      <c r="H126" s="126">
        <v>171</v>
      </c>
      <c r="I126" s="126">
        <v>342</v>
      </c>
      <c r="J126" s="126">
        <v>17</v>
      </c>
      <c r="K126" s="126">
        <v>12</v>
      </c>
      <c r="L126" s="126">
        <v>23</v>
      </c>
      <c r="M126" s="126">
        <v>24</v>
      </c>
      <c r="N126" s="126">
        <v>10</v>
      </c>
      <c r="O126" s="126">
        <v>18</v>
      </c>
      <c r="P126" s="126">
        <v>16</v>
      </c>
      <c r="Q126" s="126">
        <v>12</v>
      </c>
      <c r="R126" s="126">
        <v>23</v>
      </c>
      <c r="S126" s="126">
        <v>21</v>
      </c>
      <c r="T126" s="126">
        <v>23</v>
      </c>
      <c r="U126" s="126">
        <v>37</v>
      </c>
      <c r="V126" s="126">
        <v>17</v>
      </c>
      <c r="W126" s="126">
        <v>21</v>
      </c>
      <c r="X126" s="126">
        <v>19</v>
      </c>
      <c r="Y126" s="126">
        <v>23</v>
      </c>
      <c r="Z126" s="126">
        <v>15</v>
      </c>
      <c r="AA126" s="126">
        <v>7</v>
      </c>
      <c r="AB126" s="126">
        <v>3</v>
      </c>
      <c r="AC126" s="126">
        <v>1</v>
      </c>
      <c r="AD126" s="126">
        <v>0</v>
      </c>
      <c r="AE126" s="131">
        <v>0</v>
      </c>
      <c r="AF126" s="126">
        <v>52</v>
      </c>
      <c r="AG126" s="126">
        <v>201</v>
      </c>
      <c r="AH126" s="126">
        <v>89</v>
      </c>
    </row>
    <row r="127" spans="1:34" x14ac:dyDescent="0.15">
      <c r="A127" s="93"/>
      <c r="B127" s="94"/>
      <c r="C127" s="96" t="s">
        <v>400</v>
      </c>
      <c r="D127" s="96" t="s">
        <v>401</v>
      </c>
      <c r="E127" s="96" t="s">
        <v>886</v>
      </c>
      <c r="F127" s="126">
        <v>59</v>
      </c>
      <c r="G127" s="126">
        <v>110</v>
      </c>
      <c r="H127" s="126">
        <v>110</v>
      </c>
      <c r="I127" s="126">
        <v>220</v>
      </c>
      <c r="J127" s="126">
        <v>4</v>
      </c>
      <c r="K127" s="126">
        <v>9</v>
      </c>
      <c r="L127" s="126">
        <v>13</v>
      </c>
      <c r="M127" s="126">
        <v>12</v>
      </c>
      <c r="N127" s="126">
        <v>14</v>
      </c>
      <c r="O127" s="126">
        <v>13</v>
      </c>
      <c r="P127" s="126">
        <v>12</v>
      </c>
      <c r="Q127" s="126">
        <v>11</v>
      </c>
      <c r="R127" s="126">
        <v>13</v>
      </c>
      <c r="S127" s="126">
        <v>21</v>
      </c>
      <c r="T127" s="126">
        <v>24</v>
      </c>
      <c r="U127" s="126">
        <v>15</v>
      </c>
      <c r="V127" s="126">
        <v>10</v>
      </c>
      <c r="W127" s="126">
        <v>12</v>
      </c>
      <c r="X127" s="126">
        <v>7</v>
      </c>
      <c r="Y127" s="126">
        <v>20</v>
      </c>
      <c r="Z127" s="126">
        <v>6</v>
      </c>
      <c r="AA127" s="126">
        <v>4</v>
      </c>
      <c r="AB127" s="126">
        <v>0</v>
      </c>
      <c r="AC127" s="126">
        <v>0</v>
      </c>
      <c r="AD127" s="126">
        <v>0</v>
      </c>
      <c r="AE127" s="131">
        <v>0</v>
      </c>
      <c r="AF127" s="126">
        <v>26</v>
      </c>
      <c r="AG127" s="126">
        <v>145</v>
      </c>
      <c r="AH127" s="126">
        <v>49</v>
      </c>
    </row>
    <row r="128" spans="1:34" x14ac:dyDescent="0.15">
      <c r="A128" s="93"/>
      <c r="B128" s="94"/>
      <c r="C128" s="96" t="s">
        <v>402</v>
      </c>
      <c r="D128" s="96" t="s">
        <v>403</v>
      </c>
      <c r="E128" s="96" t="s">
        <v>886</v>
      </c>
      <c r="F128" s="126">
        <v>63</v>
      </c>
      <c r="G128" s="126">
        <v>104</v>
      </c>
      <c r="H128" s="126">
        <v>115</v>
      </c>
      <c r="I128" s="126">
        <v>219</v>
      </c>
      <c r="J128" s="126">
        <v>10</v>
      </c>
      <c r="K128" s="126">
        <v>10</v>
      </c>
      <c r="L128" s="126">
        <v>10</v>
      </c>
      <c r="M128" s="126">
        <v>11</v>
      </c>
      <c r="N128" s="126">
        <v>10</v>
      </c>
      <c r="O128" s="126">
        <v>9</v>
      </c>
      <c r="P128" s="126">
        <v>15</v>
      </c>
      <c r="Q128" s="126">
        <v>10</v>
      </c>
      <c r="R128" s="126">
        <v>10</v>
      </c>
      <c r="S128" s="126">
        <v>15</v>
      </c>
      <c r="T128" s="126">
        <v>15</v>
      </c>
      <c r="U128" s="126">
        <v>20</v>
      </c>
      <c r="V128" s="126">
        <v>21</v>
      </c>
      <c r="W128" s="126">
        <v>14</v>
      </c>
      <c r="X128" s="126">
        <v>10</v>
      </c>
      <c r="Y128" s="126">
        <v>11</v>
      </c>
      <c r="Z128" s="126">
        <v>9</v>
      </c>
      <c r="AA128" s="126">
        <v>8</v>
      </c>
      <c r="AB128" s="126">
        <v>0</v>
      </c>
      <c r="AC128" s="126">
        <v>1</v>
      </c>
      <c r="AD128" s="126">
        <v>0</v>
      </c>
      <c r="AE128" s="131">
        <v>0</v>
      </c>
      <c r="AF128" s="126">
        <v>30</v>
      </c>
      <c r="AG128" s="126">
        <v>136</v>
      </c>
      <c r="AH128" s="126">
        <v>53</v>
      </c>
    </row>
    <row r="129" spans="1:34" x14ac:dyDescent="0.15">
      <c r="A129" s="93"/>
      <c r="B129" s="94"/>
      <c r="C129" s="96" t="s">
        <v>404</v>
      </c>
      <c r="D129" s="96" t="s">
        <v>405</v>
      </c>
      <c r="E129" s="96" t="s">
        <v>886</v>
      </c>
      <c r="F129" s="126">
        <v>87</v>
      </c>
      <c r="G129" s="126">
        <v>140</v>
      </c>
      <c r="H129" s="126">
        <v>140</v>
      </c>
      <c r="I129" s="126">
        <v>280</v>
      </c>
      <c r="J129" s="126">
        <v>9</v>
      </c>
      <c r="K129" s="126">
        <v>7</v>
      </c>
      <c r="L129" s="126">
        <v>15</v>
      </c>
      <c r="M129" s="126">
        <v>15</v>
      </c>
      <c r="N129" s="126">
        <v>18</v>
      </c>
      <c r="O129" s="126">
        <v>11</v>
      </c>
      <c r="P129" s="126">
        <v>14</v>
      </c>
      <c r="Q129" s="126">
        <v>21</v>
      </c>
      <c r="R129" s="126">
        <v>17</v>
      </c>
      <c r="S129" s="126">
        <v>12</v>
      </c>
      <c r="T129" s="126">
        <v>25</v>
      </c>
      <c r="U129" s="126">
        <v>27</v>
      </c>
      <c r="V129" s="126">
        <v>21</v>
      </c>
      <c r="W129" s="126">
        <v>24</v>
      </c>
      <c r="X129" s="126">
        <v>19</v>
      </c>
      <c r="Y129" s="126">
        <v>16</v>
      </c>
      <c r="Z129" s="126">
        <v>6</v>
      </c>
      <c r="AA129" s="126">
        <v>2</v>
      </c>
      <c r="AB129" s="126">
        <v>1</v>
      </c>
      <c r="AC129" s="126">
        <v>0</v>
      </c>
      <c r="AD129" s="126">
        <v>0</v>
      </c>
      <c r="AE129" s="131">
        <v>0</v>
      </c>
      <c r="AF129" s="126">
        <v>31</v>
      </c>
      <c r="AG129" s="126">
        <v>181</v>
      </c>
      <c r="AH129" s="126">
        <v>68</v>
      </c>
    </row>
    <row r="130" spans="1:34" x14ac:dyDescent="0.15">
      <c r="A130" s="93"/>
      <c r="B130" s="94"/>
      <c r="C130" s="96" t="s">
        <v>406</v>
      </c>
      <c r="D130" s="96" t="s">
        <v>407</v>
      </c>
      <c r="E130" s="96" t="s">
        <v>886</v>
      </c>
      <c r="F130" s="126">
        <v>54</v>
      </c>
      <c r="G130" s="126">
        <v>91</v>
      </c>
      <c r="H130" s="126">
        <v>118</v>
      </c>
      <c r="I130" s="126">
        <v>209</v>
      </c>
      <c r="J130" s="126">
        <v>5</v>
      </c>
      <c r="K130" s="126">
        <v>12</v>
      </c>
      <c r="L130" s="126">
        <v>19</v>
      </c>
      <c r="M130" s="126">
        <v>11</v>
      </c>
      <c r="N130" s="126">
        <v>11</v>
      </c>
      <c r="O130" s="126">
        <v>11</v>
      </c>
      <c r="P130" s="126">
        <v>6</v>
      </c>
      <c r="Q130" s="126">
        <v>11</v>
      </c>
      <c r="R130" s="126">
        <v>18</v>
      </c>
      <c r="S130" s="126">
        <v>11</v>
      </c>
      <c r="T130" s="126">
        <v>13</v>
      </c>
      <c r="U130" s="126">
        <v>14</v>
      </c>
      <c r="V130" s="126">
        <v>9</v>
      </c>
      <c r="W130" s="126">
        <v>14</v>
      </c>
      <c r="X130" s="126">
        <v>17</v>
      </c>
      <c r="Y130" s="126">
        <v>10</v>
      </c>
      <c r="Z130" s="126">
        <v>10</v>
      </c>
      <c r="AA130" s="126">
        <v>4</v>
      </c>
      <c r="AB130" s="126">
        <v>3</v>
      </c>
      <c r="AC130" s="126">
        <v>0</v>
      </c>
      <c r="AD130" s="126">
        <v>0</v>
      </c>
      <c r="AE130" s="131">
        <v>0</v>
      </c>
      <c r="AF130" s="126">
        <v>36</v>
      </c>
      <c r="AG130" s="126">
        <v>115</v>
      </c>
      <c r="AH130" s="126">
        <v>58</v>
      </c>
    </row>
    <row r="131" spans="1:34" x14ac:dyDescent="0.15">
      <c r="A131" s="93"/>
      <c r="B131" s="94"/>
      <c r="C131" s="96" t="s">
        <v>408</v>
      </c>
      <c r="D131" s="96" t="s">
        <v>409</v>
      </c>
      <c r="E131" s="96" t="s">
        <v>886</v>
      </c>
      <c r="F131" s="126">
        <v>44</v>
      </c>
      <c r="G131" s="126">
        <v>70</v>
      </c>
      <c r="H131" s="126">
        <v>82</v>
      </c>
      <c r="I131" s="126">
        <v>152</v>
      </c>
      <c r="J131" s="126">
        <v>3</v>
      </c>
      <c r="K131" s="126">
        <v>6</v>
      </c>
      <c r="L131" s="126">
        <v>12</v>
      </c>
      <c r="M131" s="126">
        <v>13</v>
      </c>
      <c r="N131" s="126">
        <v>7</v>
      </c>
      <c r="O131" s="126">
        <v>4</v>
      </c>
      <c r="P131" s="126">
        <v>4</v>
      </c>
      <c r="Q131" s="126">
        <v>6</v>
      </c>
      <c r="R131" s="126">
        <v>15</v>
      </c>
      <c r="S131" s="126">
        <v>16</v>
      </c>
      <c r="T131" s="126">
        <v>11</v>
      </c>
      <c r="U131" s="126">
        <v>10</v>
      </c>
      <c r="V131" s="126">
        <v>7</v>
      </c>
      <c r="W131" s="126">
        <v>10</v>
      </c>
      <c r="X131" s="126">
        <v>10</v>
      </c>
      <c r="Y131" s="126">
        <v>7</v>
      </c>
      <c r="Z131" s="126">
        <v>6</v>
      </c>
      <c r="AA131" s="126">
        <v>4</v>
      </c>
      <c r="AB131" s="126">
        <v>1</v>
      </c>
      <c r="AC131" s="126">
        <v>0</v>
      </c>
      <c r="AD131" s="126">
        <v>0</v>
      </c>
      <c r="AE131" s="131">
        <v>0</v>
      </c>
      <c r="AF131" s="126">
        <v>21</v>
      </c>
      <c r="AG131" s="126">
        <v>93</v>
      </c>
      <c r="AH131" s="126">
        <v>38</v>
      </c>
    </row>
    <row r="132" spans="1:34" x14ac:dyDescent="0.15">
      <c r="A132" s="93"/>
      <c r="B132" s="94"/>
      <c r="C132" s="96" t="s">
        <v>410</v>
      </c>
      <c r="D132" s="96" t="s">
        <v>411</v>
      </c>
      <c r="E132" s="96" t="s">
        <v>886</v>
      </c>
      <c r="F132" s="126">
        <v>35</v>
      </c>
      <c r="G132" s="126">
        <v>49</v>
      </c>
      <c r="H132" s="126">
        <v>63</v>
      </c>
      <c r="I132" s="126">
        <v>112</v>
      </c>
      <c r="J132" s="126">
        <v>2</v>
      </c>
      <c r="K132" s="126">
        <v>4</v>
      </c>
      <c r="L132" s="126">
        <v>2</v>
      </c>
      <c r="M132" s="126">
        <v>7</v>
      </c>
      <c r="N132" s="126">
        <v>11</v>
      </c>
      <c r="O132" s="126">
        <v>4</v>
      </c>
      <c r="P132" s="126">
        <v>4</v>
      </c>
      <c r="Q132" s="126">
        <v>6</v>
      </c>
      <c r="R132" s="126">
        <v>4</v>
      </c>
      <c r="S132" s="126">
        <v>8</v>
      </c>
      <c r="T132" s="126">
        <v>9</v>
      </c>
      <c r="U132" s="126">
        <v>11</v>
      </c>
      <c r="V132" s="126">
        <v>8</v>
      </c>
      <c r="W132" s="126">
        <v>7</v>
      </c>
      <c r="X132" s="126">
        <v>9</v>
      </c>
      <c r="Y132" s="126">
        <v>7</v>
      </c>
      <c r="Z132" s="126">
        <v>5</v>
      </c>
      <c r="AA132" s="126">
        <v>2</v>
      </c>
      <c r="AB132" s="126">
        <v>2</v>
      </c>
      <c r="AC132" s="126">
        <v>0</v>
      </c>
      <c r="AD132" s="126">
        <v>0</v>
      </c>
      <c r="AE132" s="131">
        <v>0</v>
      </c>
      <c r="AF132" s="126">
        <v>8</v>
      </c>
      <c r="AG132" s="126">
        <v>72</v>
      </c>
      <c r="AH132" s="126">
        <v>32</v>
      </c>
    </row>
    <row r="133" spans="1:34" x14ac:dyDescent="0.15">
      <c r="A133" s="93"/>
      <c r="B133" s="94"/>
      <c r="C133" s="96" t="s">
        <v>412</v>
      </c>
      <c r="D133" s="96" t="s">
        <v>0</v>
      </c>
      <c r="E133" s="96" t="s">
        <v>886</v>
      </c>
      <c r="F133" s="126">
        <v>37</v>
      </c>
      <c r="G133" s="126">
        <v>58</v>
      </c>
      <c r="H133" s="126">
        <v>61</v>
      </c>
      <c r="I133" s="126">
        <v>119</v>
      </c>
      <c r="J133" s="126">
        <v>3</v>
      </c>
      <c r="K133" s="126">
        <v>5</v>
      </c>
      <c r="L133" s="126">
        <v>8</v>
      </c>
      <c r="M133" s="126">
        <v>4</v>
      </c>
      <c r="N133" s="126">
        <v>2</v>
      </c>
      <c r="O133" s="126">
        <v>5</v>
      </c>
      <c r="P133" s="126">
        <v>6</v>
      </c>
      <c r="Q133" s="126">
        <v>6</v>
      </c>
      <c r="R133" s="126">
        <v>7</v>
      </c>
      <c r="S133" s="126">
        <v>6</v>
      </c>
      <c r="T133" s="126">
        <v>6</v>
      </c>
      <c r="U133" s="126">
        <v>9</v>
      </c>
      <c r="V133" s="126">
        <v>13</v>
      </c>
      <c r="W133" s="126">
        <v>11</v>
      </c>
      <c r="X133" s="126">
        <v>13</v>
      </c>
      <c r="Y133" s="126">
        <v>6</v>
      </c>
      <c r="Z133" s="126">
        <v>4</v>
      </c>
      <c r="AA133" s="126">
        <v>2</v>
      </c>
      <c r="AB133" s="126">
        <v>2</v>
      </c>
      <c r="AC133" s="126">
        <v>1</v>
      </c>
      <c r="AD133" s="126">
        <v>0</v>
      </c>
      <c r="AE133" s="131">
        <v>0</v>
      </c>
      <c r="AF133" s="126">
        <v>16</v>
      </c>
      <c r="AG133" s="126">
        <v>64</v>
      </c>
      <c r="AH133" s="126">
        <v>39</v>
      </c>
    </row>
    <row r="134" spans="1:34" x14ac:dyDescent="0.15">
      <c r="A134" s="93"/>
      <c r="B134" s="94"/>
      <c r="C134" s="96" t="s">
        <v>1</v>
      </c>
      <c r="D134" s="96" t="s">
        <v>2</v>
      </c>
      <c r="E134" s="96" t="s">
        <v>886</v>
      </c>
      <c r="F134" s="126">
        <v>41</v>
      </c>
      <c r="G134" s="126">
        <v>73</v>
      </c>
      <c r="H134" s="126">
        <v>76</v>
      </c>
      <c r="I134" s="126">
        <v>149</v>
      </c>
      <c r="J134" s="126">
        <v>2</v>
      </c>
      <c r="K134" s="126">
        <v>5</v>
      </c>
      <c r="L134" s="126">
        <v>2</v>
      </c>
      <c r="M134" s="126">
        <v>9</v>
      </c>
      <c r="N134" s="126">
        <v>6</v>
      </c>
      <c r="O134" s="126">
        <v>9</v>
      </c>
      <c r="P134" s="126">
        <v>8</v>
      </c>
      <c r="Q134" s="126">
        <v>8</v>
      </c>
      <c r="R134" s="126">
        <v>7</v>
      </c>
      <c r="S134" s="126">
        <v>8</v>
      </c>
      <c r="T134" s="126">
        <v>13</v>
      </c>
      <c r="U134" s="126">
        <v>15</v>
      </c>
      <c r="V134" s="126">
        <v>12</v>
      </c>
      <c r="W134" s="126">
        <v>12</v>
      </c>
      <c r="X134" s="126">
        <v>15</v>
      </c>
      <c r="Y134" s="126">
        <v>8</v>
      </c>
      <c r="Z134" s="126">
        <v>7</v>
      </c>
      <c r="AA134" s="126">
        <v>3</v>
      </c>
      <c r="AB134" s="126">
        <v>0</v>
      </c>
      <c r="AC134" s="126">
        <v>0</v>
      </c>
      <c r="AD134" s="126">
        <v>0</v>
      </c>
      <c r="AE134" s="131">
        <v>0</v>
      </c>
      <c r="AF134" s="126">
        <v>9</v>
      </c>
      <c r="AG134" s="126">
        <v>95</v>
      </c>
      <c r="AH134" s="126">
        <v>45</v>
      </c>
    </row>
    <row r="135" spans="1:34" x14ac:dyDescent="0.15">
      <c r="A135" s="93"/>
      <c r="B135" s="94"/>
      <c r="C135" s="96" t="s">
        <v>3</v>
      </c>
      <c r="D135" s="96" t="s">
        <v>4</v>
      </c>
      <c r="E135" s="96" t="s">
        <v>886</v>
      </c>
      <c r="F135" s="126">
        <v>77</v>
      </c>
      <c r="G135" s="126">
        <v>118</v>
      </c>
      <c r="H135" s="126">
        <v>159</v>
      </c>
      <c r="I135" s="126">
        <v>277</v>
      </c>
      <c r="J135" s="126">
        <v>5</v>
      </c>
      <c r="K135" s="126">
        <v>11</v>
      </c>
      <c r="L135" s="126">
        <v>21</v>
      </c>
      <c r="M135" s="126">
        <v>23</v>
      </c>
      <c r="N135" s="126">
        <v>9</v>
      </c>
      <c r="O135" s="126">
        <v>12</v>
      </c>
      <c r="P135" s="126">
        <v>10</v>
      </c>
      <c r="Q135" s="126">
        <v>14</v>
      </c>
      <c r="R135" s="126">
        <v>23</v>
      </c>
      <c r="S135" s="126">
        <v>24</v>
      </c>
      <c r="T135" s="126">
        <v>21</v>
      </c>
      <c r="U135" s="126">
        <v>18</v>
      </c>
      <c r="V135" s="126">
        <v>17</v>
      </c>
      <c r="W135" s="126">
        <v>12</v>
      </c>
      <c r="X135" s="126">
        <v>18</v>
      </c>
      <c r="Y135" s="126">
        <v>28</v>
      </c>
      <c r="Z135" s="126">
        <v>8</v>
      </c>
      <c r="AA135" s="126">
        <v>3</v>
      </c>
      <c r="AB135" s="126">
        <v>0</v>
      </c>
      <c r="AC135" s="126">
        <v>0</v>
      </c>
      <c r="AD135" s="126">
        <v>0</v>
      </c>
      <c r="AE135" s="131">
        <v>0</v>
      </c>
      <c r="AF135" s="126">
        <v>37</v>
      </c>
      <c r="AG135" s="126">
        <v>171</v>
      </c>
      <c r="AH135" s="126">
        <v>69</v>
      </c>
    </row>
    <row r="136" spans="1:34" x14ac:dyDescent="0.15">
      <c r="A136" s="93"/>
      <c r="B136" s="94"/>
      <c r="C136" s="96" t="s">
        <v>5</v>
      </c>
      <c r="D136" s="96" t="s">
        <v>6</v>
      </c>
      <c r="E136" s="96" t="s">
        <v>886</v>
      </c>
      <c r="F136" s="126">
        <v>118</v>
      </c>
      <c r="G136" s="126">
        <v>254</v>
      </c>
      <c r="H136" s="126">
        <v>379</v>
      </c>
      <c r="I136" s="126">
        <v>633</v>
      </c>
      <c r="J136" s="126">
        <v>16</v>
      </c>
      <c r="K136" s="126">
        <v>19</v>
      </c>
      <c r="L136" s="126">
        <v>22</v>
      </c>
      <c r="M136" s="126">
        <v>27</v>
      </c>
      <c r="N136" s="126">
        <v>22</v>
      </c>
      <c r="O136" s="126">
        <v>25</v>
      </c>
      <c r="P136" s="126">
        <v>24</v>
      </c>
      <c r="Q136" s="126">
        <v>23</v>
      </c>
      <c r="R136" s="126">
        <v>22</v>
      </c>
      <c r="S136" s="126">
        <v>31</v>
      </c>
      <c r="T136" s="126">
        <v>41</v>
      </c>
      <c r="U136" s="126">
        <v>43</v>
      </c>
      <c r="V136" s="126">
        <v>39</v>
      </c>
      <c r="W136" s="126">
        <v>28</v>
      </c>
      <c r="X136" s="126">
        <v>36</v>
      </c>
      <c r="Y136" s="126">
        <v>51</v>
      </c>
      <c r="Z136" s="126">
        <v>50</v>
      </c>
      <c r="AA136" s="126">
        <v>48</v>
      </c>
      <c r="AB136" s="126">
        <v>44</v>
      </c>
      <c r="AC136" s="126">
        <v>20</v>
      </c>
      <c r="AD136" s="126">
        <v>2</v>
      </c>
      <c r="AE136" s="131">
        <v>0</v>
      </c>
      <c r="AF136" s="126">
        <v>57</v>
      </c>
      <c r="AG136" s="126">
        <v>297</v>
      </c>
      <c r="AH136" s="126">
        <v>279</v>
      </c>
    </row>
    <row r="137" spans="1:34" x14ac:dyDescent="0.15">
      <c r="A137" s="93"/>
      <c r="B137" s="94"/>
      <c r="C137" s="96" t="s">
        <v>7</v>
      </c>
      <c r="D137" s="96" t="s">
        <v>8</v>
      </c>
      <c r="E137" s="96" t="s">
        <v>886</v>
      </c>
      <c r="F137" s="126">
        <v>94</v>
      </c>
      <c r="G137" s="126">
        <v>192</v>
      </c>
      <c r="H137" s="126">
        <v>193</v>
      </c>
      <c r="I137" s="126">
        <v>385</v>
      </c>
      <c r="J137" s="126">
        <v>20</v>
      </c>
      <c r="K137" s="126">
        <v>14</v>
      </c>
      <c r="L137" s="126">
        <v>20</v>
      </c>
      <c r="M137" s="126">
        <v>20</v>
      </c>
      <c r="N137" s="126">
        <v>22</v>
      </c>
      <c r="O137" s="126">
        <v>21</v>
      </c>
      <c r="P137" s="126">
        <v>14</v>
      </c>
      <c r="Q137" s="126">
        <v>22</v>
      </c>
      <c r="R137" s="126">
        <v>22</v>
      </c>
      <c r="S137" s="126">
        <v>21</v>
      </c>
      <c r="T137" s="126">
        <v>32</v>
      </c>
      <c r="U137" s="126">
        <v>27</v>
      </c>
      <c r="V137" s="126">
        <v>24</v>
      </c>
      <c r="W137" s="126">
        <v>22</v>
      </c>
      <c r="X137" s="126">
        <v>21</v>
      </c>
      <c r="Y137" s="126">
        <v>32</v>
      </c>
      <c r="Z137" s="126">
        <v>20</v>
      </c>
      <c r="AA137" s="126">
        <v>6</v>
      </c>
      <c r="AB137" s="126">
        <v>5</v>
      </c>
      <c r="AC137" s="126">
        <v>0</v>
      </c>
      <c r="AD137" s="126">
        <v>0</v>
      </c>
      <c r="AE137" s="131">
        <v>0</v>
      </c>
      <c r="AF137" s="126">
        <v>54</v>
      </c>
      <c r="AG137" s="126">
        <v>225</v>
      </c>
      <c r="AH137" s="126">
        <v>106</v>
      </c>
    </row>
    <row r="138" spans="1:34" x14ac:dyDescent="0.15">
      <c r="A138" s="93"/>
      <c r="B138" s="94"/>
      <c r="C138" s="96" t="s">
        <v>9</v>
      </c>
      <c r="D138" s="96" t="s">
        <v>10</v>
      </c>
      <c r="E138" s="96" t="s">
        <v>886</v>
      </c>
      <c r="F138" s="126">
        <v>104</v>
      </c>
      <c r="G138" s="126">
        <v>204</v>
      </c>
      <c r="H138" s="126">
        <v>215</v>
      </c>
      <c r="I138" s="126">
        <v>419</v>
      </c>
      <c r="J138" s="126">
        <v>13</v>
      </c>
      <c r="K138" s="126">
        <v>26</v>
      </c>
      <c r="L138" s="126">
        <v>28</v>
      </c>
      <c r="M138" s="126">
        <v>20</v>
      </c>
      <c r="N138" s="126">
        <v>22</v>
      </c>
      <c r="O138" s="126">
        <v>21</v>
      </c>
      <c r="P138" s="126">
        <v>22</v>
      </c>
      <c r="Q138" s="126">
        <v>21</v>
      </c>
      <c r="R138" s="126">
        <v>37</v>
      </c>
      <c r="S138" s="126">
        <v>12</v>
      </c>
      <c r="T138" s="126">
        <v>35</v>
      </c>
      <c r="U138" s="126">
        <v>44</v>
      </c>
      <c r="V138" s="126">
        <v>23</v>
      </c>
      <c r="W138" s="126">
        <v>25</v>
      </c>
      <c r="X138" s="126">
        <v>29</v>
      </c>
      <c r="Y138" s="126">
        <v>10</v>
      </c>
      <c r="Z138" s="126">
        <v>22</v>
      </c>
      <c r="AA138" s="126">
        <v>4</v>
      </c>
      <c r="AB138" s="126">
        <v>5</v>
      </c>
      <c r="AC138" s="126">
        <v>0</v>
      </c>
      <c r="AD138" s="126">
        <v>0</v>
      </c>
      <c r="AE138" s="131">
        <v>0</v>
      </c>
      <c r="AF138" s="126">
        <v>67</v>
      </c>
      <c r="AG138" s="126">
        <v>257</v>
      </c>
      <c r="AH138" s="126">
        <v>95</v>
      </c>
    </row>
    <row r="139" spans="1:34" x14ac:dyDescent="0.15">
      <c r="A139" s="93"/>
      <c r="B139" s="94"/>
      <c r="C139" s="96" t="s">
        <v>11</v>
      </c>
      <c r="D139" s="96" t="s">
        <v>12</v>
      </c>
      <c r="E139" s="96" t="s">
        <v>887</v>
      </c>
      <c r="F139" s="126">
        <v>227</v>
      </c>
      <c r="G139" s="126">
        <v>390</v>
      </c>
      <c r="H139" s="126">
        <v>418</v>
      </c>
      <c r="I139" s="126">
        <v>808</v>
      </c>
      <c r="J139" s="126">
        <v>26</v>
      </c>
      <c r="K139" s="126">
        <v>41</v>
      </c>
      <c r="L139" s="126">
        <v>42</v>
      </c>
      <c r="M139" s="126">
        <v>40</v>
      </c>
      <c r="N139" s="126">
        <v>32</v>
      </c>
      <c r="O139" s="126">
        <v>24</v>
      </c>
      <c r="P139" s="126">
        <v>46</v>
      </c>
      <c r="Q139" s="126">
        <v>37</v>
      </c>
      <c r="R139" s="126">
        <v>44</v>
      </c>
      <c r="S139" s="126">
        <v>62</v>
      </c>
      <c r="T139" s="126">
        <v>66</v>
      </c>
      <c r="U139" s="126">
        <v>65</v>
      </c>
      <c r="V139" s="126">
        <v>51</v>
      </c>
      <c r="W139" s="126">
        <v>50</v>
      </c>
      <c r="X139" s="126">
        <v>59</v>
      </c>
      <c r="Y139" s="126">
        <v>65</v>
      </c>
      <c r="Z139" s="126">
        <v>37</v>
      </c>
      <c r="AA139" s="126">
        <v>12</v>
      </c>
      <c r="AB139" s="126">
        <v>7</v>
      </c>
      <c r="AC139" s="126">
        <v>2</v>
      </c>
      <c r="AD139" s="126">
        <v>0</v>
      </c>
      <c r="AE139" s="131">
        <v>0</v>
      </c>
      <c r="AF139" s="126">
        <v>109</v>
      </c>
      <c r="AG139" s="126">
        <v>467</v>
      </c>
      <c r="AH139" s="126">
        <v>232</v>
      </c>
    </row>
    <row r="140" spans="1:34" x14ac:dyDescent="0.15">
      <c r="A140" s="93"/>
      <c r="B140" s="94"/>
      <c r="C140" s="124" t="s">
        <v>13</v>
      </c>
      <c r="D140" s="124" t="s">
        <v>14</v>
      </c>
      <c r="E140" s="124"/>
      <c r="F140" s="127">
        <v>73</v>
      </c>
      <c r="G140" s="127">
        <v>140</v>
      </c>
      <c r="H140" s="127">
        <v>156</v>
      </c>
      <c r="I140" s="127">
        <v>296</v>
      </c>
      <c r="J140" s="127">
        <v>8</v>
      </c>
      <c r="K140" s="127">
        <v>15</v>
      </c>
      <c r="L140" s="127">
        <v>12</v>
      </c>
      <c r="M140" s="127">
        <v>15</v>
      </c>
      <c r="N140" s="127">
        <v>18</v>
      </c>
      <c r="O140" s="127">
        <v>11</v>
      </c>
      <c r="P140" s="127">
        <v>19</v>
      </c>
      <c r="Q140" s="127">
        <v>13</v>
      </c>
      <c r="R140" s="127">
        <v>16</v>
      </c>
      <c r="S140" s="127">
        <v>22</v>
      </c>
      <c r="T140" s="127">
        <v>31</v>
      </c>
      <c r="U140" s="127">
        <v>24</v>
      </c>
      <c r="V140" s="127">
        <v>14</v>
      </c>
      <c r="W140" s="127">
        <v>15</v>
      </c>
      <c r="X140" s="127">
        <v>18</v>
      </c>
      <c r="Y140" s="127">
        <v>27</v>
      </c>
      <c r="Z140" s="127">
        <v>16</v>
      </c>
      <c r="AA140" s="127">
        <v>2</v>
      </c>
      <c r="AB140" s="127">
        <v>0</v>
      </c>
      <c r="AC140" s="127">
        <v>0</v>
      </c>
      <c r="AD140" s="127">
        <v>0</v>
      </c>
      <c r="AE140" s="131">
        <v>0</v>
      </c>
      <c r="AF140" s="127">
        <v>35</v>
      </c>
      <c r="AG140" s="127">
        <v>183</v>
      </c>
      <c r="AH140" s="127">
        <v>78</v>
      </c>
    </row>
    <row r="141" spans="1:34" x14ac:dyDescent="0.15">
      <c r="A141" s="93"/>
      <c r="B141" s="94"/>
      <c r="C141" s="124" t="s">
        <v>15</v>
      </c>
      <c r="D141" s="124" t="s">
        <v>16</v>
      </c>
      <c r="E141" s="124"/>
      <c r="F141" s="127">
        <v>154</v>
      </c>
      <c r="G141" s="127">
        <v>250</v>
      </c>
      <c r="H141" s="127">
        <v>262</v>
      </c>
      <c r="I141" s="127">
        <v>512</v>
      </c>
      <c r="J141" s="127">
        <v>18</v>
      </c>
      <c r="K141" s="127">
        <v>26</v>
      </c>
      <c r="L141" s="127">
        <v>30</v>
      </c>
      <c r="M141" s="127">
        <v>25</v>
      </c>
      <c r="N141" s="127">
        <v>14</v>
      </c>
      <c r="O141" s="127">
        <v>13</v>
      </c>
      <c r="P141" s="127">
        <v>27</v>
      </c>
      <c r="Q141" s="127">
        <v>24</v>
      </c>
      <c r="R141" s="127">
        <v>28</v>
      </c>
      <c r="S141" s="127">
        <v>40</v>
      </c>
      <c r="T141" s="127">
        <v>35</v>
      </c>
      <c r="U141" s="127">
        <v>41</v>
      </c>
      <c r="V141" s="127">
        <v>37</v>
      </c>
      <c r="W141" s="127">
        <v>35</v>
      </c>
      <c r="X141" s="127">
        <v>41</v>
      </c>
      <c r="Y141" s="127">
        <v>38</v>
      </c>
      <c r="Z141" s="127">
        <v>21</v>
      </c>
      <c r="AA141" s="127">
        <v>10</v>
      </c>
      <c r="AB141" s="127">
        <v>7</v>
      </c>
      <c r="AC141" s="127">
        <v>2</v>
      </c>
      <c r="AD141" s="127">
        <v>0</v>
      </c>
      <c r="AE141" s="131">
        <v>0</v>
      </c>
      <c r="AF141" s="127">
        <v>74</v>
      </c>
      <c r="AG141" s="127">
        <v>284</v>
      </c>
      <c r="AH141" s="127">
        <v>154</v>
      </c>
    </row>
    <row r="142" spans="1:34" x14ac:dyDescent="0.15">
      <c r="A142" s="93"/>
      <c r="B142" s="94"/>
      <c r="C142" s="96" t="s">
        <v>17</v>
      </c>
      <c r="D142" s="96" t="s">
        <v>18</v>
      </c>
      <c r="E142" s="96" t="s">
        <v>887</v>
      </c>
      <c r="F142" s="126">
        <v>75</v>
      </c>
      <c r="G142" s="126">
        <v>128</v>
      </c>
      <c r="H142" s="126">
        <v>148</v>
      </c>
      <c r="I142" s="126">
        <v>276</v>
      </c>
      <c r="J142" s="126">
        <v>8</v>
      </c>
      <c r="K142" s="126">
        <v>12</v>
      </c>
      <c r="L142" s="126">
        <v>14</v>
      </c>
      <c r="M142" s="126">
        <v>8</v>
      </c>
      <c r="N142" s="126">
        <v>11</v>
      </c>
      <c r="O142" s="126">
        <v>19</v>
      </c>
      <c r="P142" s="126">
        <v>19</v>
      </c>
      <c r="Q142" s="126">
        <v>16</v>
      </c>
      <c r="R142" s="126">
        <v>9</v>
      </c>
      <c r="S142" s="126">
        <v>18</v>
      </c>
      <c r="T142" s="126">
        <v>23</v>
      </c>
      <c r="U142" s="126">
        <v>36</v>
      </c>
      <c r="V142" s="126">
        <v>22</v>
      </c>
      <c r="W142" s="126">
        <v>6</v>
      </c>
      <c r="X142" s="126">
        <v>18</v>
      </c>
      <c r="Y142" s="126">
        <v>16</v>
      </c>
      <c r="Z142" s="126">
        <v>9</v>
      </c>
      <c r="AA142" s="126">
        <v>10</v>
      </c>
      <c r="AB142" s="126">
        <v>2</v>
      </c>
      <c r="AC142" s="126">
        <v>0</v>
      </c>
      <c r="AD142" s="126">
        <v>0</v>
      </c>
      <c r="AE142" s="131">
        <v>0</v>
      </c>
      <c r="AF142" s="126">
        <v>34</v>
      </c>
      <c r="AG142" s="126">
        <v>181</v>
      </c>
      <c r="AH142" s="126">
        <v>61</v>
      </c>
    </row>
    <row r="143" spans="1:34" x14ac:dyDescent="0.15">
      <c r="A143" s="93"/>
      <c r="B143" s="94"/>
      <c r="C143" s="96" t="s">
        <v>19</v>
      </c>
      <c r="D143" s="96" t="s">
        <v>20</v>
      </c>
      <c r="E143" s="96" t="s">
        <v>887</v>
      </c>
      <c r="F143" s="126">
        <v>133</v>
      </c>
      <c r="G143" s="126">
        <v>135</v>
      </c>
      <c r="H143" s="126">
        <v>217</v>
      </c>
      <c r="I143" s="126">
        <v>352</v>
      </c>
      <c r="J143" s="126">
        <v>8</v>
      </c>
      <c r="K143" s="126">
        <v>15</v>
      </c>
      <c r="L143" s="126">
        <v>19</v>
      </c>
      <c r="M143" s="126">
        <v>22</v>
      </c>
      <c r="N143" s="126">
        <v>39</v>
      </c>
      <c r="O143" s="126">
        <v>28</v>
      </c>
      <c r="P143" s="126">
        <v>22</v>
      </c>
      <c r="Q143" s="126">
        <v>20</v>
      </c>
      <c r="R143" s="126">
        <v>18</v>
      </c>
      <c r="S143" s="126">
        <v>21</v>
      </c>
      <c r="T143" s="126">
        <v>19</v>
      </c>
      <c r="U143" s="126">
        <v>29</v>
      </c>
      <c r="V143" s="126">
        <v>21</v>
      </c>
      <c r="W143" s="126">
        <v>17</v>
      </c>
      <c r="X143" s="126">
        <v>11</v>
      </c>
      <c r="Y143" s="126">
        <v>17</v>
      </c>
      <c r="Z143" s="126">
        <v>19</v>
      </c>
      <c r="AA143" s="126">
        <v>4</v>
      </c>
      <c r="AB143" s="126">
        <v>3</v>
      </c>
      <c r="AC143" s="126">
        <v>0</v>
      </c>
      <c r="AD143" s="126">
        <v>0</v>
      </c>
      <c r="AE143" s="131">
        <v>0</v>
      </c>
      <c r="AF143" s="126">
        <v>42</v>
      </c>
      <c r="AG143" s="126">
        <v>239</v>
      </c>
      <c r="AH143" s="126">
        <v>71</v>
      </c>
    </row>
    <row r="144" spans="1:34" x14ac:dyDescent="0.15">
      <c r="A144" s="93"/>
      <c r="B144" s="94"/>
      <c r="C144" s="96" t="s">
        <v>21</v>
      </c>
      <c r="D144" s="96" t="s">
        <v>22</v>
      </c>
      <c r="E144" s="96" t="s">
        <v>887</v>
      </c>
      <c r="F144" s="126">
        <v>124</v>
      </c>
      <c r="G144" s="126">
        <v>206</v>
      </c>
      <c r="H144" s="126">
        <v>246</v>
      </c>
      <c r="I144" s="126">
        <v>452</v>
      </c>
      <c r="J144" s="126">
        <v>12</v>
      </c>
      <c r="K144" s="126">
        <v>14</v>
      </c>
      <c r="L144" s="126">
        <v>37</v>
      </c>
      <c r="M144" s="126">
        <v>31</v>
      </c>
      <c r="N144" s="126">
        <v>26</v>
      </c>
      <c r="O144" s="126">
        <v>22</v>
      </c>
      <c r="P144" s="126">
        <v>21</v>
      </c>
      <c r="Q144" s="126">
        <v>24</v>
      </c>
      <c r="R144" s="126">
        <v>28</v>
      </c>
      <c r="S144" s="126">
        <v>34</v>
      </c>
      <c r="T144" s="126">
        <v>31</v>
      </c>
      <c r="U144" s="126">
        <v>30</v>
      </c>
      <c r="V144" s="126">
        <v>23</v>
      </c>
      <c r="W144" s="126">
        <v>20</v>
      </c>
      <c r="X144" s="126">
        <v>39</v>
      </c>
      <c r="Y144" s="126">
        <v>29</v>
      </c>
      <c r="Z144" s="126">
        <v>20</v>
      </c>
      <c r="AA144" s="126">
        <v>5</v>
      </c>
      <c r="AB144" s="126">
        <v>4</v>
      </c>
      <c r="AC144" s="126">
        <v>1</v>
      </c>
      <c r="AD144" s="126">
        <v>1</v>
      </c>
      <c r="AE144" s="131">
        <v>0</v>
      </c>
      <c r="AF144" s="126">
        <v>63</v>
      </c>
      <c r="AG144" s="126">
        <v>270</v>
      </c>
      <c r="AH144" s="126">
        <v>119</v>
      </c>
    </row>
    <row r="145" spans="1:34" x14ac:dyDescent="0.15">
      <c r="A145" s="93"/>
      <c r="B145" s="94"/>
      <c r="C145" s="96" t="s">
        <v>23</v>
      </c>
      <c r="D145" s="96" t="s">
        <v>24</v>
      </c>
      <c r="E145" s="96" t="s">
        <v>887</v>
      </c>
      <c r="F145" s="126">
        <v>76</v>
      </c>
      <c r="G145" s="126">
        <v>144</v>
      </c>
      <c r="H145" s="126">
        <v>155</v>
      </c>
      <c r="I145" s="126">
        <v>299</v>
      </c>
      <c r="J145" s="126">
        <v>14</v>
      </c>
      <c r="K145" s="126">
        <v>25</v>
      </c>
      <c r="L145" s="126">
        <v>16</v>
      </c>
      <c r="M145" s="126">
        <v>11</v>
      </c>
      <c r="N145" s="126">
        <v>7</v>
      </c>
      <c r="O145" s="126">
        <v>9</v>
      </c>
      <c r="P145" s="126">
        <v>26</v>
      </c>
      <c r="Q145" s="126">
        <v>19</v>
      </c>
      <c r="R145" s="126">
        <v>15</v>
      </c>
      <c r="S145" s="126">
        <v>15</v>
      </c>
      <c r="T145" s="126">
        <v>13</v>
      </c>
      <c r="U145" s="126">
        <v>28</v>
      </c>
      <c r="V145" s="126">
        <v>23</v>
      </c>
      <c r="W145" s="126">
        <v>21</v>
      </c>
      <c r="X145" s="126">
        <v>20</v>
      </c>
      <c r="Y145" s="126">
        <v>11</v>
      </c>
      <c r="Z145" s="126">
        <v>13</v>
      </c>
      <c r="AA145" s="126">
        <v>11</v>
      </c>
      <c r="AB145" s="126">
        <v>1</v>
      </c>
      <c r="AC145" s="126">
        <v>1</v>
      </c>
      <c r="AD145" s="126">
        <v>0</v>
      </c>
      <c r="AE145" s="131">
        <v>0</v>
      </c>
      <c r="AF145" s="126">
        <v>55</v>
      </c>
      <c r="AG145" s="126">
        <v>166</v>
      </c>
      <c r="AH145" s="126">
        <v>78</v>
      </c>
    </row>
    <row r="146" spans="1:34" x14ac:dyDescent="0.15">
      <c r="A146" s="93"/>
      <c r="B146" s="94"/>
      <c r="C146" s="96" t="s">
        <v>25</v>
      </c>
      <c r="D146" s="96" t="s">
        <v>26</v>
      </c>
      <c r="E146" s="96" t="s">
        <v>887</v>
      </c>
      <c r="F146" s="126">
        <v>82</v>
      </c>
      <c r="G146" s="126">
        <v>141</v>
      </c>
      <c r="H146" s="126">
        <v>134</v>
      </c>
      <c r="I146" s="126">
        <v>275</v>
      </c>
      <c r="J146" s="126">
        <v>5</v>
      </c>
      <c r="K146" s="126">
        <v>10</v>
      </c>
      <c r="L146" s="126">
        <v>15</v>
      </c>
      <c r="M146" s="126">
        <v>17</v>
      </c>
      <c r="N146" s="126">
        <v>10</v>
      </c>
      <c r="O146" s="126">
        <v>9</v>
      </c>
      <c r="P146" s="126">
        <v>13</v>
      </c>
      <c r="Q146" s="126">
        <v>10</v>
      </c>
      <c r="R146" s="126">
        <v>18</v>
      </c>
      <c r="S146" s="126">
        <v>28</v>
      </c>
      <c r="T146" s="126">
        <v>20</v>
      </c>
      <c r="U146" s="126">
        <v>24</v>
      </c>
      <c r="V146" s="126">
        <v>15</v>
      </c>
      <c r="W146" s="126">
        <v>18</v>
      </c>
      <c r="X146" s="126">
        <v>22</v>
      </c>
      <c r="Y146" s="126">
        <v>22</v>
      </c>
      <c r="Z146" s="126">
        <v>12</v>
      </c>
      <c r="AA146" s="126">
        <v>7</v>
      </c>
      <c r="AB146" s="126">
        <v>0</v>
      </c>
      <c r="AC146" s="126">
        <v>0</v>
      </c>
      <c r="AD146" s="126">
        <v>0</v>
      </c>
      <c r="AE146" s="131">
        <v>0</v>
      </c>
      <c r="AF146" s="126">
        <v>30</v>
      </c>
      <c r="AG146" s="126">
        <v>164</v>
      </c>
      <c r="AH146" s="126">
        <v>81</v>
      </c>
    </row>
    <row r="147" spans="1:34" x14ac:dyDescent="0.15">
      <c r="A147" s="93"/>
      <c r="B147" s="94"/>
      <c r="C147" s="96" t="s">
        <v>27</v>
      </c>
      <c r="D147" s="96" t="s">
        <v>28</v>
      </c>
      <c r="E147" s="96" t="s">
        <v>888</v>
      </c>
      <c r="F147" s="126">
        <v>193</v>
      </c>
      <c r="G147" s="126">
        <v>307</v>
      </c>
      <c r="H147" s="126">
        <v>333</v>
      </c>
      <c r="I147" s="126">
        <v>640</v>
      </c>
      <c r="J147" s="126">
        <v>31</v>
      </c>
      <c r="K147" s="126">
        <v>40</v>
      </c>
      <c r="L147" s="126">
        <v>20</v>
      </c>
      <c r="M147" s="126">
        <v>33</v>
      </c>
      <c r="N147" s="126">
        <v>24</v>
      </c>
      <c r="O147" s="126">
        <v>25</v>
      </c>
      <c r="P147" s="126">
        <v>40</v>
      </c>
      <c r="Q147" s="126">
        <v>44</v>
      </c>
      <c r="R147" s="126">
        <v>40</v>
      </c>
      <c r="S147" s="126">
        <v>40</v>
      </c>
      <c r="T147" s="126">
        <v>56</v>
      </c>
      <c r="U147" s="126">
        <v>47</v>
      </c>
      <c r="V147" s="126">
        <v>62</v>
      </c>
      <c r="W147" s="126">
        <v>40</v>
      </c>
      <c r="X147" s="126">
        <v>25</v>
      </c>
      <c r="Y147" s="126">
        <v>27</v>
      </c>
      <c r="Z147" s="126">
        <v>28</v>
      </c>
      <c r="AA147" s="126">
        <v>12</v>
      </c>
      <c r="AB147" s="126">
        <v>4</v>
      </c>
      <c r="AC147" s="126">
        <v>2</v>
      </c>
      <c r="AD147" s="126">
        <v>0</v>
      </c>
      <c r="AE147" s="131">
        <v>0</v>
      </c>
      <c r="AF147" s="126">
        <v>91</v>
      </c>
      <c r="AG147" s="126">
        <v>411</v>
      </c>
      <c r="AH147" s="126">
        <v>138</v>
      </c>
    </row>
    <row r="148" spans="1:34" x14ac:dyDescent="0.15">
      <c r="A148" s="93"/>
      <c r="B148" s="94"/>
      <c r="C148" s="96" t="s">
        <v>29</v>
      </c>
      <c r="D148" s="96" t="s">
        <v>30</v>
      </c>
      <c r="E148" s="96" t="s">
        <v>888</v>
      </c>
      <c r="F148" s="126">
        <v>122</v>
      </c>
      <c r="G148" s="126">
        <v>225</v>
      </c>
      <c r="H148" s="126">
        <v>228</v>
      </c>
      <c r="I148" s="126">
        <v>453</v>
      </c>
      <c r="J148" s="126">
        <v>19</v>
      </c>
      <c r="K148" s="126">
        <v>20</v>
      </c>
      <c r="L148" s="126">
        <v>28</v>
      </c>
      <c r="M148" s="126">
        <v>24</v>
      </c>
      <c r="N148" s="126">
        <v>17</v>
      </c>
      <c r="O148" s="126">
        <v>17</v>
      </c>
      <c r="P148" s="126">
        <v>27</v>
      </c>
      <c r="Q148" s="126">
        <v>30</v>
      </c>
      <c r="R148" s="126">
        <v>28</v>
      </c>
      <c r="S148" s="126">
        <v>34</v>
      </c>
      <c r="T148" s="126">
        <v>25</v>
      </c>
      <c r="U148" s="126">
        <v>27</v>
      </c>
      <c r="V148" s="126">
        <v>29</v>
      </c>
      <c r="W148" s="126">
        <v>38</v>
      </c>
      <c r="X148" s="126">
        <v>29</v>
      </c>
      <c r="Y148" s="126">
        <v>25</v>
      </c>
      <c r="Z148" s="126">
        <v>22</v>
      </c>
      <c r="AA148" s="126">
        <v>14</v>
      </c>
      <c r="AB148" s="126">
        <v>0</v>
      </c>
      <c r="AC148" s="126">
        <v>0</v>
      </c>
      <c r="AD148" s="126">
        <v>0</v>
      </c>
      <c r="AE148" s="131">
        <v>0</v>
      </c>
      <c r="AF148" s="126">
        <v>67</v>
      </c>
      <c r="AG148" s="126">
        <v>258</v>
      </c>
      <c r="AH148" s="126">
        <v>128</v>
      </c>
    </row>
    <row r="149" spans="1:34" x14ac:dyDescent="0.15">
      <c r="A149" s="93"/>
      <c r="B149" s="94"/>
      <c r="C149" s="96" t="s">
        <v>31</v>
      </c>
      <c r="D149" s="96" t="s">
        <v>32</v>
      </c>
      <c r="E149" s="96" t="s">
        <v>888</v>
      </c>
      <c r="F149" s="126">
        <v>104</v>
      </c>
      <c r="G149" s="126">
        <v>214</v>
      </c>
      <c r="H149" s="126">
        <v>209</v>
      </c>
      <c r="I149" s="126">
        <v>423</v>
      </c>
      <c r="J149" s="126">
        <v>20</v>
      </c>
      <c r="K149" s="126">
        <v>21</v>
      </c>
      <c r="L149" s="126">
        <v>17</v>
      </c>
      <c r="M149" s="126">
        <v>19</v>
      </c>
      <c r="N149" s="126">
        <v>25</v>
      </c>
      <c r="O149" s="126">
        <v>32</v>
      </c>
      <c r="P149" s="126">
        <v>29</v>
      </c>
      <c r="Q149" s="126">
        <v>24</v>
      </c>
      <c r="R149" s="126">
        <v>21</v>
      </c>
      <c r="S149" s="126">
        <v>22</v>
      </c>
      <c r="T149" s="126">
        <v>37</v>
      </c>
      <c r="U149" s="126">
        <v>36</v>
      </c>
      <c r="V149" s="126">
        <v>33</v>
      </c>
      <c r="W149" s="126">
        <v>21</v>
      </c>
      <c r="X149" s="126">
        <v>25</v>
      </c>
      <c r="Y149" s="126">
        <v>15</v>
      </c>
      <c r="Z149" s="126">
        <v>17</v>
      </c>
      <c r="AA149" s="126">
        <v>8</v>
      </c>
      <c r="AB149" s="126">
        <v>1</v>
      </c>
      <c r="AC149" s="126">
        <v>0</v>
      </c>
      <c r="AD149" s="126">
        <v>0</v>
      </c>
      <c r="AE149" s="131">
        <v>0</v>
      </c>
      <c r="AF149" s="126">
        <v>58</v>
      </c>
      <c r="AG149" s="126">
        <v>278</v>
      </c>
      <c r="AH149" s="126">
        <v>87</v>
      </c>
    </row>
    <row r="150" spans="1:34" x14ac:dyDescent="0.15">
      <c r="A150" s="93"/>
      <c r="B150" s="94"/>
      <c r="C150" s="96" t="s">
        <v>33</v>
      </c>
      <c r="D150" s="96" t="s">
        <v>34</v>
      </c>
      <c r="E150" s="96" t="s">
        <v>888</v>
      </c>
      <c r="F150" s="126">
        <v>218</v>
      </c>
      <c r="G150" s="126">
        <v>360</v>
      </c>
      <c r="H150" s="126">
        <v>386</v>
      </c>
      <c r="I150" s="126">
        <v>746</v>
      </c>
      <c r="J150" s="126">
        <v>27</v>
      </c>
      <c r="K150" s="126">
        <v>52</v>
      </c>
      <c r="L150" s="126">
        <v>41</v>
      </c>
      <c r="M150" s="126">
        <v>32</v>
      </c>
      <c r="N150" s="126">
        <v>40</v>
      </c>
      <c r="O150" s="126">
        <v>30</v>
      </c>
      <c r="P150" s="126">
        <v>36</v>
      </c>
      <c r="Q150" s="126">
        <v>57</v>
      </c>
      <c r="R150" s="126">
        <v>50</v>
      </c>
      <c r="S150" s="126">
        <v>46</v>
      </c>
      <c r="T150" s="126">
        <v>48</v>
      </c>
      <c r="U150" s="126">
        <v>63</v>
      </c>
      <c r="V150" s="126">
        <v>43</v>
      </c>
      <c r="W150" s="126">
        <v>47</v>
      </c>
      <c r="X150" s="126">
        <v>50</v>
      </c>
      <c r="Y150" s="126">
        <v>37</v>
      </c>
      <c r="Z150" s="126">
        <v>32</v>
      </c>
      <c r="AA150" s="126">
        <v>8</v>
      </c>
      <c r="AB150" s="126">
        <v>7</v>
      </c>
      <c r="AC150" s="126">
        <v>0</v>
      </c>
      <c r="AD150" s="126">
        <v>0</v>
      </c>
      <c r="AE150" s="131">
        <v>0</v>
      </c>
      <c r="AF150" s="126">
        <v>120</v>
      </c>
      <c r="AG150" s="126">
        <v>445</v>
      </c>
      <c r="AH150" s="126">
        <v>181</v>
      </c>
    </row>
    <row r="151" spans="1:34" x14ac:dyDescent="0.15">
      <c r="A151" s="93"/>
      <c r="B151" s="94"/>
      <c r="C151" s="96" t="s">
        <v>35</v>
      </c>
      <c r="D151" s="96" t="s">
        <v>36</v>
      </c>
      <c r="E151" s="96" t="s">
        <v>888</v>
      </c>
      <c r="F151" s="126">
        <v>44</v>
      </c>
      <c r="G151" s="126">
        <v>71</v>
      </c>
      <c r="H151" s="126">
        <v>72</v>
      </c>
      <c r="I151" s="126">
        <v>143</v>
      </c>
      <c r="J151" s="126">
        <v>5</v>
      </c>
      <c r="K151" s="126">
        <v>5</v>
      </c>
      <c r="L151" s="126">
        <v>2</v>
      </c>
      <c r="M151" s="126">
        <v>4</v>
      </c>
      <c r="N151" s="126">
        <v>13</v>
      </c>
      <c r="O151" s="126">
        <v>6</v>
      </c>
      <c r="P151" s="126">
        <v>11</v>
      </c>
      <c r="Q151" s="126">
        <v>5</v>
      </c>
      <c r="R151" s="126">
        <v>5</v>
      </c>
      <c r="S151" s="126">
        <v>12</v>
      </c>
      <c r="T151" s="126">
        <v>6</v>
      </c>
      <c r="U151" s="126">
        <v>14</v>
      </c>
      <c r="V151" s="126">
        <v>16</v>
      </c>
      <c r="W151" s="126">
        <v>9</v>
      </c>
      <c r="X151" s="126">
        <v>10</v>
      </c>
      <c r="Y151" s="126">
        <v>11</v>
      </c>
      <c r="Z151" s="126">
        <v>6</v>
      </c>
      <c r="AA151" s="126">
        <v>2</v>
      </c>
      <c r="AB151" s="126">
        <v>1</v>
      </c>
      <c r="AC151" s="126">
        <v>0</v>
      </c>
      <c r="AD151" s="126">
        <v>0</v>
      </c>
      <c r="AE151" s="131">
        <v>0</v>
      </c>
      <c r="AF151" s="126">
        <v>12</v>
      </c>
      <c r="AG151" s="126">
        <v>92</v>
      </c>
      <c r="AH151" s="126">
        <v>39</v>
      </c>
    </row>
    <row r="152" spans="1:34" x14ac:dyDescent="0.15">
      <c r="A152" s="93"/>
      <c r="B152" s="94"/>
      <c r="C152" s="96" t="s">
        <v>37</v>
      </c>
      <c r="D152" s="96" t="s">
        <v>38</v>
      </c>
      <c r="E152" s="96" t="s">
        <v>888</v>
      </c>
      <c r="F152" s="126">
        <v>107</v>
      </c>
      <c r="G152" s="126">
        <v>165</v>
      </c>
      <c r="H152" s="126">
        <v>154</v>
      </c>
      <c r="I152" s="126">
        <v>319</v>
      </c>
      <c r="J152" s="126">
        <v>8</v>
      </c>
      <c r="K152" s="126">
        <v>19</v>
      </c>
      <c r="L152" s="126">
        <v>11</v>
      </c>
      <c r="M152" s="126">
        <v>15</v>
      </c>
      <c r="N152" s="126">
        <v>19</v>
      </c>
      <c r="O152" s="126">
        <v>24</v>
      </c>
      <c r="P152" s="126">
        <v>21</v>
      </c>
      <c r="Q152" s="126">
        <v>13</v>
      </c>
      <c r="R152" s="126">
        <v>12</v>
      </c>
      <c r="S152" s="126">
        <v>17</v>
      </c>
      <c r="T152" s="126">
        <v>29</v>
      </c>
      <c r="U152" s="126">
        <v>29</v>
      </c>
      <c r="V152" s="126">
        <v>25</v>
      </c>
      <c r="W152" s="126">
        <v>13</v>
      </c>
      <c r="X152" s="126">
        <v>23</v>
      </c>
      <c r="Y152" s="126">
        <v>22</v>
      </c>
      <c r="Z152" s="126">
        <v>13</v>
      </c>
      <c r="AA152" s="126">
        <v>4</v>
      </c>
      <c r="AB152" s="126">
        <v>1</v>
      </c>
      <c r="AC152" s="126">
        <v>1</v>
      </c>
      <c r="AD152" s="126">
        <v>0</v>
      </c>
      <c r="AE152" s="131">
        <v>0</v>
      </c>
      <c r="AF152" s="126">
        <v>38</v>
      </c>
      <c r="AG152" s="126">
        <v>204</v>
      </c>
      <c r="AH152" s="126">
        <v>77</v>
      </c>
    </row>
    <row r="153" spans="1:34" x14ac:dyDescent="0.15">
      <c r="A153" s="93"/>
      <c r="B153" s="94"/>
      <c r="C153" s="96" t="s">
        <v>39</v>
      </c>
      <c r="D153" s="96" t="s">
        <v>40</v>
      </c>
      <c r="E153" s="96" t="s">
        <v>888</v>
      </c>
      <c r="F153" s="126">
        <v>87</v>
      </c>
      <c r="G153" s="126">
        <v>158</v>
      </c>
      <c r="H153" s="126">
        <v>163</v>
      </c>
      <c r="I153" s="126">
        <v>321</v>
      </c>
      <c r="J153" s="126">
        <v>18</v>
      </c>
      <c r="K153" s="126">
        <v>17</v>
      </c>
      <c r="L153" s="126">
        <v>19</v>
      </c>
      <c r="M153" s="126">
        <v>13</v>
      </c>
      <c r="N153" s="126">
        <v>14</v>
      </c>
      <c r="O153" s="126">
        <v>14</v>
      </c>
      <c r="P153" s="126">
        <v>23</v>
      </c>
      <c r="Q153" s="126">
        <v>21</v>
      </c>
      <c r="R153" s="126">
        <v>20</v>
      </c>
      <c r="S153" s="126">
        <v>21</v>
      </c>
      <c r="T153" s="126">
        <v>23</v>
      </c>
      <c r="U153" s="126">
        <v>26</v>
      </c>
      <c r="V153" s="126">
        <v>20</v>
      </c>
      <c r="W153" s="126">
        <v>14</v>
      </c>
      <c r="X153" s="126">
        <v>13</v>
      </c>
      <c r="Y153" s="126">
        <v>23</v>
      </c>
      <c r="Z153" s="126">
        <v>13</v>
      </c>
      <c r="AA153" s="126">
        <v>4</v>
      </c>
      <c r="AB153" s="126">
        <v>4</v>
      </c>
      <c r="AC153" s="126">
        <v>1</v>
      </c>
      <c r="AD153" s="126">
        <v>0</v>
      </c>
      <c r="AE153" s="131">
        <v>0</v>
      </c>
      <c r="AF153" s="126">
        <v>54</v>
      </c>
      <c r="AG153" s="126">
        <v>195</v>
      </c>
      <c r="AH153" s="126">
        <v>72</v>
      </c>
    </row>
    <row r="154" spans="1:34" x14ac:dyDescent="0.15">
      <c r="A154" s="93"/>
      <c r="B154" s="94"/>
      <c r="C154" s="96" t="s">
        <v>41</v>
      </c>
      <c r="D154" s="96" t="s">
        <v>42</v>
      </c>
      <c r="E154" s="96" t="s">
        <v>888</v>
      </c>
      <c r="F154" s="126">
        <v>83</v>
      </c>
      <c r="G154" s="126">
        <v>143</v>
      </c>
      <c r="H154" s="126">
        <v>152</v>
      </c>
      <c r="I154" s="126">
        <v>295</v>
      </c>
      <c r="J154" s="126">
        <v>8</v>
      </c>
      <c r="K154" s="126">
        <v>16</v>
      </c>
      <c r="L154" s="126">
        <v>24</v>
      </c>
      <c r="M154" s="126">
        <v>12</v>
      </c>
      <c r="N154" s="126">
        <v>11</v>
      </c>
      <c r="O154" s="126">
        <v>11</v>
      </c>
      <c r="P154" s="126">
        <v>9</v>
      </c>
      <c r="Q154" s="126">
        <v>19</v>
      </c>
      <c r="R154" s="126">
        <v>21</v>
      </c>
      <c r="S154" s="126">
        <v>20</v>
      </c>
      <c r="T154" s="126">
        <v>28</v>
      </c>
      <c r="U154" s="126">
        <v>27</v>
      </c>
      <c r="V154" s="126">
        <v>18</v>
      </c>
      <c r="W154" s="126">
        <v>20</v>
      </c>
      <c r="X154" s="126">
        <v>16</v>
      </c>
      <c r="Y154" s="126">
        <v>15</v>
      </c>
      <c r="Z154" s="126">
        <v>10</v>
      </c>
      <c r="AA154" s="126">
        <v>7</v>
      </c>
      <c r="AB154" s="126">
        <v>3</v>
      </c>
      <c r="AC154" s="126">
        <v>0</v>
      </c>
      <c r="AD154" s="126">
        <v>0</v>
      </c>
      <c r="AE154" s="131">
        <v>0</v>
      </c>
      <c r="AF154" s="126">
        <v>48</v>
      </c>
      <c r="AG154" s="126">
        <v>176</v>
      </c>
      <c r="AH154" s="126">
        <v>71</v>
      </c>
    </row>
    <row r="155" spans="1:34" x14ac:dyDescent="0.15">
      <c r="A155" s="93"/>
      <c r="B155" s="94"/>
      <c r="C155" s="96" t="s">
        <v>43</v>
      </c>
      <c r="D155" s="96" t="s">
        <v>44</v>
      </c>
      <c r="E155" s="96" t="s">
        <v>888</v>
      </c>
      <c r="F155" s="126">
        <v>93</v>
      </c>
      <c r="G155" s="126">
        <v>169</v>
      </c>
      <c r="H155" s="126">
        <v>158</v>
      </c>
      <c r="I155" s="126">
        <v>327</v>
      </c>
      <c r="J155" s="126">
        <v>9</v>
      </c>
      <c r="K155" s="126">
        <v>8</v>
      </c>
      <c r="L155" s="126">
        <v>12</v>
      </c>
      <c r="M155" s="126">
        <v>26</v>
      </c>
      <c r="N155" s="126">
        <v>29</v>
      </c>
      <c r="O155" s="126">
        <v>18</v>
      </c>
      <c r="P155" s="126">
        <v>17</v>
      </c>
      <c r="Q155" s="126">
        <v>15</v>
      </c>
      <c r="R155" s="126">
        <v>15</v>
      </c>
      <c r="S155" s="126">
        <v>25</v>
      </c>
      <c r="T155" s="126">
        <v>31</v>
      </c>
      <c r="U155" s="126">
        <v>27</v>
      </c>
      <c r="V155" s="126">
        <v>29</v>
      </c>
      <c r="W155" s="126">
        <v>15</v>
      </c>
      <c r="X155" s="126">
        <v>13</v>
      </c>
      <c r="Y155" s="126">
        <v>16</v>
      </c>
      <c r="Z155" s="126">
        <v>12</v>
      </c>
      <c r="AA155" s="126">
        <v>8</v>
      </c>
      <c r="AB155" s="126">
        <v>1</v>
      </c>
      <c r="AC155" s="126">
        <v>1</v>
      </c>
      <c r="AD155" s="126">
        <v>0</v>
      </c>
      <c r="AE155" s="131">
        <v>0</v>
      </c>
      <c r="AF155" s="126">
        <v>29</v>
      </c>
      <c r="AG155" s="126">
        <v>232</v>
      </c>
      <c r="AH155" s="126">
        <v>66</v>
      </c>
    </row>
    <row r="156" spans="1:34" x14ac:dyDescent="0.15">
      <c r="A156" s="93"/>
      <c r="B156" s="94"/>
      <c r="C156" s="96" t="s">
        <v>45</v>
      </c>
      <c r="D156" s="96" t="s">
        <v>46</v>
      </c>
      <c r="E156" s="96" t="s">
        <v>888</v>
      </c>
      <c r="F156" s="126">
        <v>133</v>
      </c>
      <c r="G156" s="126">
        <v>117</v>
      </c>
      <c r="H156" s="126">
        <v>180</v>
      </c>
      <c r="I156" s="126">
        <v>297</v>
      </c>
      <c r="J156" s="126">
        <v>16</v>
      </c>
      <c r="K156" s="126">
        <v>11</v>
      </c>
      <c r="L156" s="126">
        <v>8</v>
      </c>
      <c r="M156" s="126">
        <v>14</v>
      </c>
      <c r="N156" s="126">
        <v>31</v>
      </c>
      <c r="O156" s="126">
        <v>37</v>
      </c>
      <c r="P156" s="126">
        <v>32</v>
      </c>
      <c r="Q156" s="126">
        <v>13</v>
      </c>
      <c r="R156" s="126">
        <v>17</v>
      </c>
      <c r="S156" s="126">
        <v>14</v>
      </c>
      <c r="T156" s="126">
        <v>19</v>
      </c>
      <c r="U156" s="126">
        <v>23</v>
      </c>
      <c r="V156" s="126">
        <v>7</v>
      </c>
      <c r="W156" s="126">
        <v>14</v>
      </c>
      <c r="X156" s="126">
        <v>12</v>
      </c>
      <c r="Y156" s="126">
        <v>13</v>
      </c>
      <c r="Z156" s="126">
        <v>14</v>
      </c>
      <c r="AA156" s="126">
        <v>2</v>
      </c>
      <c r="AB156" s="126">
        <v>0</v>
      </c>
      <c r="AC156" s="126">
        <v>0</v>
      </c>
      <c r="AD156" s="126">
        <v>0</v>
      </c>
      <c r="AE156" s="131">
        <v>0</v>
      </c>
      <c r="AF156" s="126">
        <v>35</v>
      </c>
      <c r="AG156" s="126">
        <v>207</v>
      </c>
      <c r="AH156" s="126">
        <v>55</v>
      </c>
    </row>
    <row r="157" spans="1:34" x14ac:dyDescent="0.15">
      <c r="A157" s="93"/>
      <c r="B157" s="94"/>
      <c r="C157" s="96" t="s">
        <v>47</v>
      </c>
      <c r="D157" s="96" t="s">
        <v>48</v>
      </c>
      <c r="E157" s="96" t="s">
        <v>888</v>
      </c>
      <c r="F157" s="126">
        <v>75</v>
      </c>
      <c r="G157" s="126">
        <v>122</v>
      </c>
      <c r="H157" s="126">
        <v>134</v>
      </c>
      <c r="I157" s="126">
        <v>256</v>
      </c>
      <c r="J157" s="126">
        <v>9</v>
      </c>
      <c r="K157" s="126">
        <v>16</v>
      </c>
      <c r="L157" s="126">
        <v>17</v>
      </c>
      <c r="M157" s="126">
        <v>6</v>
      </c>
      <c r="N157" s="126">
        <v>4</v>
      </c>
      <c r="O157" s="126">
        <v>13</v>
      </c>
      <c r="P157" s="126">
        <v>18</v>
      </c>
      <c r="Q157" s="126">
        <v>19</v>
      </c>
      <c r="R157" s="126">
        <v>11</v>
      </c>
      <c r="S157" s="126">
        <v>10</v>
      </c>
      <c r="T157" s="126">
        <v>21</v>
      </c>
      <c r="U157" s="126">
        <v>17</v>
      </c>
      <c r="V157" s="126">
        <v>20</v>
      </c>
      <c r="W157" s="126">
        <v>18</v>
      </c>
      <c r="X157" s="126">
        <v>17</v>
      </c>
      <c r="Y157" s="126">
        <v>18</v>
      </c>
      <c r="Z157" s="126">
        <v>12</v>
      </c>
      <c r="AA157" s="126">
        <v>4</v>
      </c>
      <c r="AB157" s="126">
        <v>6</v>
      </c>
      <c r="AC157" s="126">
        <v>0</v>
      </c>
      <c r="AD157" s="126">
        <v>0</v>
      </c>
      <c r="AE157" s="131">
        <v>0</v>
      </c>
      <c r="AF157" s="126">
        <v>42</v>
      </c>
      <c r="AG157" s="126">
        <v>139</v>
      </c>
      <c r="AH157" s="126">
        <v>75</v>
      </c>
    </row>
    <row r="158" spans="1:34" x14ac:dyDescent="0.15">
      <c r="A158" s="93"/>
      <c r="B158" s="94"/>
      <c r="C158" s="96" t="s">
        <v>49</v>
      </c>
      <c r="D158" s="96" t="s">
        <v>50</v>
      </c>
      <c r="E158" s="96" t="s">
        <v>888</v>
      </c>
      <c r="F158" s="126">
        <v>59</v>
      </c>
      <c r="G158" s="126">
        <v>113</v>
      </c>
      <c r="H158" s="126">
        <v>128</v>
      </c>
      <c r="I158" s="126">
        <v>241</v>
      </c>
      <c r="J158" s="126">
        <v>10</v>
      </c>
      <c r="K158" s="126">
        <v>4</v>
      </c>
      <c r="L158" s="126">
        <v>14</v>
      </c>
      <c r="M158" s="126">
        <v>13</v>
      </c>
      <c r="N158" s="126">
        <v>9</v>
      </c>
      <c r="O158" s="126">
        <v>11</v>
      </c>
      <c r="P158" s="126">
        <v>15</v>
      </c>
      <c r="Q158" s="126">
        <v>9</v>
      </c>
      <c r="R158" s="126">
        <v>18</v>
      </c>
      <c r="S158" s="126">
        <v>12</v>
      </c>
      <c r="T158" s="126">
        <v>18</v>
      </c>
      <c r="U158" s="126">
        <v>24</v>
      </c>
      <c r="V158" s="126">
        <v>15</v>
      </c>
      <c r="W158" s="126">
        <v>15</v>
      </c>
      <c r="X158" s="126">
        <v>22</v>
      </c>
      <c r="Y158" s="126">
        <v>11</v>
      </c>
      <c r="Z158" s="126">
        <v>10</v>
      </c>
      <c r="AA158" s="126">
        <v>7</v>
      </c>
      <c r="AB158" s="126">
        <v>3</v>
      </c>
      <c r="AC158" s="126">
        <v>1</v>
      </c>
      <c r="AD158" s="126">
        <v>0</v>
      </c>
      <c r="AE158" s="131">
        <v>0</v>
      </c>
      <c r="AF158" s="126">
        <v>28</v>
      </c>
      <c r="AG158" s="126">
        <v>144</v>
      </c>
      <c r="AH158" s="126">
        <v>69</v>
      </c>
    </row>
    <row r="159" spans="1:34" x14ac:dyDescent="0.15">
      <c r="A159" s="95" t="s">
        <v>809</v>
      </c>
    </row>
    <row r="160" spans="1:34" x14ac:dyDescent="0.15">
      <c r="E160" s="111"/>
      <c r="F160" s="111" t="s">
        <v>892</v>
      </c>
      <c r="G160" s="111" t="s">
        <v>778</v>
      </c>
      <c r="H160" s="111"/>
      <c r="I160" s="111"/>
      <c r="J160" s="111" t="s">
        <v>453</v>
      </c>
      <c r="K160" s="111"/>
      <c r="L160" s="111"/>
      <c r="M160" s="111"/>
      <c r="N160" s="111"/>
      <c r="O160" s="111"/>
      <c r="P160" s="111"/>
      <c r="Q160" s="111"/>
      <c r="R160" s="111"/>
      <c r="S160" s="111"/>
      <c r="T160" s="111"/>
      <c r="U160" s="111"/>
      <c r="V160" s="111"/>
      <c r="W160" s="111"/>
      <c r="X160" s="111"/>
      <c r="Y160" s="143"/>
      <c r="Z160" s="143"/>
      <c r="AA160" s="143"/>
      <c r="AB160" s="143"/>
      <c r="AC160" s="143"/>
      <c r="AD160" s="143"/>
      <c r="AE160" s="147"/>
      <c r="AF160" s="111" t="s">
        <v>779</v>
      </c>
      <c r="AG160" s="111"/>
      <c r="AH160" s="111"/>
    </row>
    <row r="161" spans="4:34" x14ac:dyDescent="0.15">
      <c r="E161" s="135" t="s">
        <v>890</v>
      </c>
      <c r="F161" s="135"/>
      <c r="G161" s="135" t="s">
        <v>781</v>
      </c>
      <c r="H161" s="135" t="s">
        <v>782</v>
      </c>
      <c r="I161" s="135" t="s">
        <v>783</v>
      </c>
      <c r="J161" s="142" t="s">
        <v>784</v>
      </c>
      <c r="K161" s="142" t="s">
        <v>785</v>
      </c>
      <c r="L161" s="142" t="s">
        <v>786</v>
      </c>
      <c r="M161" s="142" t="s">
        <v>787</v>
      </c>
      <c r="N161" s="142" t="s">
        <v>788</v>
      </c>
      <c r="O161" s="142" t="s">
        <v>789</v>
      </c>
      <c r="P161" s="142" t="s">
        <v>790</v>
      </c>
      <c r="Q161" s="142" t="s">
        <v>791</v>
      </c>
      <c r="R161" s="142" t="s">
        <v>792</v>
      </c>
      <c r="S161" s="142" t="s">
        <v>793</v>
      </c>
      <c r="T161" s="142" t="s">
        <v>794</v>
      </c>
      <c r="U161" s="142" t="s">
        <v>795</v>
      </c>
      <c r="V161" s="142" t="s">
        <v>796</v>
      </c>
      <c r="W161" s="142" t="s">
        <v>797</v>
      </c>
      <c r="X161" s="142" t="s">
        <v>798</v>
      </c>
      <c r="Y161" s="142" t="s">
        <v>799</v>
      </c>
      <c r="Z161" s="142" t="s">
        <v>800</v>
      </c>
      <c r="AA161" s="142" t="s">
        <v>801</v>
      </c>
      <c r="AB161" s="142" t="s">
        <v>802</v>
      </c>
      <c r="AC161" s="142" t="s">
        <v>803</v>
      </c>
      <c r="AD161" s="142" t="s">
        <v>804</v>
      </c>
      <c r="AE161" s="148" t="s">
        <v>805</v>
      </c>
      <c r="AF161" s="135" t="s">
        <v>806</v>
      </c>
      <c r="AG161" s="135" t="s">
        <v>807</v>
      </c>
      <c r="AH161" s="135" t="s">
        <v>808</v>
      </c>
    </row>
    <row r="162" spans="4:34" x14ac:dyDescent="0.15">
      <c r="D162">
        <v>1</v>
      </c>
      <c r="E162" t="s">
        <v>878</v>
      </c>
      <c r="F162" s="128">
        <f>F6+SUM(F20:F22)+F25+SUM(F33:F37)</f>
        <v>4837</v>
      </c>
      <c r="G162" s="128">
        <f t="shared" ref="G162:AH162" si="0">G6+SUM(G20:G22)+G25+SUM(G33:G37)</f>
        <v>6651</v>
      </c>
      <c r="H162" s="128">
        <f t="shared" si="0"/>
        <v>6849</v>
      </c>
      <c r="I162" s="128">
        <f t="shared" si="0"/>
        <v>13500</v>
      </c>
      <c r="J162" s="128">
        <f t="shared" si="0"/>
        <v>797</v>
      </c>
      <c r="K162" s="128">
        <f t="shared" si="0"/>
        <v>730</v>
      </c>
      <c r="L162" s="128">
        <f t="shared" si="0"/>
        <v>701</v>
      </c>
      <c r="M162" s="128">
        <f t="shared" si="0"/>
        <v>764</v>
      </c>
      <c r="N162" s="128">
        <f t="shared" si="0"/>
        <v>685</v>
      </c>
      <c r="O162" s="128">
        <f t="shared" si="0"/>
        <v>1038</v>
      </c>
      <c r="P162" s="128">
        <f t="shared" si="0"/>
        <v>1110</v>
      </c>
      <c r="Q162" s="128">
        <f t="shared" si="0"/>
        <v>933</v>
      </c>
      <c r="R162" s="128">
        <f t="shared" si="0"/>
        <v>824</v>
      </c>
      <c r="S162" s="128">
        <f t="shared" si="0"/>
        <v>756</v>
      </c>
      <c r="T162" s="128">
        <f t="shared" si="0"/>
        <v>939</v>
      </c>
      <c r="U162" s="128">
        <f t="shared" si="0"/>
        <v>1026</v>
      </c>
      <c r="V162" s="128">
        <f t="shared" si="0"/>
        <v>854</v>
      </c>
      <c r="W162" s="128">
        <f t="shared" si="0"/>
        <v>689</v>
      </c>
      <c r="X162" s="128">
        <f t="shared" si="0"/>
        <v>576</v>
      </c>
      <c r="Y162" s="140">
        <f t="shared" si="0"/>
        <v>506</v>
      </c>
      <c r="Z162" s="140">
        <f t="shared" si="0"/>
        <v>311</v>
      </c>
      <c r="AA162" s="140">
        <f t="shared" si="0"/>
        <v>169</v>
      </c>
      <c r="AB162" s="140">
        <f t="shared" si="0"/>
        <v>76</v>
      </c>
      <c r="AC162" s="140">
        <f t="shared" si="0"/>
        <v>14</v>
      </c>
      <c r="AD162" s="140">
        <f t="shared" si="0"/>
        <v>2</v>
      </c>
      <c r="AE162" s="149">
        <f t="shared" si="0"/>
        <v>0</v>
      </c>
      <c r="AF162" s="128">
        <f t="shared" si="0"/>
        <v>2228</v>
      </c>
      <c r="AG162" s="128">
        <f t="shared" si="0"/>
        <v>8929</v>
      </c>
      <c r="AH162" s="128">
        <f t="shared" si="0"/>
        <v>2343</v>
      </c>
    </row>
    <row r="163" spans="4:34" x14ac:dyDescent="0.15">
      <c r="D163">
        <v>2</v>
      </c>
      <c r="E163" t="s">
        <v>889</v>
      </c>
      <c r="F163" s="128">
        <f>SUM(F40:F42)+SUM(F45:F52)</f>
        <v>1026</v>
      </c>
      <c r="G163" s="128">
        <f t="shared" ref="G163:AH163" si="1">SUM(G40:G42)+SUM(G45:G52)</f>
        <v>1635</v>
      </c>
      <c r="H163" s="128">
        <f t="shared" si="1"/>
        <v>1824</v>
      </c>
      <c r="I163" s="128">
        <f t="shared" si="1"/>
        <v>3459</v>
      </c>
      <c r="J163" s="128">
        <f t="shared" si="1"/>
        <v>112</v>
      </c>
      <c r="K163" s="128">
        <f t="shared" si="1"/>
        <v>136</v>
      </c>
      <c r="L163" s="128">
        <f t="shared" si="1"/>
        <v>159</v>
      </c>
      <c r="M163" s="128">
        <f t="shared" si="1"/>
        <v>208</v>
      </c>
      <c r="N163" s="128">
        <f t="shared" si="1"/>
        <v>204</v>
      </c>
      <c r="O163" s="128">
        <f t="shared" si="1"/>
        <v>165</v>
      </c>
      <c r="P163" s="128">
        <f t="shared" si="1"/>
        <v>185</v>
      </c>
      <c r="Q163" s="128">
        <f t="shared" si="1"/>
        <v>163</v>
      </c>
      <c r="R163" s="128">
        <f t="shared" si="1"/>
        <v>194</v>
      </c>
      <c r="S163" s="128">
        <f t="shared" si="1"/>
        <v>235</v>
      </c>
      <c r="T163" s="128">
        <f t="shared" si="1"/>
        <v>283</v>
      </c>
      <c r="U163" s="128">
        <f t="shared" si="1"/>
        <v>318</v>
      </c>
      <c r="V163" s="128">
        <f t="shared" si="1"/>
        <v>257</v>
      </c>
      <c r="W163" s="128">
        <f t="shared" si="1"/>
        <v>200</v>
      </c>
      <c r="X163" s="128">
        <f t="shared" si="1"/>
        <v>228</v>
      </c>
      <c r="Y163" s="140">
        <f t="shared" si="1"/>
        <v>171</v>
      </c>
      <c r="Z163" s="140">
        <f t="shared" si="1"/>
        <v>129</v>
      </c>
      <c r="AA163" s="140">
        <f t="shared" si="1"/>
        <v>72</v>
      </c>
      <c r="AB163" s="140">
        <f t="shared" si="1"/>
        <v>28</v>
      </c>
      <c r="AC163" s="140">
        <f t="shared" si="1"/>
        <v>11</v>
      </c>
      <c r="AD163" s="140">
        <f t="shared" si="1"/>
        <v>1</v>
      </c>
      <c r="AE163" s="149">
        <f t="shared" si="1"/>
        <v>0</v>
      </c>
      <c r="AF163" s="128">
        <f t="shared" si="1"/>
        <v>407</v>
      </c>
      <c r="AG163" s="128">
        <f t="shared" si="1"/>
        <v>2212</v>
      </c>
      <c r="AH163" s="128">
        <f t="shared" si="1"/>
        <v>840</v>
      </c>
    </row>
    <row r="164" spans="4:34" x14ac:dyDescent="0.15">
      <c r="D164">
        <v>3</v>
      </c>
      <c r="E164" t="s">
        <v>879</v>
      </c>
      <c r="F164" s="128">
        <f>F56+SUM(F60:F69)+F53</f>
        <v>1076</v>
      </c>
      <c r="G164" s="128">
        <f t="shared" ref="G164:AH164" si="2">G56+SUM(G60:G69)+G53</f>
        <v>1857</v>
      </c>
      <c r="H164" s="128">
        <f t="shared" si="2"/>
        <v>1972</v>
      </c>
      <c r="I164" s="128">
        <f t="shared" si="2"/>
        <v>3829</v>
      </c>
      <c r="J164" s="128">
        <f t="shared" si="2"/>
        <v>108</v>
      </c>
      <c r="K164" s="128">
        <f t="shared" si="2"/>
        <v>202</v>
      </c>
      <c r="L164" s="128">
        <f t="shared" si="2"/>
        <v>194</v>
      </c>
      <c r="M164" s="128">
        <f t="shared" si="2"/>
        <v>227</v>
      </c>
      <c r="N164" s="128">
        <f t="shared" si="2"/>
        <v>190</v>
      </c>
      <c r="O164" s="128">
        <f t="shared" si="2"/>
        <v>173</v>
      </c>
      <c r="P164" s="128">
        <f t="shared" si="2"/>
        <v>199</v>
      </c>
      <c r="Q164" s="128">
        <f t="shared" si="2"/>
        <v>195</v>
      </c>
      <c r="R164" s="128">
        <f t="shared" si="2"/>
        <v>226</v>
      </c>
      <c r="S164" s="128">
        <f t="shared" si="2"/>
        <v>256</v>
      </c>
      <c r="T164" s="128">
        <f t="shared" si="2"/>
        <v>265</v>
      </c>
      <c r="U164" s="128">
        <f t="shared" si="2"/>
        <v>335</v>
      </c>
      <c r="V164" s="128">
        <f t="shared" si="2"/>
        <v>282</v>
      </c>
      <c r="W164" s="128">
        <f t="shared" si="2"/>
        <v>234</v>
      </c>
      <c r="X164" s="128">
        <f t="shared" si="2"/>
        <v>255</v>
      </c>
      <c r="Y164" s="140">
        <f t="shared" si="2"/>
        <v>223</v>
      </c>
      <c r="Z164" s="140">
        <f t="shared" si="2"/>
        <v>150</v>
      </c>
      <c r="AA164" s="140">
        <f t="shared" si="2"/>
        <v>75</v>
      </c>
      <c r="AB164" s="140">
        <f t="shared" si="2"/>
        <v>35</v>
      </c>
      <c r="AC164" s="140">
        <f t="shared" si="2"/>
        <v>4</v>
      </c>
      <c r="AD164" s="140">
        <f t="shared" si="2"/>
        <v>1</v>
      </c>
      <c r="AE164" s="149">
        <f t="shared" si="2"/>
        <v>0</v>
      </c>
      <c r="AF164" s="128">
        <f t="shared" si="2"/>
        <v>504</v>
      </c>
      <c r="AG164" s="128">
        <f t="shared" si="2"/>
        <v>2348</v>
      </c>
      <c r="AH164" s="128">
        <f t="shared" si="2"/>
        <v>977</v>
      </c>
    </row>
    <row r="165" spans="4:34" x14ac:dyDescent="0.15">
      <c r="D165">
        <v>4</v>
      </c>
      <c r="E165" t="s">
        <v>881</v>
      </c>
      <c r="F165" s="128">
        <f>SUM(F70:F76)+SUM(F79:F82)+SUM(F85:F89)+F92</f>
        <v>1559</v>
      </c>
      <c r="G165" s="128">
        <f t="shared" ref="G165:AH165" si="3">SUM(G70:G76)+SUM(G79:G82)+SUM(G85:G89)+G92</f>
        <v>2645</v>
      </c>
      <c r="H165" s="128">
        <f t="shared" si="3"/>
        <v>2962</v>
      </c>
      <c r="I165" s="128">
        <f t="shared" si="3"/>
        <v>5607</v>
      </c>
      <c r="J165" s="128">
        <f t="shared" si="3"/>
        <v>180</v>
      </c>
      <c r="K165" s="128">
        <f t="shared" si="3"/>
        <v>252</v>
      </c>
      <c r="L165" s="128">
        <f t="shared" si="3"/>
        <v>318</v>
      </c>
      <c r="M165" s="128">
        <f t="shared" si="3"/>
        <v>321</v>
      </c>
      <c r="N165" s="128">
        <f t="shared" si="3"/>
        <v>282</v>
      </c>
      <c r="O165" s="128">
        <f t="shared" si="3"/>
        <v>254</v>
      </c>
      <c r="P165" s="128">
        <f t="shared" si="3"/>
        <v>282</v>
      </c>
      <c r="Q165" s="128">
        <f t="shared" si="3"/>
        <v>298</v>
      </c>
      <c r="R165" s="128">
        <f t="shared" si="3"/>
        <v>343</v>
      </c>
      <c r="S165" s="128">
        <f t="shared" si="3"/>
        <v>343</v>
      </c>
      <c r="T165" s="128">
        <f t="shared" si="3"/>
        <v>432</v>
      </c>
      <c r="U165" s="128">
        <f t="shared" si="3"/>
        <v>443</v>
      </c>
      <c r="V165" s="128">
        <f t="shared" si="3"/>
        <v>383</v>
      </c>
      <c r="W165" s="128">
        <f t="shared" si="3"/>
        <v>295</v>
      </c>
      <c r="X165" s="128">
        <f t="shared" si="3"/>
        <v>338</v>
      </c>
      <c r="Y165" s="140">
        <f t="shared" si="3"/>
        <v>326</v>
      </c>
      <c r="Z165" s="140">
        <f t="shared" si="3"/>
        <v>242</v>
      </c>
      <c r="AA165" s="140">
        <f t="shared" si="3"/>
        <v>160</v>
      </c>
      <c r="AB165" s="140">
        <f t="shared" si="3"/>
        <v>93</v>
      </c>
      <c r="AC165" s="140">
        <f t="shared" si="3"/>
        <v>21</v>
      </c>
      <c r="AD165" s="140">
        <f t="shared" si="3"/>
        <v>1</v>
      </c>
      <c r="AE165" s="149">
        <f t="shared" si="3"/>
        <v>0</v>
      </c>
      <c r="AF165" s="128">
        <f t="shared" si="3"/>
        <v>750</v>
      </c>
      <c r="AG165" s="128">
        <f t="shared" si="3"/>
        <v>3381</v>
      </c>
      <c r="AH165" s="128">
        <f t="shared" si="3"/>
        <v>1476</v>
      </c>
    </row>
    <row r="166" spans="4:34" x14ac:dyDescent="0.15">
      <c r="D166">
        <v>5</v>
      </c>
      <c r="E166" t="s">
        <v>882</v>
      </c>
      <c r="F166" s="128">
        <f>SUM(F93:F95)+SUM(F98:F100)+SUM(F103:F105)</f>
        <v>2013</v>
      </c>
      <c r="G166" s="128">
        <f t="shared" ref="G166:AH166" si="4">SUM(G93:G95)+SUM(G98:G100)+SUM(G103:G105)</f>
        <v>3307</v>
      </c>
      <c r="H166" s="128">
        <f t="shared" si="4"/>
        <v>3464</v>
      </c>
      <c r="I166" s="128">
        <f t="shared" si="4"/>
        <v>6771</v>
      </c>
      <c r="J166" s="128">
        <f t="shared" si="4"/>
        <v>274</v>
      </c>
      <c r="K166" s="128">
        <f t="shared" si="4"/>
        <v>332</v>
      </c>
      <c r="L166" s="128">
        <f t="shared" si="4"/>
        <v>372</v>
      </c>
      <c r="M166" s="128">
        <f t="shared" si="4"/>
        <v>371</v>
      </c>
      <c r="N166" s="128">
        <f t="shared" si="4"/>
        <v>321</v>
      </c>
      <c r="O166" s="128">
        <f t="shared" si="4"/>
        <v>376</v>
      </c>
      <c r="P166" s="128">
        <f t="shared" si="4"/>
        <v>419</v>
      </c>
      <c r="Q166" s="128">
        <f t="shared" si="4"/>
        <v>407</v>
      </c>
      <c r="R166" s="128">
        <f t="shared" si="4"/>
        <v>415</v>
      </c>
      <c r="S166" s="128">
        <f t="shared" si="4"/>
        <v>435</v>
      </c>
      <c r="T166" s="128">
        <f t="shared" si="4"/>
        <v>497</v>
      </c>
      <c r="U166" s="128">
        <f t="shared" si="4"/>
        <v>596</v>
      </c>
      <c r="V166" s="128">
        <f t="shared" si="4"/>
        <v>445</v>
      </c>
      <c r="W166" s="128">
        <f t="shared" si="4"/>
        <v>370</v>
      </c>
      <c r="X166" s="128">
        <f t="shared" si="4"/>
        <v>370</v>
      </c>
      <c r="Y166" s="140">
        <f t="shared" si="4"/>
        <v>348</v>
      </c>
      <c r="Z166" s="140">
        <f t="shared" si="4"/>
        <v>233</v>
      </c>
      <c r="AA166" s="140">
        <f t="shared" si="4"/>
        <v>137</v>
      </c>
      <c r="AB166" s="140">
        <f t="shared" si="4"/>
        <v>47</v>
      </c>
      <c r="AC166" s="140">
        <f t="shared" si="4"/>
        <v>5</v>
      </c>
      <c r="AD166" s="140">
        <f t="shared" si="4"/>
        <v>1</v>
      </c>
      <c r="AE166" s="149">
        <f t="shared" si="4"/>
        <v>0</v>
      </c>
      <c r="AF166" s="128">
        <f t="shared" si="4"/>
        <v>978</v>
      </c>
      <c r="AG166" s="128">
        <f t="shared" si="4"/>
        <v>4282</v>
      </c>
      <c r="AH166" s="128">
        <f t="shared" si="4"/>
        <v>1511</v>
      </c>
    </row>
    <row r="167" spans="4:34" x14ac:dyDescent="0.15">
      <c r="D167">
        <v>6</v>
      </c>
      <c r="E167" t="s">
        <v>884</v>
      </c>
      <c r="F167" s="128">
        <f>SUM(F109:F110)+SUM(F114:F120)</f>
        <v>1173</v>
      </c>
      <c r="G167" s="128">
        <f t="shared" ref="G167:AH167" si="5">SUM(G109:G110)+SUM(G114:G120)</f>
        <v>2077</v>
      </c>
      <c r="H167" s="128">
        <f t="shared" si="5"/>
        <v>2172</v>
      </c>
      <c r="I167" s="128">
        <f t="shared" si="5"/>
        <v>4249</v>
      </c>
      <c r="J167" s="128">
        <f t="shared" si="5"/>
        <v>139</v>
      </c>
      <c r="K167" s="128">
        <f t="shared" si="5"/>
        <v>202</v>
      </c>
      <c r="L167" s="128">
        <f t="shared" si="5"/>
        <v>204</v>
      </c>
      <c r="M167" s="128">
        <f t="shared" si="5"/>
        <v>261</v>
      </c>
      <c r="N167" s="128">
        <f t="shared" si="5"/>
        <v>260</v>
      </c>
      <c r="O167" s="128">
        <f t="shared" si="5"/>
        <v>221</v>
      </c>
      <c r="P167" s="128">
        <f t="shared" si="5"/>
        <v>261</v>
      </c>
      <c r="Q167" s="128">
        <f t="shared" si="5"/>
        <v>226</v>
      </c>
      <c r="R167" s="128">
        <f t="shared" si="5"/>
        <v>225</v>
      </c>
      <c r="S167" s="128">
        <f t="shared" si="5"/>
        <v>278</v>
      </c>
      <c r="T167" s="128">
        <f t="shared" si="5"/>
        <v>365</v>
      </c>
      <c r="U167" s="128">
        <f t="shared" si="5"/>
        <v>355</v>
      </c>
      <c r="V167" s="128">
        <f t="shared" si="5"/>
        <v>283</v>
      </c>
      <c r="W167" s="128">
        <f t="shared" si="5"/>
        <v>218</v>
      </c>
      <c r="X167" s="128">
        <f t="shared" si="5"/>
        <v>264</v>
      </c>
      <c r="Y167" s="140">
        <f t="shared" si="5"/>
        <v>215</v>
      </c>
      <c r="Z167" s="140">
        <f t="shared" si="5"/>
        <v>152</v>
      </c>
      <c r="AA167" s="140">
        <f t="shared" si="5"/>
        <v>80</v>
      </c>
      <c r="AB167" s="140">
        <f t="shared" si="5"/>
        <v>32</v>
      </c>
      <c r="AC167" s="140">
        <f t="shared" si="5"/>
        <v>8</v>
      </c>
      <c r="AD167" s="140">
        <f t="shared" si="5"/>
        <v>0</v>
      </c>
      <c r="AE167" s="149">
        <f t="shared" si="5"/>
        <v>0</v>
      </c>
      <c r="AF167" s="128">
        <f t="shared" si="5"/>
        <v>545</v>
      </c>
      <c r="AG167" s="128">
        <f t="shared" si="5"/>
        <v>2735</v>
      </c>
      <c r="AH167" s="128">
        <f t="shared" si="5"/>
        <v>969</v>
      </c>
    </row>
    <row r="168" spans="4:34" x14ac:dyDescent="0.15">
      <c r="D168">
        <v>7</v>
      </c>
      <c r="E168" t="s">
        <v>886</v>
      </c>
      <c r="F168" s="128">
        <f>F121+SUM(F124:F138)</f>
        <v>1319</v>
      </c>
      <c r="G168" s="128">
        <f t="shared" ref="G168:AH168" si="6">G121+SUM(G124:G138)</f>
        <v>2364</v>
      </c>
      <c r="H168" s="128">
        <f t="shared" si="6"/>
        <v>2694</v>
      </c>
      <c r="I168" s="128">
        <f t="shared" si="6"/>
        <v>5058</v>
      </c>
      <c r="J168" s="128">
        <f t="shared" si="6"/>
        <v>161</v>
      </c>
      <c r="K168" s="128">
        <f t="shared" si="6"/>
        <v>213</v>
      </c>
      <c r="L168" s="128">
        <f t="shared" si="6"/>
        <v>287</v>
      </c>
      <c r="M168" s="128">
        <f t="shared" si="6"/>
        <v>296</v>
      </c>
      <c r="N168" s="128">
        <f t="shared" si="6"/>
        <v>245</v>
      </c>
      <c r="O168" s="128">
        <f t="shared" si="6"/>
        <v>210</v>
      </c>
      <c r="P168" s="128">
        <f t="shared" si="6"/>
        <v>235</v>
      </c>
      <c r="Q168" s="128">
        <f t="shared" si="6"/>
        <v>253</v>
      </c>
      <c r="R168" s="128">
        <f t="shared" si="6"/>
        <v>321</v>
      </c>
      <c r="S168" s="128">
        <f t="shared" si="6"/>
        <v>308</v>
      </c>
      <c r="T168" s="128">
        <f t="shared" si="6"/>
        <v>372</v>
      </c>
      <c r="U168" s="128">
        <f t="shared" si="6"/>
        <v>411</v>
      </c>
      <c r="V168" s="128">
        <f t="shared" si="6"/>
        <v>320</v>
      </c>
      <c r="W168" s="128">
        <f t="shared" si="6"/>
        <v>321</v>
      </c>
      <c r="X168" s="128">
        <f t="shared" si="6"/>
        <v>317</v>
      </c>
      <c r="Y168" s="140">
        <f t="shared" si="6"/>
        <v>334</v>
      </c>
      <c r="Z168" s="140">
        <f t="shared" si="6"/>
        <v>218</v>
      </c>
      <c r="AA168" s="140">
        <f t="shared" si="6"/>
        <v>126</v>
      </c>
      <c r="AB168" s="140">
        <f t="shared" si="6"/>
        <v>80</v>
      </c>
      <c r="AC168" s="140">
        <f t="shared" si="6"/>
        <v>28</v>
      </c>
      <c r="AD168" s="140">
        <f t="shared" si="6"/>
        <v>2</v>
      </c>
      <c r="AE168" s="149">
        <f t="shared" si="6"/>
        <v>0</v>
      </c>
      <c r="AF168" s="128">
        <f t="shared" si="6"/>
        <v>661</v>
      </c>
      <c r="AG168" s="128">
        <f t="shared" si="6"/>
        <v>2971</v>
      </c>
      <c r="AH168" s="128">
        <f t="shared" si="6"/>
        <v>1426</v>
      </c>
    </row>
    <row r="169" spans="4:34" x14ac:dyDescent="0.15">
      <c r="D169">
        <v>8</v>
      </c>
      <c r="E169" t="s">
        <v>887</v>
      </c>
      <c r="F169" s="128">
        <f>F139+SUM(F142:F146)</f>
        <v>717</v>
      </c>
      <c r="G169" s="128">
        <f t="shared" ref="G169:AH169" si="7">G139+SUM(G142:G146)</f>
        <v>1144</v>
      </c>
      <c r="H169" s="128">
        <f t="shared" si="7"/>
        <v>1318</v>
      </c>
      <c r="I169" s="128">
        <f t="shared" si="7"/>
        <v>2462</v>
      </c>
      <c r="J169" s="128">
        <f t="shared" si="7"/>
        <v>73</v>
      </c>
      <c r="K169" s="128">
        <f t="shared" si="7"/>
        <v>117</v>
      </c>
      <c r="L169" s="128">
        <f t="shared" si="7"/>
        <v>143</v>
      </c>
      <c r="M169" s="128">
        <f t="shared" si="7"/>
        <v>129</v>
      </c>
      <c r="N169" s="128">
        <f t="shared" si="7"/>
        <v>125</v>
      </c>
      <c r="O169" s="128">
        <f t="shared" si="7"/>
        <v>111</v>
      </c>
      <c r="P169" s="128">
        <f t="shared" si="7"/>
        <v>147</v>
      </c>
      <c r="Q169" s="128">
        <f t="shared" si="7"/>
        <v>126</v>
      </c>
      <c r="R169" s="128">
        <f t="shared" si="7"/>
        <v>132</v>
      </c>
      <c r="S169" s="128">
        <f t="shared" si="7"/>
        <v>178</v>
      </c>
      <c r="T169" s="128">
        <f t="shared" si="7"/>
        <v>172</v>
      </c>
      <c r="U169" s="128">
        <f t="shared" si="7"/>
        <v>212</v>
      </c>
      <c r="V169" s="128">
        <f t="shared" si="7"/>
        <v>155</v>
      </c>
      <c r="W169" s="128">
        <f t="shared" si="7"/>
        <v>132</v>
      </c>
      <c r="X169" s="128">
        <f t="shared" si="7"/>
        <v>169</v>
      </c>
      <c r="Y169" s="140">
        <f t="shared" si="7"/>
        <v>160</v>
      </c>
      <c r="Z169" s="140">
        <f t="shared" si="7"/>
        <v>110</v>
      </c>
      <c r="AA169" s="140">
        <f t="shared" si="7"/>
        <v>49</v>
      </c>
      <c r="AB169" s="140">
        <f t="shared" si="7"/>
        <v>17</v>
      </c>
      <c r="AC169" s="140">
        <f t="shared" si="7"/>
        <v>4</v>
      </c>
      <c r="AD169" s="140">
        <f t="shared" si="7"/>
        <v>1</v>
      </c>
      <c r="AE169" s="149">
        <f t="shared" si="7"/>
        <v>0</v>
      </c>
      <c r="AF169" s="128">
        <f t="shared" si="7"/>
        <v>333</v>
      </c>
      <c r="AG169" s="128">
        <f t="shared" si="7"/>
        <v>1487</v>
      </c>
      <c r="AH169" s="128">
        <f t="shared" si="7"/>
        <v>642</v>
      </c>
    </row>
    <row r="170" spans="4:34" x14ac:dyDescent="0.15">
      <c r="D170">
        <v>9</v>
      </c>
      <c r="E170" t="s">
        <v>888</v>
      </c>
      <c r="F170" s="128">
        <f>SUM(F147:F158)</f>
        <v>1318</v>
      </c>
      <c r="G170" s="128">
        <f t="shared" ref="G170:AH170" si="8">SUM(G147:G158)</f>
        <v>2164</v>
      </c>
      <c r="H170" s="128">
        <f t="shared" si="8"/>
        <v>2297</v>
      </c>
      <c r="I170" s="128">
        <f t="shared" si="8"/>
        <v>4461</v>
      </c>
      <c r="J170" s="128">
        <f t="shared" si="8"/>
        <v>180</v>
      </c>
      <c r="K170" s="128">
        <f t="shared" si="8"/>
        <v>229</v>
      </c>
      <c r="L170" s="128">
        <f t="shared" si="8"/>
        <v>213</v>
      </c>
      <c r="M170" s="128">
        <f t="shared" si="8"/>
        <v>211</v>
      </c>
      <c r="N170" s="128">
        <f t="shared" si="8"/>
        <v>236</v>
      </c>
      <c r="O170" s="128">
        <f t="shared" si="8"/>
        <v>238</v>
      </c>
      <c r="P170" s="128">
        <f t="shared" si="8"/>
        <v>278</v>
      </c>
      <c r="Q170" s="128">
        <f t="shared" si="8"/>
        <v>269</v>
      </c>
      <c r="R170" s="128">
        <f t="shared" si="8"/>
        <v>258</v>
      </c>
      <c r="S170" s="128">
        <f t="shared" si="8"/>
        <v>273</v>
      </c>
      <c r="T170" s="128">
        <f t="shared" si="8"/>
        <v>341</v>
      </c>
      <c r="U170" s="128">
        <f t="shared" si="8"/>
        <v>360</v>
      </c>
      <c r="V170" s="128">
        <f t="shared" si="8"/>
        <v>317</v>
      </c>
      <c r="W170" s="128">
        <f t="shared" si="8"/>
        <v>264</v>
      </c>
      <c r="X170" s="128">
        <f t="shared" si="8"/>
        <v>255</v>
      </c>
      <c r="Y170" s="140">
        <f t="shared" si="8"/>
        <v>233</v>
      </c>
      <c r="Z170" s="140">
        <f t="shared" si="8"/>
        <v>189</v>
      </c>
      <c r="AA170" s="140">
        <f t="shared" si="8"/>
        <v>80</v>
      </c>
      <c r="AB170" s="140">
        <f t="shared" si="8"/>
        <v>31</v>
      </c>
      <c r="AC170" s="140">
        <f t="shared" si="8"/>
        <v>6</v>
      </c>
      <c r="AD170" s="140">
        <f t="shared" si="8"/>
        <v>0</v>
      </c>
      <c r="AE170" s="149">
        <f t="shared" si="8"/>
        <v>0</v>
      </c>
      <c r="AF170" s="128">
        <f t="shared" si="8"/>
        <v>622</v>
      </c>
      <c r="AG170" s="128">
        <f t="shared" si="8"/>
        <v>2781</v>
      </c>
      <c r="AH170" s="128">
        <f t="shared" si="8"/>
        <v>1058</v>
      </c>
    </row>
    <row r="171" spans="4:34" x14ac:dyDescent="0.15">
      <c r="E171" s="17" t="s">
        <v>637</v>
      </c>
      <c r="F171" s="129">
        <f>SUM(F162:F170)</f>
        <v>15038</v>
      </c>
      <c r="G171" s="129">
        <f t="shared" ref="G171:AH171" si="9">SUM(G162:G170)</f>
        <v>23844</v>
      </c>
      <c r="H171" s="129">
        <f t="shared" si="9"/>
        <v>25552</v>
      </c>
      <c r="I171" s="129">
        <f t="shared" si="9"/>
        <v>49396</v>
      </c>
      <c r="J171" s="129">
        <f t="shared" si="9"/>
        <v>2024</v>
      </c>
      <c r="K171" s="129">
        <f t="shared" si="9"/>
        <v>2413</v>
      </c>
      <c r="L171" s="129">
        <f t="shared" si="9"/>
        <v>2591</v>
      </c>
      <c r="M171" s="129">
        <f t="shared" si="9"/>
        <v>2788</v>
      </c>
      <c r="N171" s="129">
        <f t="shared" si="9"/>
        <v>2548</v>
      </c>
      <c r="O171" s="129">
        <f t="shared" si="9"/>
        <v>2786</v>
      </c>
      <c r="P171" s="129">
        <f t="shared" si="9"/>
        <v>3116</v>
      </c>
      <c r="Q171" s="129">
        <f t="shared" si="9"/>
        <v>2870</v>
      </c>
      <c r="R171" s="129">
        <f t="shared" si="9"/>
        <v>2938</v>
      </c>
      <c r="S171" s="129">
        <f t="shared" si="9"/>
        <v>3062</v>
      </c>
      <c r="T171" s="129">
        <f t="shared" si="9"/>
        <v>3666</v>
      </c>
      <c r="U171" s="129">
        <f t="shared" si="9"/>
        <v>4056</v>
      </c>
      <c r="V171" s="129">
        <f t="shared" si="9"/>
        <v>3296</v>
      </c>
      <c r="W171" s="129">
        <f t="shared" si="9"/>
        <v>2723</v>
      </c>
      <c r="X171" s="129">
        <f t="shared" si="9"/>
        <v>2772</v>
      </c>
      <c r="Y171" s="141">
        <f t="shared" si="9"/>
        <v>2516</v>
      </c>
      <c r="Z171" s="141">
        <f t="shared" si="9"/>
        <v>1734</v>
      </c>
      <c r="AA171" s="141">
        <f t="shared" si="9"/>
        <v>948</v>
      </c>
      <c r="AB171" s="141">
        <f t="shared" si="9"/>
        <v>439</v>
      </c>
      <c r="AC171" s="141">
        <f t="shared" si="9"/>
        <v>101</v>
      </c>
      <c r="AD171" s="141">
        <f t="shared" si="9"/>
        <v>9</v>
      </c>
      <c r="AE171" s="150">
        <f t="shared" si="9"/>
        <v>0</v>
      </c>
      <c r="AF171" s="129">
        <f t="shared" si="9"/>
        <v>7028</v>
      </c>
      <c r="AG171" s="129">
        <f t="shared" si="9"/>
        <v>31126</v>
      </c>
      <c r="AH171" s="129">
        <f t="shared" si="9"/>
        <v>11242</v>
      </c>
    </row>
    <row r="172" spans="4:34" x14ac:dyDescent="0.15">
      <c r="F172" s="128" t="s">
        <v>891</v>
      </c>
    </row>
  </sheetData>
  <mergeCells count="4">
    <mergeCell ref="C3:C4"/>
    <mergeCell ref="D3:D4"/>
    <mergeCell ref="F3:F4"/>
    <mergeCell ref="G3:I3"/>
  </mergeCells>
  <phoneticPr fontId="3"/>
  <pageMargins left="0.75" right="0.75" top="1" bottom="1" header="0.51200000000000001" footer="0.5120000000000000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C188"/>
  <sheetViews>
    <sheetView workbookViewId="0">
      <pane xSplit="12" ySplit="7" topLeftCell="M8" activePane="bottomRight" state="frozen"/>
      <selection pane="topRight"/>
      <selection pane="bottomLeft"/>
      <selection pane="bottomRight"/>
    </sheetView>
  </sheetViews>
  <sheetFormatPr defaultRowHeight="13.5" x14ac:dyDescent="0.15"/>
  <cols>
    <col min="1" max="1" width="2.875" customWidth="1"/>
    <col min="2" max="7" width="2.25" customWidth="1"/>
    <col min="8" max="8" width="6" customWidth="1"/>
    <col min="9" max="9" width="6.625" customWidth="1"/>
    <col min="10" max="10" width="11.625" customWidth="1"/>
    <col min="13" max="13" width="7.75" customWidth="1"/>
    <col min="14" max="41" width="9.125" bestFit="1" customWidth="1"/>
    <col min="42" max="42" width="9.25" bestFit="1" customWidth="1"/>
    <col min="43" max="72" width="9.125" bestFit="1" customWidth="1"/>
    <col min="73" max="73" width="9.25" bestFit="1" customWidth="1"/>
    <col min="74" max="103" width="9.125" bestFit="1" customWidth="1"/>
    <col min="104" max="104" width="9.25" bestFit="1" customWidth="1"/>
    <col min="105" max="106" width="9.125" bestFit="1" customWidth="1"/>
  </cols>
  <sheetData>
    <row r="1" spans="1:106" x14ac:dyDescent="0.15">
      <c r="A1">
        <v>1</v>
      </c>
      <c r="B1" s="176" t="s">
        <v>561</v>
      </c>
      <c r="C1" s="176"/>
      <c r="D1" s="176"/>
      <c r="E1" s="176"/>
      <c r="F1" s="176"/>
      <c r="G1" s="176"/>
      <c r="H1" s="176"/>
      <c r="I1" s="176"/>
      <c r="J1" s="176"/>
      <c r="K1" s="176"/>
    </row>
    <row r="2" spans="1:106" x14ac:dyDescent="0.15">
      <c r="A2">
        <v>2</v>
      </c>
      <c r="B2" t="s">
        <v>562</v>
      </c>
    </row>
    <row r="3" spans="1:106" x14ac:dyDescent="0.15">
      <c r="A3">
        <v>3</v>
      </c>
      <c r="N3" t="s">
        <v>563</v>
      </c>
    </row>
    <row r="4" spans="1:106" x14ac:dyDescent="0.15">
      <c r="A4">
        <v>4</v>
      </c>
      <c r="N4" t="s">
        <v>564</v>
      </c>
      <c r="O4" t="s">
        <v>564</v>
      </c>
      <c r="P4" t="s">
        <v>564</v>
      </c>
      <c r="Q4" t="s">
        <v>564</v>
      </c>
      <c r="R4" t="s">
        <v>564</v>
      </c>
      <c r="S4" t="s">
        <v>564</v>
      </c>
      <c r="T4" t="s">
        <v>564</v>
      </c>
      <c r="U4" t="s">
        <v>564</v>
      </c>
      <c r="V4" t="s">
        <v>564</v>
      </c>
      <c r="W4" t="s">
        <v>564</v>
      </c>
      <c r="X4" t="s">
        <v>564</v>
      </c>
      <c r="Y4" t="s">
        <v>564</v>
      </c>
      <c r="Z4" t="s">
        <v>564</v>
      </c>
      <c r="AA4" t="s">
        <v>564</v>
      </c>
      <c r="AB4" t="s">
        <v>564</v>
      </c>
      <c r="AC4" t="s">
        <v>564</v>
      </c>
      <c r="AD4" t="s">
        <v>564</v>
      </c>
      <c r="AE4" t="s">
        <v>564</v>
      </c>
      <c r="AF4" t="s">
        <v>564</v>
      </c>
      <c r="AG4" t="s">
        <v>564</v>
      </c>
      <c r="AH4" t="s">
        <v>564</v>
      </c>
      <c r="AI4" t="s">
        <v>564</v>
      </c>
      <c r="AJ4" t="s">
        <v>564</v>
      </c>
      <c r="AK4" t="s">
        <v>564</v>
      </c>
      <c r="AL4" t="s">
        <v>564</v>
      </c>
      <c r="AM4" t="s">
        <v>564</v>
      </c>
      <c r="AN4" t="s">
        <v>564</v>
      </c>
      <c r="AO4" t="s">
        <v>564</v>
      </c>
      <c r="AP4" t="s">
        <v>564</v>
      </c>
      <c r="AQ4" t="s">
        <v>564</v>
      </c>
      <c r="AR4" t="s">
        <v>564</v>
      </c>
      <c r="AS4" t="s">
        <v>565</v>
      </c>
      <c r="AT4" t="s">
        <v>565</v>
      </c>
      <c r="AU4" t="s">
        <v>565</v>
      </c>
      <c r="AV4" t="s">
        <v>565</v>
      </c>
      <c r="AW4" t="s">
        <v>565</v>
      </c>
      <c r="AX4" t="s">
        <v>565</v>
      </c>
      <c r="AY4" t="s">
        <v>565</v>
      </c>
      <c r="AZ4" t="s">
        <v>565</v>
      </c>
      <c r="BA4" t="s">
        <v>565</v>
      </c>
      <c r="BB4" t="s">
        <v>565</v>
      </c>
      <c r="BC4" t="s">
        <v>565</v>
      </c>
      <c r="BD4" t="s">
        <v>565</v>
      </c>
      <c r="BE4" t="s">
        <v>565</v>
      </c>
      <c r="BF4" t="s">
        <v>565</v>
      </c>
      <c r="BG4" t="s">
        <v>565</v>
      </c>
      <c r="BH4" t="s">
        <v>565</v>
      </c>
      <c r="BI4" t="s">
        <v>565</v>
      </c>
      <c r="BJ4" t="s">
        <v>565</v>
      </c>
      <c r="BK4" t="s">
        <v>565</v>
      </c>
      <c r="BL4" t="s">
        <v>565</v>
      </c>
      <c r="BM4" t="s">
        <v>565</v>
      </c>
      <c r="BN4" t="s">
        <v>565</v>
      </c>
      <c r="BO4" t="s">
        <v>565</v>
      </c>
      <c r="BP4" t="s">
        <v>565</v>
      </c>
      <c r="BQ4" t="s">
        <v>565</v>
      </c>
      <c r="BR4" t="s">
        <v>565</v>
      </c>
      <c r="BS4" t="s">
        <v>565</v>
      </c>
      <c r="BT4" t="s">
        <v>565</v>
      </c>
      <c r="BU4" t="s">
        <v>565</v>
      </c>
      <c r="BV4" t="s">
        <v>565</v>
      </c>
      <c r="BW4" t="s">
        <v>565</v>
      </c>
      <c r="BX4" t="s">
        <v>566</v>
      </c>
      <c r="BY4" t="s">
        <v>566</v>
      </c>
      <c r="BZ4" t="s">
        <v>566</v>
      </c>
      <c r="CA4" t="s">
        <v>566</v>
      </c>
      <c r="CB4" t="s">
        <v>566</v>
      </c>
      <c r="CC4" t="s">
        <v>566</v>
      </c>
      <c r="CD4" t="s">
        <v>566</v>
      </c>
      <c r="CE4" t="s">
        <v>566</v>
      </c>
      <c r="CF4" t="s">
        <v>566</v>
      </c>
      <c r="CG4" t="s">
        <v>566</v>
      </c>
      <c r="CH4" t="s">
        <v>566</v>
      </c>
      <c r="CI4" t="s">
        <v>566</v>
      </c>
      <c r="CJ4" t="s">
        <v>566</v>
      </c>
      <c r="CK4" t="s">
        <v>566</v>
      </c>
      <c r="CL4" t="s">
        <v>566</v>
      </c>
      <c r="CM4" t="s">
        <v>566</v>
      </c>
      <c r="CN4" t="s">
        <v>566</v>
      </c>
      <c r="CO4" t="s">
        <v>566</v>
      </c>
      <c r="CP4" t="s">
        <v>566</v>
      </c>
      <c r="CQ4" t="s">
        <v>566</v>
      </c>
      <c r="CR4" t="s">
        <v>566</v>
      </c>
      <c r="CS4" t="s">
        <v>566</v>
      </c>
      <c r="CT4" t="s">
        <v>566</v>
      </c>
      <c r="CU4" t="s">
        <v>566</v>
      </c>
      <c r="CV4" t="s">
        <v>566</v>
      </c>
      <c r="CW4" t="s">
        <v>566</v>
      </c>
      <c r="CX4" t="s">
        <v>566</v>
      </c>
      <c r="CY4" t="s">
        <v>566</v>
      </c>
      <c r="CZ4" t="s">
        <v>566</v>
      </c>
      <c r="DA4" t="s">
        <v>566</v>
      </c>
      <c r="DB4" t="s">
        <v>566</v>
      </c>
    </row>
    <row r="5" spans="1:106" x14ac:dyDescent="0.15">
      <c r="A5">
        <v>5</v>
      </c>
      <c r="N5" t="s">
        <v>567</v>
      </c>
      <c r="O5" t="s">
        <v>568</v>
      </c>
      <c r="P5" t="s">
        <v>569</v>
      </c>
      <c r="Q5" t="s">
        <v>570</v>
      </c>
      <c r="R5" t="s">
        <v>571</v>
      </c>
      <c r="S5" t="s">
        <v>572</v>
      </c>
      <c r="T5" t="s">
        <v>573</v>
      </c>
      <c r="U5" t="s">
        <v>574</v>
      </c>
      <c r="V5" t="s">
        <v>575</v>
      </c>
      <c r="W5" t="s">
        <v>576</v>
      </c>
      <c r="X5" t="s">
        <v>577</v>
      </c>
      <c r="Y5" t="s">
        <v>578</v>
      </c>
      <c r="Z5" t="s">
        <v>579</v>
      </c>
      <c r="AA5" t="s">
        <v>580</v>
      </c>
      <c r="AB5" t="s">
        <v>581</v>
      </c>
      <c r="AC5" t="s">
        <v>582</v>
      </c>
      <c r="AD5" t="s">
        <v>583</v>
      </c>
      <c r="AE5" t="s">
        <v>584</v>
      </c>
      <c r="AF5" t="s">
        <v>585</v>
      </c>
      <c r="AG5" t="s">
        <v>586</v>
      </c>
      <c r="AH5" t="s">
        <v>587</v>
      </c>
      <c r="AI5" t="s">
        <v>588</v>
      </c>
      <c r="AJ5" t="s">
        <v>589</v>
      </c>
      <c r="AK5" t="s">
        <v>590</v>
      </c>
      <c r="AL5" t="s">
        <v>591</v>
      </c>
      <c r="AM5" t="s">
        <v>592</v>
      </c>
      <c r="AN5" t="s">
        <v>593</v>
      </c>
      <c r="AO5" t="s">
        <v>594</v>
      </c>
      <c r="AP5" t="s">
        <v>595</v>
      </c>
      <c r="AQ5" t="s">
        <v>596</v>
      </c>
      <c r="AR5" t="s">
        <v>597</v>
      </c>
      <c r="AS5" t="s">
        <v>567</v>
      </c>
      <c r="AT5" t="s">
        <v>568</v>
      </c>
      <c r="AU5" t="s">
        <v>569</v>
      </c>
      <c r="AV5" t="s">
        <v>570</v>
      </c>
      <c r="AW5" t="s">
        <v>571</v>
      </c>
      <c r="AX5" t="s">
        <v>572</v>
      </c>
      <c r="AY5" t="s">
        <v>573</v>
      </c>
      <c r="AZ5" t="s">
        <v>574</v>
      </c>
      <c r="BA5" t="s">
        <v>575</v>
      </c>
      <c r="BB5" t="s">
        <v>576</v>
      </c>
      <c r="BC5" t="s">
        <v>577</v>
      </c>
      <c r="BD5" t="s">
        <v>578</v>
      </c>
      <c r="BE5" t="s">
        <v>579</v>
      </c>
      <c r="BF5" t="s">
        <v>580</v>
      </c>
      <c r="BG5" t="s">
        <v>581</v>
      </c>
      <c r="BH5" t="s">
        <v>582</v>
      </c>
      <c r="BI5" t="s">
        <v>583</v>
      </c>
      <c r="BJ5" t="s">
        <v>584</v>
      </c>
      <c r="BK5" t="s">
        <v>585</v>
      </c>
      <c r="BL5" t="s">
        <v>586</v>
      </c>
      <c r="BM5" t="s">
        <v>587</v>
      </c>
      <c r="BN5" t="s">
        <v>588</v>
      </c>
      <c r="BO5" t="s">
        <v>589</v>
      </c>
      <c r="BP5" t="s">
        <v>590</v>
      </c>
      <c r="BQ5" t="s">
        <v>591</v>
      </c>
      <c r="BR5" t="s">
        <v>592</v>
      </c>
      <c r="BS5" t="s">
        <v>593</v>
      </c>
      <c r="BT5" t="s">
        <v>594</v>
      </c>
      <c r="BU5" t="s">
        <v>595</v>
      </c>
      <c r="BV5" t="s">
        <v>596</v>
      </c>
      <c r="BW5" t="s">
        <v>597</v>
      </c>
      <c r="BX5" t="s">
        <v>567</v>
      </c>
      <c r="BY5" t="s">
        <v>568</v>
      </c>
      <c r="BZ5" t="s">
        <v>569</v>
      </c>
      <c r="CA5" t="s">
        <v>570</v>
      </c>
      <c r="CB5" t="s">
        <v>571</v>
      </c>
      <c r="CC5" t="s">
        <v>572</v>
      </c>
      <c r="CD5" t="s">
        <v>573</v>
      </c>
      <c r="CE5" t="s">
        <v>574</v>
      </c>
      <c r="CF5" t="s">
        <v>575</v>
      </c>
      <c r="CG5" t="s">
        <v>576</v>
      </c>
      <c r="CH5" t="s">
        <v>577</v>
      </c>
      <c r="CI5" t="s">
        <v>578</v>
      </c>
      <c r="CJ5" t="s">
        <v>579</v>
      </c>
      <c r="CK5" t="s">
        <v>580</v>
      </c>
      <c r="CL5" t="s">
        <v>581</v>
      </c>
      <c r="CM5" t="s">
        <v>582</v>
      </c>
      <c r="CN5" t="s">
        <v>583</v>
      </c>
      <c r="CO5" t="s">
        <v>584</v>
      </c>
      <c r="CP5" t="s">
        <v>585</v>
      </c>
      <c r="CQ5" t="s">
        <v>586</v>
      </c>
      <c r="CR5" t="s">
        <v>587</v>
      </c>
      <c r="CS5" t="s">
        <v>588</v>
      </c>
      <c r="CT5" t="s">
        <v>589</v>
      </c>
      <c r="CU5" t="s">
        <v>590</v>
      </c>
      <c r="CV5" t="s">
        <v>591</v>
      </c>
      <c r="CW5" t="s">
        <v>592</v>
      </c>
      <c r="CX5" t="s">
        <v>593</v>
      </c>
      <c r="CY5" t="s">
        <v>594</v>
      </c>
      <c r="CZ5" t="s">
        <v>595</v>
      </c>
      <c r="DA5" t="s">
        <v>596</v>
      </c>
      <c r="DB5" t="s">
        <v>597</v>
      </c>
    </row>
    <row r="6" spans="1:106" x14ac:dyDescent="0.15">
      <c r="A6" s="44">
        <v>6</v>
      </c>
      <c r="B6" s="44"/>
      <c r="C6" s="44"/>
      <c r="D6" s="44"/>
      <c r="E6" s="44"/>
      <c r="F6" s="44"/>
      <c r="G6" s="44"/>
      <c r="H6" s="44"/>
      <c r="I6" s="44"/>
      <c r="J6" s="44"/>
      <c r="K6" s="44"/>
      <c r="L6" s="44" t="s">
        <v>890</v>
      </c>
      <c r="M6" s="44" t="s">
        <v>897</v>
      </c>
      <c r="N6" s="44" t="s">
        <v>598</v>
      </c>
      <c r="O6" s="44"/>
      <c r="P6" s="44"/>
      <c r="Q6" s="44"/>
      <c r="R6" s="44"/>
      <c r="S6" s="44"/>
      <c r="T6" s="44"/>
      <c r="U6" s="44"/>
      <c r="V6" s="44"/>
      <c r="W6" s="44"/>
      <c r="X6" s="44"/>
      <c r="Y6" s="44"/>
      <c r="Z6" s="44"/>
      <c r="AA6" s="44"/>
      <c r="AB6" s="44"/>
      <c r="AC6" s="44"/>
      <c r="AD6" s="44"/>
      <c r="AE6" s="44"/>
      <c r="AF6" s="44"/>
      <c r="AG6" s="44"/>
      <c r="AH6" s="44"/>
      <c r="AI6" s="44"/>
      <c r="AJ6" s="132"/>
      <c r="AK6" s="44"/>
      <c r="AL6" s="44"/>
      <c r="AM6" s="44"/>
      <c r="AN6" s="44"/>
      <c r="AO6" s="44"/>
      <c r="AP6" s="44"/>
      <c r="AQ6" s="44"/>
      <c r="AR6" s="44"/>
      <c r="AS6" s="44" t="s">
        <v>465</v>
      </c>
      <c r="AT6" s="44"/>
      <c r="AU6" s="44"/>
      <c r="AV6" s="44"/>
      <c r="AW6" s="44"/>
      <c r="AX6" s="44"/>
      <c r="AY6" s="44"/>
      <c r="AZ6" s="44"/>
      <c r="BA6" s="44"/>
      <c r="BB6" s="44"/>
      <c r="BC6" s="44"/>
      <c r="BD6" s="44"/>
      <c r="BE6" s="44"/>
      <c r="BF6" s="44"/>
      <c r="BG6" s="44"/>
      <c r="BH6" s="44"/>
      <c r="BI6" s="44"/>
      <c r="BJ6" s="44"/>
      <c r="BK6" s="44"/>
      <c r="BL6" s="44"/>
      <c r="BM6" s="44"/>
      <c r="BN6" s="44"/>
      <c r="BO6" s="132"/>
      <c r="BP6" s="44"/>
      <c r="BQ6" s="44"/>
      <c r="BR6" s="44"/>
      <c r="BS6" s="44"/>
      <c r="BT6" s="44"/>
      <c r="BU6" s="44"/>
      <c r="BV6" s="44"/>
      <c r="BW6" s="44"/>
      <c r="BX6" s="44" t="s">
        <v>466</v>
      </c>
      <c r="BY6" s="44"/>
      <c r="BZ6" s="44"/>
      <c r="CA6" s="44"/>
      <c r="CB6" s="44"/>
      <c r="CC6" s="44"/>
      <c r="CD6" s="44"/>
      <c r="CE6" s="44"/>
      <c r="CF6" s="44"/>
      <c r="CG6" s="44"/>
      <c r="CH6" s="44"/>
      <c r="CI6" s="44"/>
      <c r="CJ6" s="44"/>
      <c r="CK6" s="44"/>
      <c r="CL6" s="44"/>
      <c r="CM6" s="44"/>
      <c r="CN6" s="44"/>
      <c r="CO6" s="44"/>
      <c r="CP6" s="44"/>
      <c r="CQ6" s="44"/>
      <c r="CR6" s="44"/>
      <c r="CS6" s="44"/>
      <c r="CT6" s="132"/>
      <c r="CU6" s="44"/>
      <c r="CV6" s="44"/>
      <c r="CW6" s="44"/>
      <c r="CX6" s="44"/>
      <c r="CY6" s="44"/>
      <c r="CZ6" s="44"/>
      <c r="DA6" s="44"/>
      <c r="DB6" s="44"/>
    </row>
    <row r="7" spans="1:106" x14ac:dyDescent="0.15">
      <c r="A7" s="45">
        <v>7</v>
      </c>
      <c r="B7" s="45" t="s">
        <v>599</v>
      </c>
      <c r="C7" s="45" t="s">
        <v>600</v>
      </c>
      <c r="D7" s="45" t="s">
        <v>601</v>
      </c>
      <c r="E7" s="45" t="s">
        <v>602</v>
      </c>
      <c r="F7" s="45" t="s">
        <v>603</v>
      </c>
      <c r="G7" s="45" t="s">
        <v>604</v>
      </c>
      <c r="H7" s="45" t="s">
        <v>605</v>
      </c>
      <c r="I7" s="45" t="s">
        <v>606</v>
      </c>
      <c r="J7" s="45" t="s">
        <v>607</v>
      </c>
      <c r="K7" s="45" t="s">
        <v>608</v>
      </c>
      <c r="L7" s="45"/>
      <c r="M7" s="45"/>
      <c r="N7" s="45" t="s">
        <v>469</v>
      </c>
      <c r="O7" s="45" t="s">
        <v>609</v>
      </c>
      <c r="P7" s="45" t="s">
        <v>610</v>
      </c>
      <c r="Q7" s="45" t="s">
        <v>611</v>
      </c>
      <c r="R7" s="45" t="s">
        <v>612</v>
      </c>
      <c r="S7" s="45" t="s">
        <v>613</v>
      </c>
      <c r="T7" s="45" t="s">
        <v>614</v>
      </c>
      <c r="U7" s="45" t="s">
        <v>615</v>
      </c>
      <c r="V7" s="45" t="s">
        <v>616</v>
      </c>
      <c r="W7" s="45" t="s">
        <v>617</v>
      </c>
      <c r="X7" s="45" t="s">
        <v>618</v>
      </c>
      <c r="Y7" s="45" t="s">
        <v>619</v>
      </c>
      <c r="Z7" s="45" t="s">
        <v>620</v>
      </c>
      <c r="AA7" s="45" t="s">
        <v>621</v>
      </c>
      <c r="AB7" s="45" t="s">
        <v>622</v>
      </c>
      <c r="AC7" s="45" t="s">
        <v>623</v>
      </c>
      <c r="AD7" s="45" t="s">
        <v>624</v>
      </c>
      <c r="AE7" s="45" t="s">
        <v>625</v>
      </c>
      <c r="AF7" s="45" t="s">
        <v>626</v>
      </c>
      <c r="AG7" s="45" t="s">
        <v>627</v>
      </c>
      <c r="AH7" s="45" t="s">
        <v>628</v>
      </c>
      <c r="AI7" s="45" t="s">
        <v>467</v>
      </c>
      <c r="AJ7" s="56" t="s">
        <v>470</v>
      </c>
      <c r="AK7" s="45" t="s">
        <v>471</v>
      </c>
      <c r="AL7" s="45" t="s">
        <v>472</v>
      </c>
      <c r="AM7" s="45" t="s">
        <v>473</v>
      </c>
      <c r="AN7" s="45" t="s">
        <v>474</v>
      </c>
      <c r="AO7" s="45" t="s">
        <v>475</v>
      </c>
      <c r="AP7" s="45" t="s">
        <v>629</v>
      </c>
      <c r="AQ7" s="45" t="s">
        <v>468</v>
      </c>
      <c r="AR7" s="45" t="s">
        <v>630</v>
      </c>
      <c r="AS7" s="45" t="s">
        <v>469</v>
      </c>
      <c r="AT7" s="45" t="s">
        <v>609</v>
      </c>
      <c r="AU7" s="45" t="s">
        <v>610</v>
      </c>
      <c r="AV7" s="45" t="s">
        <v>611</v>
      </c>
      <c r="AW7" s="45" t="s">
        <v>612</v>
      </c>
      <c r="AX7" s="45" t="s">
        <v>613</v>
      </c>
      <c r="AY7" s="45" t="s">
        <v>614</v>
      </c>
      <c r="AZ7" s="45" t="s">
        <v>615</v>
      </c>
      <c r="BA7" s="45" t="s">
        <v>616</v>
      </c>
      <c r="BB7" s="45" t="s">
        <v>617</v>
      </c>
      <c r="BC7" s="45" t="s">
        <v>618</v>
      </c>
      <c r="BD7" s="45" t="s">
        <v>619</v>
      </c>
      <c r="BE7" s="45" t="s">
        <v>620</v>
      </c>
      <c r="BF7" s="45" t="s">
        <v>621</v>
      </c>
      <c r="BG7" s="45" t="s">
        <v>622</v>
      </c>
      <c r="BH7" s="45" t="s">
        <v>623</v>
      </c>
      <c r="BI7" s="45" t="s">
        <v>624</v>
      </c>
      <c r="BJ7" s="45" t="s">
        <v>625</v>
      </c>
      <c r="BK7" s="45" t="s">
        <v>626</v>
      </c>
      <c r="BL7" s="45" t="s">
        <v>627</v>
      </c>
      <c r="BM7" s="45" t="s">
        <v>628</v>
      </c>
      <c r="BN7" s="45" t="s">
        <v>467</v>
      </c>
      <c r="BO7" s="56" t="s">
        <v>470</v>
      </c>
      <c r="BP7" s="45" t="s">
        <v>471</v>
      </c>
      <c r="BQ7" s="45" t="s">
        <v>472</v>
      </c>
      <c r="BR7" s="45" t="s">
        <v>473</v>
      </c>
      <c r="BS7" s="45" t="s">
        <v>474</v>
      </c>
      <c r="BT7" s="45" t="s">
        <v>475</v>
      </c>
      <c r="BU7" s="45" t="s">
        <v>629</v>
      </c>
      <c r="BV7" s="45" t="s">
        <v>468</v>
      </c>
      <c r="BW7" s="45" t="s">
        <v>630</v>
      </c>
      <c r="BX7" s="45" t="s">
        <v>469</v>
      </c>
      <c r="BY7" s="45" t="s">
        <v>609</v>
      </c>
      <c r="BZ7" s="45" t="s">
        <v>610</v>
      </c>
      <c r="CA7" s="45" t="s">
        <v>611</v>
      </c>
      <c r="CB7" s="45" t="s">
        <v>612</v>
      </c>
      <c r="CC7" s="45" t="s">
        <v>613</v>
      </c>
      <c r="CD7" s="45" t="s">
        <v>614</v>
      </c>
      <c r="CE7" s="45" t="s">
        <v>615</v>
      </c>
      <c r="CF7" s="45" t="s">
        <v>616</v>
      </c>
      <c r="CG7" s="45" t="s">
        <v>617</v>
      </c>
      <c r="CH7" s="45" t="s">
        <v>618</v>
      </c>
      <c r="CI7" s="45" t="s">
        <v>619</v>
      </c>
      <c r="CJ7" s="45" t="s">
        <v>620</v>
      </c>
      <c r="CK7" s="45" t="s">
        <v>621</v>
      </c>
      <c r="CL7" s="45" t="s">
        <v>622</v>
      </c>
      <c r="CM7" s="45" t="s">
        <v>623</v>
      </c>
      <c r="CN7" s="45" t="s">
        <v>624</v>
      </c>
      <c r="CO7" s="45" t="s">
        <v>625</v>
      </c>
      <c r="CP7" s="45" t="s">
        <v>626</v>
      </c>
      <c r="CQ7" s="45" t="s">
        <v>627</v>
      </c>
      <c r="CR7" s="45" t="s">
        <v>628</v>
      </c>
      <c r="CS7" s="45" t="s">
        <v>467</v>
      </c>
      <c r="CT7" s="56" t="s">
        <v>470</v>
      </c>
      <c r="CU7" s="45" t="s">
        <v>471</v>
      </c>
      <c r="CV7" s="45" t="s">
        <v>472</v>
      </c>
      <c r="CW7" s="45" t="s">
        <v>473</v>
      </c>
      <c r="CX7" s="45" t="s">
        <v>474</v>
      </c>
      <c r="CY7" s="45" t="s">
        <v>475</v>
      </c>
      <c r="CZ7" s="45" t="s">
        <v>629</v>
      </c>
      <c r="DA7" s="45" t="s">
        <v>468</v>
      </c>
      <c r="DB7" s="45" t="s">
        <v>630</v>
      </c>
    </row>
    <row r="8" spans="1:106" x14ac:dyDescent="0.15">
      <c r="A8">
        <v>8336</v>
      </c>
      <c r="B8">
        <v>28220</v>
      </c>
      <c r="D8">
        <v>1</v>
      </c>
      <c r="H8" s="49" t="s">
        <v>631</v>
      </c>
      <c r="I8" s="49" t="s">
        <v>59</v>
      </c>
      <c r="J8" s="49"/>
      <c r="K8" s="49"/>
      <c r="L8" s="49"/>
      <c r="M8" s="159">
        <v>15188</v>
      </c>
      <c r="N8" s="50">
        <v>47993</v>
      </c>
      <c r="O8" s="50">
        <v>1690</v>
      </c>
      <c r="P8" s="50">
        <v>2069</v>
      </c>
      <c r="Q8" s="50">
        <v>2403</v>
      </c>
      <c r="R8" s="50">
        <v>2532</v>
      </c>
      <c r="S8" s="50">
        <v>2385</v>
      </c>
      <c r="T8" s="50">
        <v>2450</v>
      </c>
      <c r="U8" s="50">
        <v>2583</v>
      </c>
      <c r="V8" s="50">
        <v>3085</v>
      </c>
      <c r="W8" s="50">
        <v>2843</v>
      </c>
      <c r="X8" s="50">
        <v>2898</v>
      </c>
      <c r="Y8" s="50">
        <v>3044</v>
      </c>
      <c r="Z8" s="50">
        <v>3608</v>
      </c>
      <c r="AA8" s="50">
        <v>4029</v>
      </c>
      <c r="AB8" s="50">
        <v>3179</v>
      </c>
      <c r="AC8" s="50">
        <v>2547</v>
      </c>
      <c r="AD8" s="50">
        <v>2473</v>
      </c>
      <c r="AE8" s="50">
        <v>2125</v>
      </c>
      <c r="AF8" s="50">
        <v>1293</v>
      </c>
      <c r="AG8" s="50">
        <v>580</v>
      </c>
      <c r="AH8" s="50">
        <v>143</v>
      </c>
      <c r="AI8" s="50">
        <v>24</v>
      </c>
      <c r="AJ8" s="50">
        <v>10</v>
      </c>
      <c r="AK8" s="50">
        <v>6162</v>
      </c>
      <c r="AL8" s="50">
        <v>29457</v>
      </c>
      <c r="AM8" s="50">
        <v>12364</v>
      </c>
      <c r="AN8" s="50">
        <v>6638</v>
      </c>
      <c r="AO8" s="50">
        <v>2040</v>
      </c>
      <c r="AP8" s="50">
        <v>2216426</v>
      </c>
      <c r="AQ8" s="50">
        <v>46.691901298399998</v>
      </c>
      <c r="AR8" s="50">
        <v>736</v>
      </c>
      <c r="AS8" s="50">
        <v>23392</v>
      </c>
      <c r="AT8" s="50">
        <v>874</v>
      </c>
      <c r="AU8" s="50">
        <v>1089</v>
      </c>
      <c r="AV8" s="50">
        <v>1205</v>
      </c>
      <c r="AW8" s="50">
        <v>1361</v>
      </c>
      <c r="AX8" s="50">
        <v>1161</v>
      </c>
      <c r="AY8" s="50">
        <v>1333</v>
      </c>
      <c r="AZ8" s="50">
        <v>1342</v>
      </c>
      <c r="BA8" s="50">
        <v>1574</v>
      </c>
      <c r="BB8" s="50">
        <v>1390</v>
      </c>
      <c r="BC8" s="50">
        <v>1427</v>
      </c>
      <c r="BD8" s="50">
        <v>1544</v>
      </c>
      <c r="BE8" s="50">
        <v>1774</v>
      </c>
      <c r="BF8" s="50">
        <v>2087</v>
      </c>
      <c r="BG8" s="50">
        <v>1544</v>
      </c>
      <c r="BH8" s="50">
        <v>1193</v>
      </c>
      <c r="BI8" s="50">
        <v>1082</v>
      </c>
      <c r="BJ8" s="50">
        <v>854</v>
      </c>
      <c r="BK8" s="50">
        <v>391</v>
      </c>
      <c r="BL8" s="50">
        <v>130</v>
      </c>
      <c r="BM8" s="50">
        <v>27</v>
      </c>
      <c r="BN8" s="50">
        <v>1</v>
      </c>
      <c r="BO8" s="50">
        <v>9</v>
      </c>
      <c r="BP8" s="50">
        <v>3168</v>
      </c>
      <c r="BQ8" s="50">
        <v>14993</v>
      </c>
      <c r="BR8" s="50">
        <v>5222</v>
      </c>
      <c r="BS8" s="50">
        <v>2485</v>
      </c>
      <c r="BT8" s="50">
        <v>549</v>
      </c>
      <c r="BU8" s="50">
        <v>1036804</v>
      </c>
      <c r="BV8" s="50">
        <v>44.840076123700001</v>
      </c>
      <c r="BW8" s="50">
        <v>381</v>
      </c>
      <c r="BX8" s="50">
        <v>24601</v>
      </c>
      <c r="BY8" s="50">
        <v>816</v>
      </c>
      <c r="BZ8" s="50">
        <v>980</v>
      </c>
      <c r="CA8" s="50">
        <v>1198</v>
      </c>
      <c r="CB8" s="50">
        <v>1171</v>
      </c>
      <c r="CC8" s="50">
        <v>1224</v>
      </c>
      <c r="CD8" s="50">
        <v>1117</v>
      </c>
      <c r="CE8" s="50">
        <v>1241</v>
      </c>
      <c r="CF8" s="50">
        <v>1511</v>
      </c>
      <c r="CG8" s="50">
        <v>1453</v>
      </c>
      <c r="CH8" s="50">
        <v>1471</v>
      </c>
      <c r="CI8" s="50">
        <v>1500</v>
      </c>
      <c r="CJ8" s="50">
        <v>1834</v>
      </c>
      <c r="CK8" s="50">
        <v>1942</v>
      </c>
      <c r="CL8" s="50">
        <v>1635</v>
      </c>
      <c r="CM8" s="50">
        <v>1354</v>
      </c>
      <c r="CN8" s="50">
        <v>1391</v>
      </c>
      <c r="CO8" s="50">
        <v>1271</v>
      </c>
      <c r="CP8" s="50">
        <v>902</v>
      </c>
      <c r="CQ8" s="50">
        <v>450</v>
      </c>
      <c r="CR8" s="50">
        <v>116</v>
      </c>
      <c r="CS8" s="50">
        <v>23</v>
      </c>
      <c r="CT8" s="50">
        <v>1</v>
      </c>
      <c r="CU8" s="50">
        <v>2994</v>
      </c>
      <c r="CV8" s="50">
        <v>14464</v>
      </c>
      <c r="CW8" s="50">
        <v>7142</v>
      </c>
      <c r="CX8" s="50">
        <v>4153</v>
      </c>
      <c r="CY8" s="50">
        <v>1491</v>
      </c>
      <c r="CZ8" s="50">
        <v>1179622</v>
      </c>
      <c r="DA8" s="50">
        <v>48.452113821099999</v>
      </c>
      <c r="DB8" s="50">
        <v>355</v>
      </c>
    </row>
    <row r="9" spans="1:106" x14ac:dyDescent="0.15">
      <c r="A9">
        <v>8337</v>
      </c>
      <c r="B9">
        <v>28220</v>
      </c>
      <c r="C9">
        <v>10</v>
      </c>
      <c r="D9">
        <v>2</v>
      </c>
      <c r="H9" t="s">
        <v>631</v>
      </c>
      <c r="I9" t="s">
        <v>59</v>
      </c>
      <c r="J9" t="s">
        <v>60</v>
      </c>
      <c r="L9" t="s">
        <v>878</v>
      </c>
      <c r="M9" s="160">
        <v>1391</v>
      </c>
      <c r="N9" s="48">
        <v>3561</v>
      </c>
      <c r="O9" s="48">
        <v>155</v>
      </c>
      <c r="P9" s="48">
        <v>131</v>
      </c>
      <c r="Q9" s="48">
        <v>155</v>
      </c>
      <c r="R9" s="48">
        <v>186</v>
      </c>
      <c r="S9" s="48">
        <v>205</v>
      </c>
      <c r="T9" s="48">
        <v>230</v>
      </c>
      <c r="U9" s="48">
        <v>245</v>
      </c>
      <c r="V9" s="48">
        <v>218</v>
      </c>
      <c r="W9" s="48">
        <v>214</v>
      </c>
      <c r="X9" s="48">
        <v>219</v>
      </c>
      <c r="Y9" s="48">
        <v>218</v>
      </c>
      <c r="Z9" s="48">
        <v>234</v>
      </c>
      <c r="AA9" s="48">
        <v>293</v>
      </c>
      <c r="AB9" s="48">
        <v>218</v>
      </c>
      <c r="AC9" s="48">
        <v>230</v>
      </c>
      <c r="AD9" s="48">
        <v>174</v>
      </c>
      <c r="AE9" s="48">
        <v>131</v>
      </c>
      <c r="AF9" s="48">
        <v>70</v>
      </c>
      <c r="AG9" s="48">
        <v>25</v>
      </c>
      <c r="AH9" s="48">
        <v>8</v>
      </c>
      <c r="AI9" s="48">
        <v>2</v>
      </c>
      <c r="AJ9" s="50">
        <v>0</v>
      </c>
      <c r="AK9" s="48">
        <v>441</v>
      </c>
      <c r="AL9" s="48">
        <v>2262</v>
      </c>
      <c r="AM9" s="48">
        <v>858</v>
      </c>
      <c r="AN9" s="48">
        <v>410</v>
      </c>
      <c r="AO9" s="48">
        <v>105</v>
      </c>
      <c r="AP9" s="48">
        <v>159612</v>
      </c>
      <c r="AQ9" s="48">
        <v>45.322240943600001</v>
      </c>
      <c r="AR9" s="48">
        <v>134</v>
      </c>
      <c r="AS9" s="48">
        <v>1788</v>
      </c>
      <c r="AT9" s="48">
        <v>73</v>
      </c>
      <c r="AU9" s="48">
        <v>74</v>
      </c>
      <c r="AV9" s="48">
        <v>78</v>
      </c>
      <c r="AW9" s="48">
        <v>98</v>
      </c>
      <c r="AX9" s="48">
        <v>113</v>
      </c>
      <c r="AY9" s="48">
        <v>133</v>
      </c>
      <c r="AZ9" s="48">
        <v>137</v>
      </c>
      <c r="BA9" s="48">
        <v>100</v>
      </c>
      <c r="BB9" s="48">
        <v>113</v>
      </c>
      <c r="BC9" s="48">
        <v>117</v>
      </c>
      <c r="BD9" s="48">
        <v>111</v>
      </c>
      <c r="BE9" s="48">
        <v>123</v>
      </c>
      <c r="BF9" s="48">
        <v>141</v>
      </c>
      <c r="BG9" s="48">
        <v>97</v>
      </c>
      <c r="BH9" s="48">
        <v>109</v>
      </c>
      <c r="BI9" s="48">
        <v>83</v>
      </c>
      <c r="BJ9" s="48">
        <v>59</v>
      </c>
      <c r="BK9" s="48">
        <v>21</v>
      </c>
      <c r="BL9" s="48">
        <v>7</v>
      </c>
      <c r="BM9" s="48">
        <v>1</v>
      </c>
      <c r="BN9" s="48">
        <v>0</v>
      </c>
      <c r="BO9" s="50">
        <v>0</v>
      </c>
      <c r="BP9" s="48">
        <v>225</v>
      </c>
      <c r="BQ9" s="48">
        <v>1186</v>
      </c>
      <c r="BR9" s="48">
        <v>377</v>
      </c>
      <c r="BS9" s="48">
        <v>171</v>
      </c>
      <c r="BT9" s="48">
        <v>29</v>
      </c>
      <c r="BU9" s="48">
        <v>77324</v>
      </c>
      <c r="BV9" s="48">
        <v>43.746085011200002</v>
      </c>
      <c r="BW9" s="48">
        <v>77</v>
      </c>
      <c r="BX9" s="48">
        <v>1773</v>
      </c>
      <c r="BY9" s="48">
        <v>82</v>
      </c>
      <c r="BZ9" s="48">
        <v>57</v>
      </c>
      <c r="CA9" s="48">
        <v>77</v>
      </c>
      <c r="CB9" s="48">
        <v>88</v>
      </c>
      <c r="CC9" s="48">
        <v>92</v>
      </c>
      <c r="CD9" s="48">
        <v>97</v>
      </c>
      <c r="CE9" s="48">
        <v>108</v>
      </c>
      <c r="CF9" s="48">
        <v>118</v>
      </c>
      <c r="CG9" s="48">
        <v>101</v>
      </c>
      <c r="CH9" s="48">
        <v>102</v>
      </c>
      <c r="CI9" s="48">
        <v>107</v>
      </c>
      <c r="CJ9" s="48">
        <v>111</v>
      </c>
      <c r="CK9" s="48">
        <v>152</v>
      </c>
      <c r="CL9" s="48">
        <v>121</v>
      </c>
      <c r="CM9" s="48">
        <v>121</v>
      </c>
      <c r="CN9" s="48">
        <v>91</v>
      </c>
      <c r="CO9" s="48">
        <v>72</v>
      </c>
      <c r="CP9" s="48">
        <v>49</v>
      </c>
      <c r="CQ9" s="48">
        <v>18</v>
      </c>
      <c r="CR9" s="48">
        <v>7</v>
      </c>
      <c r="CS9" s="48">
        <v>2</v>
      </c>
      <c r="CT9" s="50">
        <v>0</v>
      </c>
      <c r="CU9" s="48">
        <v>216</v>
      </c>
      <c r="CV9" s="48">
        <v>1076</v>
      </c>
      <c r="CW9" s="48">
        <v>481</v>
      </c>
      <c r="CX9" s="48">
        <v>239</v>
      </c>
      <c r="CY9" s="48">
        <v>76</v>
      </c>
      <c r="CZ9" s="48">
        <v>82288</v>
      </c>
      <c r="DA9" s="48">
        <v>46.911731528499999</v>
      </c>
      <c r="DB9" s="48">
        <v>57</v>
      </c>
    </row>
    <row r="10" spans="1:106" x14ac:dyDescent="0.15">
      <c r="A10">
        <v>8338</v>
      </c>
      <c r="B10">
        <v>28220</v>
      </c>
      <c r="C10">
        <v>1001</v>
      </c>
      <c r="D10" s="118">
        <v>3</v>
      </c>
      <c r="E10" s="118"/>
      <c r="F10" s="118"/>
      <c r="G10" s="118"/>
      <c r="H10" s="118" t="s">
        <v>631</v>
      </c>
      <c r="I10" s="118" t="s">
        <v>59</v>
      </c>
      <c r="J10" s="118" t="s">
        <v>60</v>
      </c>
      <c r="K10" s="118" t="s">
        <v>61</v>
      </c>
      <c r="L10" s="118"/>
      <c r="M10" s="153">
        <v>80</v>
      </c>
      <c r="N10" s="119">
        <v>204</v>
      </c>
      <c r="O10" s="119">
        <v>5</v>
      </c>
      <c r="P10" s="119">
        <v>6</v>
      </c>
      <c r="Q10" s="119">
        <v>8</v>
      </c>
      <c r="R10" s="119">
        <v>12</v>
      </c>
      <c r="S10" s="119">
        <v>4</v>
      </c>
      <c r="T10" s="119">
        <v>9</v>
      </c>
      <c r="U10" s="119">
        <v>13</v>
      </c>
      <c r="V10" s="119">
        <v>4</v>
      </c>
      <c r="W10" s="119">
        <v>11</v>
      </c>
      <c r="X10" s="119">
        <v>12</v>
      </c>
      <c r="Y10" s="119">
        <v>14</v>
      </c>
      <c r="Z10" s="119">
        <v>16</v>
      </c>
      <c r="AA10" s="119">
        <v>23</v>
      </c>
      <c r="AB10" s="119">
        <v>14</v>
      </c>
      <c r="AC10" s="119">
        <v>20</v>
      </c>
      <c r="AD10" s="119">
        <v>17</v>
      </c>
      <c r="AE10" s="119">
        <v>9</v>
      </c>
      <c r="AF10" s="119">
        <v>6</v>
      </c>
      <c r="AG10" s="119">
        <v>0</v>
      </c>
      <c r="AH10" s="119">
        <v>1</v>
      </c>
      <c r="AI10" s="119">
        <v>0</v>
      </c>
      <c r="AJ10" s="133">
        <v>0</v>
      </c>
      <c r="AK10" s="119">
        <v>19</v>
      </c>
      <c r="AL10" s="119">
        <v>118</v>
      </c>
      <c r="AM10" s="119">
        <v>67</v>
      </c>
      <c r="AN10" s="119">
        <v>33</v>
      </c>
      <c r="AO10" s="119">
        <v>7</v>
      </c>
      <c r="AP10" s="119">
        <v>10395</v>
      </c>
      <c r="AQ10" s="119">
        <v>51.455882352899998</v>
      </c>
      <c r="AR10" s="119">
        <v>0</v>
      </c>
      <c r="AS10" s="119">
        <v>98</v>
      </c>
      <c r="AT10" s="119">
        <v>2</v>
      </c>
      <c r="AU10" s="119">
        <v>5</v>
      </c>
      <c r="AV10" s="119">
        <v>1</v>
      </c>
      <c r="AW10" s="119">
        <v>9</v>
      </c>
      <c r="AX10" s="119">
        <v>4</v>
      </c>
      <c r="AY10" s="119">
        <v>5</v>
      </c>
      <c r="AZ10" s="119">
        <v>5</v>
      </c>
      <c r="BA10" s="119">
        <v>1</v>
      </c>
      <c r="BB10" s="119">
        <v>5</v>
      </c>
      <c r="BC10" s="119">
        <v>8</v>
      </c>
      <c r="BD10" s="119">
        <v>5</v>
      </c>
      <c r="BE10" s="119">
        <v>9</v>
      </c>
      <c r="BF10" s="119">
        <v>12</v>
      </c>
      <c r="BG10" s="119">
        <v>6</v>
      </c>
      <c r="BH10" s="119">
        <v>8</v>
      </c>
      <c r="BI10" s="119">
        <v>9</v>
      </c>
      <c r="BJ10" s="119">
        <v>2</v>
      </c>
      <c r="BK10" s="119">
        <v>2</v>
      </c>
      <c r="BL10" s="119">
        <v>0</v>
      </c>
      <c r="BM10" s="119">
        <v>0</v>
      </c>
      <c r="BN10" s="119">
        <v>0</v>
      </c>
      <c r="BO10" s="133">
        <v>0</v>
      </c>
      <c r="BP10" s="119">
        <v>8</v>
      </c>
      <c r="BQ10" s="119">
        <v>63</v>
      </c>
      <c r="BR10" s="119">
        <v>27</v>
      </c>
      <c r="BS10" s="119">
        <v>13</v>
      </c>
      <c r="BT10" s="119">
        <v>2</v>
      </c>
      <c r="BU10" s="119">
        <v>4738</v>
      </c>
      <c r="BV10" s="119">
        <v>48.8469387755</v>
      </c>
      <c r="BW10" s="119">
        <v>0</v>
      </c>
      <c r="BX10" s="119">
        <v>106</v>
      </c>
      <c r="BY10" s="119">
        <v>3</v>
      </c>
      <c r="BZ10" s="119">
        <v>1</v>
      </c>
      <c r="CA10" s="119">
        <v>7</v>
      </c>
      <c r="CB10" s="119">
        <v>3</v>
      </c>
      <c r="CC10" s="119">
        <v>0</v>
      </c>
      <c r="CD10" s="119">
        <v>4</v>
      </c>
      <c r="CE10" s="119">
        <v>8</v>
      </c>
      <c r="CF10" s="119">
        <v>3</v>
      </c>
      <c r="CG10" s="119">
        <v>6</v>
      </c>
      <c r="CH10" s="119">
        <v>4</v>
      </c>
      <c r="CI10" s="119">
        <v>9</v>
      </c>
      <c r="CJ10" s="119">
        <v>7</v>
      </c>
      <c r="CK10" s="119">
        <v>11</v>
      </c>
      <c r="CL10" s="119">
        <v>8</v>
      </c>
      <c r="CM10" s="119">
        <v>12</v>
      </c>
      <c r="CN10" s="119">
        <v>8</v>
      </c>
      <c r="CO10" s="119">
        <v>7</v>
      </c>
      <c r="CP10" s="119">
        <v>4</v>
      </c>
      <c r="CQ10" s="119">
        <v>0</v>
      </c>
      <c r="CR10" s="119">
        <v>1</v>
      </c>
      <c r="CS10" s="119">
        <v>0</v>
      </c>
      <c r="CT10" s="133">
        <v>0</v>
      </c>
      <c r="CU10" s="119">
        <v>11</v>
      </c>
      <c r="CV10" s="119">
        <v>55</v>
      </c>
      <c r="CW10" s="119">
        <v>40</v>
      </c>
      <c r="CX10" s="119">
        <v>20</v>
      </c>
      <c r="CY10" s="119">
        <v>5</v>
      </c>
      <c r="CZ10" s="119">
        <v>5657</v>
      </c>
      <c r="DA10" s="119">
        <v>53.867924528300001</v>
      </c>
      <c r="DB10" s="119">
        <v>0</v>
      </c>
    </row>
    <row r="11" spans="1:106" x14ac:dyDescent="0.15">
      <c r="A11">
        <v>8339</v>
      </c>
      <c r="B11">
        <v>28220</v>
      </c>
      <c r="C11">
        <v>1002</v>
      </c>
      <c r="D11" s="122">
        <v>3</v>
      </c>
      <c r="E11" s="122"/>
      <c r="F11" s="122"/>
      <c r="G11" s="122"/>
      <c r="H11" s="122" t="s">
        <v>631</v>
      </c>
      <c r="I11" s="122" t="s">
        <v>59</v>
      </c>
      <c r="J11" s="122" t="s">
        <v>60</v>
      </c>
      <c r="K11" s="122" t="s">
        <v>823</v>
      </c>
      <c r="L11" s="122"/>
      <c r="M11" s="153">
        <v>76</v>
      </c>
      <c r="N11" s="123">
        <v>208</v>
      </c>
      <c r="O11" s="123">
        <v>7</v>
      </c>
      <c r="P11" s="123">
        <v>10</v>
      </c>
      <c r="Q11" s="123">
        <v>7</v>
      </c>
      <c r="R11" s="123">
        <v>9</v>
      </c>
      <c r="S11" s="123">
        <v>7</v>
      </c>
      <c r="T11" s="123">
        <v>8</v>
      </c>
      <c r="U11" s="123">
        <v>13</v>
      </c>
      <c r="V11" s="123">
        <v>11</v>
      </c>
      <c r="W11" s="123">
        <v>11</v>
      </c>
      <c r="X11" s="123">
        <v>14</v>
      </c>
      <c r="Y11" s="123">
        <v>14</v>
      </c>
      <c r="Z11" s="123">
        <v>11</v>
      </c>
      <c r="AA11" s="123">
        <v>24</v>
      </c>
      <c r="AB11" s="123">
        <v>14</v>
      </c>
      <c r="AC11" s="123">
        <v>15</v>
      </c>
      <c r="AD11" s="123">
        <v>14</v>
      </c>
      <c r="AE11" s="123">
        <v>12</v>
      </c>
      <c r="AF11" s="123">
        <v>4</v>
      </c>
      <c r="AG11" s="123">
        <v>3</v>
      </c>
      <c r="AH11" s="123">
        <v>0</v>
      </c>
      <c r="AI11" s="123">
        <v>0</v>
      </c>
      <c r="AJ11" s="134">
        <v>0</v>
      </c>
      <c r="AK11" s="123">
        <v>24</v>
      </c>
      <c r="AL11" s="123">
        <v>122</v>
      </c>
      <c r="AM11" s="123">
        <v>62</v>
      </c>
      <c r="AN11" s="123">
        <v>33</v>
      </c>
      <c r="AO11" s="123">
        <v>7</v>
      </c>
      <c r="AP11" s="123">
        <v>10162</v>
      </c>
      <c r="AQ11" s="123">
        <v>49.3557692308</v>
      </c>
      <c r="AR11" s="123">
        <v>0</v>
      </c>
      <c r="AS11" s="123">
        <v>96</v>
      </c>
      <c r="AT11" s="123">
        <v>2</v>
      </c>
      <c r="AU11" s="123">
        <v>6</v>
      </c>
      <c r="AV11" s="123">
        <v>4</v>
      </c>
      <c r="AW11" s="123">
        <v>5</v>
      </c>
      <c r="AX11" s="123">
        <v>4</v>
      </c>
      <c r="AY11" s="123">
        <v>4</v>
      </c>
      <c r="AZ11" s="123">
        <v>7</v>
      </c>
      <c r="BA11" s="123">
        <v>2</v>
      </c>
      <c r="BB11" s="123">
        <v>4</v>
      </c>
      <c r="BC11" s="123">
        <v>8</v>
      </c>
      <c r="BD11" s="123">
        <v>8</v>
      </c>
      <c r="BE11" s="123">
        <v>5</v>
      </c>
      <c r="BF11" s="123">
        <v>9</v>
      </c>
      <c r="BG11" s="123">
        <v>6</v>
      </c>
      <c r="BH11" s="123">
        <v>7</v>
      </c>
      <c r="BI11" s="123">
        <v>7</v>
      </c>
      <c r="BJ11" s="123">
        <v>7</v>
      </c>
      <c r="BK11" s="123">
        <v>0</v>
      </c>
      <c r="BL11" s="123">
        <v>1</v>
      </c>
      <c r="BM11" s="123">
        <v>0</v>
      </c>
      <c r="BN11" s="123">
        <v>0</v>
      </c>
      <c r="BO11" s="134">
        <v>0</v>
      </c>
      <c r="BP11" s="123">
        <v>12</v>
      </c>
      <c r="BQ11" s="123">
        <v>56</v>
      </c>
      <c r="BR11" s="123">
        <v>28</v>
      </c>
      <c r="BS11" s="123">
        <v>15</v>
      </c>
      <c r="BT11" s="123">
        <v>1</v>
      </c>
      <c r="BU11" s="123">
        <v>4573</v>
      </c>
      <c r="BV11" s="123">
        <v>48.135416666700003</v>
      </c>
      <c r="BW11" s="123">
        <v>0</v>
      </c>
      <c r="BX11" s="123">
        <v>112</v>
      </c>
      <c r="BY11" s="123">
        <v>5</v>
      </c>
      <c r="BZ11" s="123">
        <v>4</v>
      </c>
      <c r="CA11" s="123">
        <v>3</v>
      </c>
      <c r="CB11" s="123">
        <v>4</v>
      </c>
      <c r="CC11" s="123">
        <v>3</v>
      </c>
      <c r="CD11" s="123">
        <v>4</v>
      </c>
      <c r="CE11" s="123">
        <v>6</v>
      </c>
      <c r="CF11" s="123">
        <v>9</v>
      </c>
      <c r="CG11" s="123">
        <v>7</v>
      </c>
      <c r="CH11" s="123">
        <v>6</v>
      </c>
      <c r="CI11" s="123">
        <v>6</v>
      </c>
      <c r="CJ11" s="123">
        <v>6</v>
      </c>
      <c r="CK11" s="123">
        <v>15</v>
      </c>
      <c r="CL11" s="123">
        <v>8</v>
      </c>
      <c r="CM11" s="123">
        <v>8</v>
      </c>
      <c r="CN11" s="123">
        <v>7</v>
      </c>
      <c r="CO11" s="123">
        <v>5</v>
      </c>
      <c r="CP11" s="123">
        <v>4</v>
      </c>
      <c r="CQ11" s="123">
        <v>2</v>
      </c>
      <c r="CR11" s="123">
        <v>0</v>
      </c>
      <c r="CS11" s="123">
        <v>0</v>
      </c>
      <c r="CT11" s="134">
        <v>0</v>
      </c>
      <c r="CU11" s="123">
        <v>12</v>
      </c>
      <c r="CV11" s="123">
        <v>66</v>
      </c>
      <c r="CW11" s="123">
        <v>34</v>
      </c>
      <c r="CX11" s="123">
        <v>18</v>
      </c>
      <c r="CY11" s="123">
        <v>6</v>
      </c>
      <c r="CZ11" s="123">
        <v>5589</v>
      </c>
      <c r="DA11" s="123">
        <v>50.401785714299997</v>
      </c>
      <c r="DB11" s="123">
        <v>0</v>
      </c>
    </row>
    <row r="12" spans="1:106" x14ac:dyDescent="0.15">
      <c r="A12">
        <v>8340</v>
      </c>
      <c r="B12">
        <v>28220</v>
      </c>
      <c r="C12">
        <v>1003</v>
      </c>
      <c r="D12" s="122">
        <v>3</v>
      </c>
      <c r="E12" s="122"/>
      <c r="F12" s="122"/>
      <c r="G12" s="122"/>
      <c r="H12" s="122" t="s">
        <v>631</v>
      </c>
      <c r="I12" s="122" t="s">
        <v>59</v>
      </c>
      <c r="J12" s="122" t="s">
        <v>60</v>
      </c>
      <c r="K12" s="122" t="s">
        <v>828</v>
      </c>
      <c r="L12" s="122"/>
      <c r="M12" s="153">
        <v>118</v>
      </c>
      <c r="N12" s="123">
        <v>276</v>
      </c>
      <c r="O12" s="123">
        <v>7</v>
      </c>
      <c r="P12" s="123">
        <v>4</v>
      </c>
      <c r="Q12" s="123">
        <v>7</v>
      </c>
      <c r="R12" s="123">
        <v>9</v>
      </c>
      <c r="S12" s="123">
        <v>21</v>
      </c>
      <c r="T12" s="123">
        <v>16</v>
      </c>
      <c r="U12" s="123">
        <v>17</v>
      </c>
      <c r="V12" s="123">
        <v>2</v>
      </c>
      <c r="W12" s="123">
        <v>14</v>
      </c>
      <c r="X12" s="123">
        <v>18</v>
      </c>
      <c r="Y12" s="123">
        <v>23</v>
      </c>
      <c r="Z12" s="123">
        <v>14</v>
      </c>
      <c r="AA12" s="123">
        <v>23</v>
      </c>
      <c r="AB12" s="123">
        <v>30</v>
      </c>
      <c r="AC12" s="123">
        <v>22</v>
      </c>
      <c r="AD12" s="123">
        <v>19</v>
      </c>
      <c r="AE12" s="123">
        <v>17</v>
      </c>
      <c r="AF12" s="123">
        <v>6</v>
      </c>
      <c r="AG12" s="123">
        <v>3</v>
      </c>
      <c r="AH12" s="123">
        <v>4</v>
      </c>
      <c r="AI12" s="123">
        <v>0</v>
      </c>
      <c r="AJ12" s="134">
        <v>0</v>
      </c>
      <c r="AK12" s="123">
        <v>18</v>
      </c>
      <c r="AL12" s="123">
        <v>157</v>
      </c>
      <c r="AM12" s="123">
        <v>101</v>
      </c>
      <c r="AN12" s="123">
        <v>49</v>
      </c>
      <c r="AO12" s="123">
        <v>13</v>
      </c>
      <c r="AP12" s="123">
        <v>14292</v>
      </c>
      <c r="AQ12" s="123">
        <v>52.282608695699999</v>
      </c>
      <c r="AR12" s="123">
        <v>0</v>
      </c>
      <c r="AS12" s="123">
        <v>124</v>
      </c>
      <c r="AT12" s="123">
        <v>5</v>
      </c>
      <c r="AU12" s="123">
        <v>2</v>
      </c>
      <c r="AV12" s="123">
        <v>2</v>
      </c>
      <c r="AW12" s="123">
        <v>7</v>
      </c>
      <c r="AX12" s="123">
        <v>6</v>
      </c>
      <c r="AY12" s="123">
        <v>9</v>
      </c>
      <c r="AZ12" s="123">
        <v>9</v>
      </c>
      <c r="BA12" s="123">
        <v>1</v>
      </c>
      <c r="BB12" s="123">
        <v>7</v>
      </c>
      <c r="BC12" s="123">
        <v>8</v>
      </c>
      <c r="BD12" s="123">
        <v>14</v>
      </c>
      <c r="BE12" s="123">
        <v>6</v>
      </c>
      <c r="BF12" s="123">
        <v>8</v>
      </c>
      <c r="BG12" s="123">
        <v>11</v>
      </c>
      <c r="BH12" s="123">
        <v>12</v>
      </c>
      <c r="BI12" s="123">
        <v>6</v>
      </c>
      <c r="BJ12" s="123">
        <v>7</v>
      </c>
      <c r="BK12" s="123">
        <v>3</v>
      </c>
      <c r="BL12" s="123">
        <v>1</v>
      </c>
      <c r="BM12" s="123">
        <v>0</v>
      </c>
      <c r="BN12" s="123">
        <v>0</v>
      </c>
      <c r="BO12" s="134">
        <v>0</v>
      </c>
      <c r="BP12" s="123">
        <v>9</v>
      </c>
      <c r="BQ12" s="123">
        <v>75</v>
      </c>
      <c r="BR12" s="123">
        <v>40</v>
      </c>
      <c r="BS12" s="123">
        <v>17</v>
      </c>
      <c r="BT12" s="123">
        <v>4</v>
      </c>
      <c r="BU12" s="123">
        <v>6092</v>
      </c>
      <c r="BV12" s="123">
        <v>49.629032258099997</v>
      </c>
      <c r="BW12" s="123">
        <v>0</v>
      </c>
      <c r="BX12" s="123">
        <v>152</v>
      </c>
      <c r="BY12" s="123">
        <v>2</v>
      </c>
      <c r="BZ12" s="123">
        <v>2</v>
      </c>
      <c r="CA12" s="123">
        <v>5</v>
      </c>
      <c r="CB12" s="123">
        <v>2</v>
      </c>
      <c r="CC12" s="123">
        <v>15</v>
      </c>
      <c r="CD12" s="123">
        <v>7</v>
      </c>
      <c r="CE12" s="123">
        <v>8</v>
      </c>
      <c r="CF12" s="123">
        <v>1</v>
      </c>
      <c r="CG12" s="123">
        <v>7</v>
      </c>
      <c r="CH12" s="123">
        <v>10</v>
      </c>
      <c r="CI12" s="123">
        <v>9</v>
      </c>
      <c r="CJ12" s="123">
        <v>8</v>
      </c>
      <c r="CK12" s="123">
        <v>15</v>
      </c>
      <c r="CL12" s="123">
        <v>19</v>
      </c>
      <c r="CM12" s="123">
        <v>10</v>
      </c>
      <c r="CN12" s="123">
        <v>13</v>
      </c>
      <c r="CO12" s="123">
        <v>10</v>
      </c>
      <c r="CP12" s="123">
        <v>3</v>
      </c>
      <c r="CQ12" s="123">
        <v>2</v>
      </c>
      <c r="CR12" s="123">
        <v>4</v>
      </c>
      <c r="CS12" s="123">
        <v>0</v>
      </c>
      <c r="CT12" s="134">
        <v>0</v>
      </c>
      <c r="CU12" s="123">
        <v>9</v>
      </c>
      <c r="CV12" s="123">
        <v>82</v>
      </c>
      <c r="CW12" s="123">
        <v>61</v>
      </c>
      <c r="CX12" s="123">
        <v>32</v>
      </c>
      <c r="CY12" s="123">
        <v>9</v>
      </c>
      <c r="CZ12" s="123">
        <v>8200</v>
      </c>
      <c r="DA12" s="123">
        <v>54.447368421100002</v>
      </c>
      <c r="DB12" s="123">
        <v>0</v>
      </c>
    </row>
    <row r="13" spans="1:106" x14ac:dyDescent="0.15">
      <c r="A13">
        <v>8341</v>
      </c>
      <c r="B13">
        <v>28220</v>
      </c>
      <c r="C13">
        <v>1004</v>
      </c>
      <c r="D13" s="122">
        <v>3</v>
      </c>
      <c r="E13" s="122"/>
      <c r="F13" s="122"/>
      <c r="G13" s="122"/>
      <c r="H13" s="122" t="s">
        <v>631</v>
      </c>
      <c r="I13" s="122" t="s">
        <v>59</v>
      </c>
      <c r="J13" s="122" t="s">
        <v>60</v>
      </c>
      <c r="K13" s="122" t="s">
        <v>62</v>
      </c>
      <c r="L13" s="122"/>
      <c r="M13" s="153">
        <v>146</v>
      </c>
      <c r="N13" s="123">
        <v>355</v>
      </c>
      <c r="O13" s="123">
        <v>16</v>
      </c>
      <c r="P13" s="123">
        <v>20</v>
      </c>
      <c r="Q13" s="123">
        <v>22</v>
      </c>
      <c r="R13" s="123">
        <v>20</v>
      </c>
      <c r="S13" s="123">
        <v>16</v>
      </c>
      <c r="T13" s="123">
        <v>23</v>
      </c>
      <c r="U13" s="123">
        <v>32</v>
      </c>
      <c r="V13" s="123">
        <v>21</v>
      </c>
      <c r="W13" s="123">
        <v>25</v>
      </c>
      <c r="X13" s="123">
        <v>27</v>
      </c>
      <c r="Y13" s="123">
        <v>34</v>
      </c>
      <c r="Z13" s="123">
        <v>26</v>
      </c>
      <c r="AA13" s="123">
        <v>15</v>
      </c>
      <c r="AB13" s="123">
        <v>14</v>
      </c>
      <c r="AC13" s="123">
        <v>20</v>
      </c>
      <c r="AD13" s="123">
        <v>11</v>
      </c>
      <c r="AE13" s="123">
        <v>9</v>
      </c>
      <c r="AF13" s="123">
        <v>3</v>
      </c>
      <c r="AG13" s="123">
        <v>1</v>
      </c>
      <c r="AH13" s="123">
        <v>0</v>
      </c>
      <c r="AI13" s="123">
        <v>0</v>
      </c>
      <c r="AJ13" s="134">
        <v>0</v>
      </c>
      <c r="AK13" s="123">
        <v>58</v>
      </c>
      <c r="AL13" s="123">
        <v>239</v>
      </c>
      <c r="AM13" s="123">
        <v>58</v>
      </c>
      <c r="AN13" s="123">
        <v>24</v>
      </c>
      <c r="AO13" s="123">
        <v>4</v>
      </c>
      <c r="AP13" s="123">
        <v>14394</v>
      </c>
      <c r="AQ13" s="123">
        <v>41.046478873200002</v>
      </c>
      <c r="AR13" s="123">
        <v>32</v>
      </c>
      <c r="AS13" s="123">
        <v>188</v>
      </c>
      <c r="AT13" s="123">
        <v>6</v>
      </c>
      <c r="AU13" s="123">
        <v>8</v>
      </c>
      <c r="AV13" s="123">
        <v>12</v>
      </c>
      <c r="AW13" s="123">
        <v>9</v>
      </c>
      <c r="AX13" s="123">
        <v>8</v>
      </c>
      <c r="AY13" s="123">
        <v>14</v>
      </c>
      <c r="AZ13" s="123">
        <v>16</v>
      </c>
      <c r="BA13" s="123">
        <v>12</v>
      </c>
      <c r="BB13" s="123">
        <v>16</v>
      </c>
      <c r="BC13" s="123">
        <v>16</v>
      </c>
      <c r="BD13" s="123">
        <v>21</v>
      </c>
      <c r="BE13" s="123">
        <v>18</v>
      </c>
      <c r="BF13" s="123">
        <v>7</v>
      </c>
      <c r="BG13" s="123">
        <v>6</v>
      </c>
      <c r="BH13" s="123">
        <v>9</v>
      </c>
      <c r="BI13" s="123">
        <v>4</v>
      </c>
      <c r="BJ13" s="123">
        <v>4</v>
      </c>
      <c r="BK13" s="123">
        <v>2</v>
      </c>
      <c r="BL13" s="123">
        <v>0</v>
      </c>
      <c r="BM13" s="123">
        <v>0</v>
      </c>
      <c r="BN13" s="123">
        <v>0</v>
      </c>
      <c r="BO13" s="134">
        <v>0</v>
      </c>
      <c r="BP13" s="123">
        <v>26</v>
      </c>
      <c r="BQ13" s="123">
        <v>137</v>
      </c>
      <c r="BR13" s="123">
        <v>25</v>
      </c>
      <c r="BS13" s="123">
        <v>10</v>
      </c>
      <c r="BT13" s="123">
        <v>2</v>
      </c>
      <c r="BU13" s="123">
        <v>7718</v>
      </c>
      <c r="BV13" s="123">
        <v>41.5531914894</v>
      </c>
      <c r="BW13" s="123">
        <v>19</v>
      </c>
      <c r="BX13" s="123">
        <v>167</v>
      </c>
      <c r="BY13" s="123">
        <v>10</v>
      </c>
      <c r="BZ13" s="123">
        <v>12</v>
      </c>
      <c r="CA13" s="123">
        <v>10</v>
      </c>
      <c r="CB13" s="123">
        <v>11</v>
      </c>
      <c r="CC13" s="123">
        <v>8</v>
      </c>
      <c r="CD13" s="123">
        <v>9</v>
      </c>
      <c r="CE13" s="123">
        <v>16</v>
      </c>
      <c r="CF13" s="123">
        <v>9</v>
      </c>
      <c r="CG13" s="123">
        <v>9</v>
      </c>
      <c r="CH13" s="123">
        <v>11</v>
      </c>
      <c r="CI13" s="123">
        <v>13</v>
      </c>
      <c r="CJ13" s="123">
        <v>8</v>
      </c>
      <c r="CK13" s="123">
        <v>8</v>
      </c>
      <c r="CL13" s="123">
        <v>8</v>
      </c>
      <c r="CM13" s="123">
        <v>11</v>
      </c>
      <c r="CN13" s="123">
        <v>7</v>
      </c>
      <c r="CO13" s="123">
        <v>5</v>
      </c>
      <c r="CP13" s="123">
        <v>1</v>
      </c>
      <c r="CQ13" s="123">
        <v>1</v>
      </c>
      <c r="CR13" s="123">
        <v>0</v>
      </c>
      <c r="CS13" s="123">
        <v>0</v>
      </c>
      <c r="CT13" s="134">
        <v>0</v>
      </c>
      <c r="CU13" s="123">
        <v>32</v>
      </c>
      <c r="CV13" s="123">
        <v>102</v>
      </c>
      <c r="CW13" s="123">
        <v>33</v>
      </c>
      <c r="CX13" s="123">
        <v>14</v>
      </c>
      <c r="CY13" s="123">
        <v>2</v>
      </c>
      <c r="CZ13" s="123">
        <v>6676</v>
      </c>
      <c r="DA13" s="123">
        <v>40.476047904200001</v>
      </c>
      <c r="DB13" s="123">
        <v>13</v>
      </c>
    </row>
    <row r="14" spans="1:106" x14ac:dyDescent="0.15">
      <c r="A14">
        <v>8342</v>
      </c>
      <c r="B14">
        <v>28220</v>
      </c>
      <c r="C14">
        <v>1005</v>
      </c>
      <c r="D14" s="122">
        <v>3</v>
      </c>
      <c r="E14" s="122"/>
      <c r="F14" s="122"/>
      <c r="G14" s="122"/>
      <c r="H14" s="122" t="s">
        <v>631</v>
      </c>
      <c r="I14" s="122" t="s">
        <v>59</v>
      </c>
      <c r="J14" s="122" t="s">
        <v>60</v>
      </c>
      <c r="K14" s="122" t="s">
        <v>823</v>
      </c>
      <c r="L14" s="122"/>
      <c r="M14" s="153">
        <v>20</v>
      </c>
      <c r="N14" s="123">
        <v>53</v>
      </c>
      <c r="O14" s="123">
        <v>7</v>
      </c>
      <c r="P14" s="123">
        <v>5</v>
      </c>
      <c r="Q14" s="123">
        <v>1</v>
      </c>
      <c r="R14" s="123">
        <v>1</v>
      </c>
      <c r="S14" s="123">
        <v>2</v>
      </c>
      <c r="T14" s="123">
        <v>1</v>
      </c>
      <c r="U14" s="123">
        <v>3</v>
      </c>
      <c r="V14" s="123">
        <v>4</v>
      </c>
      <c r="W14" s="123">
        <v>3</v>
      </c>
      <c r="X14" s="123">
        <v>1</v>
      </c>
      <c r="Y14" s="123">
        <v>3</v>
      </c>
      <c r="Z14" s="123">
        <v>4</v>
      </c>
      <c r="AA14" s="123">
        <v>5</v>
      </c>
      <c r="AB14" s="123">
        <v>2</v>
      </c>
      <c r="AC14" s="123">
        <v>3</v>
      </c>
      <c r="AD14" s="123">
        <v>2</v>
      </c>
      <c r="AE14" s="123">
        <v>5</v>
      </c>
      <c r="AF14" s="123">
        <v>1</v>
      </c>
      <c r="AG14" s="123">
        <v>0</v>
      </c>
      <c r="AH14" s="123">
        <v>0</v>
      </c>
      <c r="AI14" s="123">
        <v>0</v>
      </c>
      <c r="AJ14" s="134">
        <v>0</v>
      </c>
      <c r="AK14" s="123">
        <v>13</v>
      </c>
      <c r="AL14" s="123">
        <v>27</v>
      </c>
      <c r="AM14" s="123">
        <v>13</v>
      </c>
      <c r="AN14" s="123">
        <v>8</v>
      </c>
      <c r="AO14" s="123">
        <v>1</v>
      </c>
      <c r="AP14" s="123">
        <v>2275</v>
      </c>
      <c r="AQ14" s="123">
        <v>43.424528301899997</v>
      </c>
      <c r="AR14" s="123">
        <v>0</v>
      </c>
      <c r="AS14" s="123">
        <v>28</v>
      </c>
      <c r="AT14" s="123">
        <v>4</v>
      </c>
      <c r="AU14" s="123">
        <v>2</v>
      </c>
      <c r="AV14" s="123">
        <v>0</v>
      </c>
      <c r="AW14" s="123">
        <v>1</v>
      </c>
      <c r="AX14" s="123">
        <v>1</v>
      </c>
      <c r="AY14" s="123">
        <v>1</v>
      </c>
      <c r="AZ14" s="123">
        <v>1</v>
      </c>
      <c r="BA14" s="123">
        <v>2</v>
      </c>
      <c r="BB14" s="123">
        <v>2</v>
      </c>
      <c r="BC14" s="123">
        <v>0</v>
      </c>
      <c r="BD14" s="123">
        <v>1</v>
      </c>
      <c r="BE14" s="123">
        <v>4</v>
      </c>
      <c r="BF14" s="123">
        <v>3</v>
      </c>
      <c r="BG14" s="123">
        <v>0</v>
      </c>
      <c r="BH14" s="123">
        <v>2</v>
      </c>
      <c r="BI14" s="123">
        <v>1</v>
      </c>
      <c r="BJ14" s="123">
        <v>3</v>
      </c>
      <c r="BK14" s="123">
        <v>0</v>
      </c>
      <c r="BL14" s="123">
        <v>0</v>
      </c>
      <c r="BM14" s="123">
        <v>0</v>
      </c>
      <c r="BN14" s="123">
        <v>0</v>
      </c>
      <c r="BO14" s="134">
        <v>0</v>
      </c>
      <c r="BP14" s="123">
        <v>6</v>
      </c>
      <c r="BQ14" s="123">
        <v>16</v>
      </c>
      <c r="BR14" s="123">
        <v>6</v>
      </c>
      <c r="BS14" s="123">
        <v>4</v>
      </c>
      <c r="BT14" s="123">
        <v>0</v>
      </c>
      <c r="BU14" s="123">
        <v>1218</v>
      </c>
      <c r="BV14" s="123">
        <v>44</v>
      </c>
      <c r="BW14" s="123">
        <v>0</v>
      </c>
      <c r="BX14" s="123">
        <v>25</v>
      </c>
      <c r="BY14" s="123">
        <v>3</v>
      </c>
      <c r="BZ14" s="123">
        <v>3</v>
      </c>
      <c r="CA14" s="123">
        <v>1</v>
      </c>
      <c r="CB14" s="123">
        <v>0</v>
      </c>
      <c r="CC14" s="123">
        <v>1</v>
      </c>
      <c r="CD14" s="123">
        <v>0</v>
      </c>
      <c r="CE14" s="123">
        <v>2</v>
      </c>
      <c r="CF14" s="123">
        <v>2</v>
      </c>
      <c r="CG14" s="123">
        <v>1</v>
      </c>
      <c r="CH14" s="123">
        <v>1</v>
      </c>
      <c r="CI14" s="123">
        <v>2</v>
      </c>
      <c r="CJ14" s="123">
        <v>0</v>
      </c>
      <c r="CK14" s="123">
        <v>2</v>
      </c>
      <c r="CL14" s="123">
        <v>2</v>
      </c>
      <c r="CM14" s="123">
        <v>1</v>
      </c>
      <c r="CN14" s="123">
        <v>1</v>
      </c>
      <c r="CO14" s="123">
        <v>2</v>
      </c>
      <c r="CP14" s="123">
        <v>1</v>
      </c>
      <c r="CQ14" s="123">
        <v>0</v>
      </c>
      <c r="CR14" s="123">
        <v>0</v>
      </c>
      <c r="CS14" s="123">
        <v>0</v>
      </c>
      <c r="CT14" s="134">
        <v>0</v>
      </c>
      <c r="CU14" s="123">
        <v>7</v>
      </c>
      <c r="CV14" s="123">
        <v>11</v>
      </c>
      <c r="CW14" s="123">
        <v>7</v>
      </c>
      <c r="CX14" s="123">
        <v>4</v>
      </c>
      <c r="CY14" s="123">
        <v>1</v>
      </c>
      <c r="CZ14" s="123">
        <v>1057</v>
      </c>
      <c r="DA14" s="123">
        <v>42.78</v>
      </c>
      <c r="DB14" s="123">
        <v>0</v>
      </c>
    </row>
    <row r="15" spans="1:106" x14ac:dyDescent="0.15">
      <c r="A15">
        <v>8343</v>
      </c>
      <c r="B15">
        <v>28220</v>
      </c>
      <c r="C15">
        <v>1006</v>
      </c>
      <c r="D15" s="122">
        <v>3</v>
      </c>
      <c r="E15" s="122"/>
      <c r="F15" s="122"/>
      <c r="G15" s="122"/>
      <c r="H15" s="122" t="s">
        <v>631</v>
      </c>
      <c r="I15" s="122" t="s">
        <v>59</v>
      </c>
      <c r="J15" s="122" t="s">
        <v>60</v>
      </c>
      <c r="K15" s="122" t="s">
        <v>63</v>
      </c>
      <c r="L15" s="122"/>
      <c r="M15" s="153">
        <v>44</v>
      </c>
      <c r="N15" s="123">
        <v>121</v>
      </c>
      <c r="O15" s="123">
        <v>3</v>
      </c>
      <c r="P15" s="123">
        <v>2</v>
      </c>
      <c r="Q15" s="123">
        <v>1</v>
      </c>
      <c r="R15" s="123">
        <v>7</v>
      </c>
      <c r="S15" s="123">
        <v>8</v>
      </c>
      <c r="T15" s="123">
        <v>7</v>
      </c>
      <c r="U15" s="123">
        <v>3</v>
      </c>
      <c r="V15" s="123">
        <v>5</v>
      </c>
      <c r="W15" s="123">
        <v>8</v>
      </c>
      <c r="X15" s="123">
        <v>5</v>
      </c>
      <c r="Y15" s="123">
        <v>8</v>
      </c>
      <c r="Z15" s="123">
        <v>11</v>
      </c>
      <c r="AA15" s="123">
        <v>10</v>
      </c>
      <c r="AB15" s="123">
        <v>6</v>
      </c>
      <c r="AC15" s="123">
        <v>8</v>
      </c>
      <c r="AD15" s="123">
        <v>11</v>
      </c>
      <c r="AE15" s="123">
        <v>6</v>
      </c>
      <c r="AF15" s="123">
        <v>7</v>
      </c>
      <c r="AG15" s="123">
        <v>3</v>
      </c>
      <c r="AH15" s="123">
        <v>0</v>
      </c>
      <c r="AI15" s="123">
        <v>2</v>
      </c>
      <c r="AJ15" s="134">
        <v>0</v>
      </c>
      <c r="AK15" s="123">
        <v>6</v>
      </c>
      <c r="AL15" s="123">
        <v>72</v>
      </c>
      <c r="AM15" s="123">
        <v>43</v>
      </c>
      <c r="AN15" s="123">
        <v>29</v>
      </c>
      <c r="AO15" s="123">
        <v>12</v>
      </c>
      <c r="AP15" s="123">
        <v>6435</v>
      </c>
      <c r="AQ15" s="123">
        <v>53.681818181799997</v>
      </c>
      <c r="AR15" s="123">
        <v>2</v>
      </c>
      <c r="AS15" s="123">
        <v>55</v>
      </c>
      <c r="AT15" s="123">
        <v>1</v>
      </c>
      <c r="AU15" s="123">
        <v>2</v>
      </c>
      <c r="AV15" s="123">
        <v>1</v>
      </c>
      <c r="AW15" s="123">
        <v>4</v>
      </c>
      <c r="AX15" s="123">
        <v>3</v>
      </c>
      <c r="AY15" s="123">
        <v>4</v>
      </c>
      <c r="AZ15" s="123">
        <v>1</v>
      </c>
      <c r="BA15" s="123">
        <v>2</v>
      </c>
      <c r="BB15" s="123">
        <v>5</v>
      </c>
      <c r="BC15" s="123">
        <v>1</v>
      </c>
      <c r="BD15" s="123">
        <v>5</v>
      </c>
      <c r="BE15" s="123">
        <v>6</v>
      </c>
      <c r="BF15" s="123">
        <v>5</v>
      </c>
      <c r="BG15" s="123">
        <v>3</v>
      </c>
      <c r="BH15" s="123">
        <v>2</v>
      </c>
      <c r="BI15" s="123">
        <v>8</v>
      </c>
      <c r="BJ15" s="123">
        <v>2</v>
      </c>
      <c r="BK15" s="123">
        <v>0</v>
      </c>
      <c r="BL15" s="123">
        <v>0</v>
      </c>
      <c r="BM15" s="123">
        <v>0</v>
      </c>
      <c r="BN15" s="123">
        <v>0</v>
      </c>
      <c r="BO15" s="134">
        <v>0</v>
      </c>
      <c r="BP15" s="123">
        <v>4</v>
      </c>
      <c r="BQ15" s="123">
        <v>36</v>
      </c>
      <c r="BR15" s="123">
        <v>15</v>
      </c>
      <c r="BS15" s="123">
        <v>10</v>
      </c>
      <c r="BT15" s="123">
        <v>0</v>
      </c>
      <c r="BU15" s="123">
        <v>2670</v>
      </c>
      <c r="BV15" s="123">
        <v>49.0454545455</v>
      </c>
      <c r="BW15" s="123">
        <v>1</v>
      </c>
      <c r="BX15" s="123">
        <v>66</v>
      </c>
      <c r="BY15" s="123">
        <v>2</v>
      </c>
      <c r="BZ15" s="123">
        <v>0</v>
      </c>
      <c r="CA15" s="123">
        <v>0</v>
      </c>
      <c r="CB15" s="123">
        <v>3</v>
      </c>
      <c r="CC15" s="123">
        <v>5</v>
      </c>
      <c r="CD15" s="123">
        <v>3</v>
      </c>
      <c r="CE15" s="123">
        <v>2</v>
      </c>
      <c r="CF15" s="123">
        <v>3</v>
      </c>
      <c r="CG15" s="123">
        <v>3</v>
      </c>
      <c r="CH15" s="123">
        <v>4</v>
      </c>
      <c r="CI15" s="123">
        <v>3</v>
      </c>
      <c r="CJ15" s="123">
        <v>5</v>
      </c>
      <c r="CK15" s="123">
        <v>5</v>
      </c>
      <c r="CL15" s="123">
        <v>3</v>
      </c>
      <c r="CM15" s="123">
        <v>6</v>
      </c>
      <c r="CN15" s="123">
        <v>3</v>
      </c>
      <c r="CO15" s="123">
        <v>4</v>
      </c>
      <c r="CP15" s="123">
        <v>7</v>
      </c>
      <c r="CQ15" s="123">
        <v>3</v>
      </c>
      <c r="CR15" s="123">
        <v>0</v>
      </c>
      <c r="CS15" s="123">
        <v>2</v>
      </c>
      <c r="CT15" s="134">
        <v>0</v>
      </c>
      <c r="CU15" s="123">
        <v>2</v>
      </c>
      <c r="CV15" s="123">
        <v>36</v>
      </c>
      <c r="CW15" s="123">
        <v>28</v>
      </c>
      <c r="CX15" s="123">
        <v>19</v>
      </c>
      <c r="CY15" s="123">
        <v>12</v>
      </c>
      <c r="CZ15" s="123">
        <v>3765</v>
      </c>
      <c r="DA15" s="123">
        <v>57.5454545455</v>
      </c>
      <c r="DB15" s="123">
        <v>1</v>
      </c>
    </row>
    <row r="16" spans="1:106" x14ac:dyDescent="0.15">
      <c r="A16">
        <v>8344</v>
      </c>
      <c r="B16">
        <v>28220</v>
      </c>
      <c r="C16">
        <v>1007</v>
      </c>
      <c r="D16" s="122">
        <v>3</v>
      </c>
      <c r="E16" s="122"/>
      <c r="F16" s="122"/>
      <c r="G16" s="122"/>
      <c r="H16" s="122" t="s">
        <v>631</v>
      </c>
      <c r="I16" s="122" t="s">
        <v>59</v>
      </c>
      <c r="J16" s="122" t="s">
        <v>60</v>
      </c>
      <c r="K16" s="122" t="s">
        <v>64</v>
      </c>
      <c r="L16" s="122"/>
      <c r="M16" s="153">
        <v>18</v>
      </c>
      <c r="N16" s="123">
        <v>69</v>
      </c>
      <c r="O16" s="123">
        <v>2</v>
      </c>
      <c r="P16" s="123">
        <v>4</v>
      </c>
      <c r="Q16" s="123">
        <v>4</v>
      </c>
      <c r="R16" s="123">
        <v>4</v>
      </c>
      <c r="S16" s="123">
        <v>4</v>
      </c>
      <c r="T16" s="123">
        <v>3</v>
      </c>
      <c r="U16" s="123">
        <v>3</v>
      </c>
      <c r="V16" s="123">
        <v>1</v>
      </c>
      <c r="W16" s="123">
        <v>3</v>
      </c>
      <c r="X16" s="123">
        <v>6</v>
      </c>
      <c r="Y16" s="123">
        <v>4</v>
      </c>
      <c r="Z16" s="123">
        <v>3</v>
      </c>
      <c r="AA16" s="123">
        <v>5</v>
      </c>
      <c r="AB16" s="123">
        <v>2</v>
      </c>
      <c r="AC16" s="123">
        <v>3</v>
      </c>
      <c r="AD16" s="123">
        <v>6</v>
      </c>
      <c r="AE16" s="123">
        <v>4</v>
      </c>
      <c r="AF16" s="123">
        <v>7</v>
      </c>
      <c r="AG16" s="123">
        <v>1</v>
      </c>
      <c r="AH16" s="123">
        <v>0</v>
      </c>
      <c r="AI16" s="123">
        <v>0</v>
      </c>
      <c r="AJ16" s="134">
        <v>0</v>
      </c>
      <c r="AK16" s="123">
        <v>10</v>
      </c>
      <c r="AL16" s="123">
        <v>36</v>
      </c>
      <c r="AM16" s="123">
        <v>23</v>
      </c>
      <c r="AN16" s="123">
        <v>18</v>
      </c>
      <c r="AO16" s="123">
        <v>8</v>
      </c>
      <c r="AP16" s="123">
        <v>3388</v>
      </c>
      <c r="AQ16" s="123">
        <v>49.6014492754</v>
      </c>
      <c r="AR16" s="123">
        <v>0</v>
      </c>
      <c r="AS16" s="123">
        <v>32</v>
      </c>
      <c r="AT16" s="123">
        <v>1</v>
      </c>
      <c r="AU16" s="123">
        <v>4</v>
      </c>
      <c r="AV16" s="123">
        <v>3</v>
      </c>
      <c r="AW16" s="123">
        <v>1</v>
      </c>
      <c r="AX16" s="123">
        <v>1</v>
      </c>
      <c r="AY16" s="123">
        <v>2</v>
      </c>
      <c r="AZ16" s="123">
        <v>1</v>
      </c>
      <c r="BA16" s="123">
        <v>0</v>
      </c>
      <c r="BB16" s="123">
        <v>1</v>
      </c>
      <c r="BC16" s="123">
        <v>3</v>
      </c>
      <c r="BD16" s="123">
        <v>3</v>
      </c>
      <c r="BE16" s="123">
        <v>1</v>
      </c>
      <c r="BF16" s="123">
        <v>2</v>
      </c>
      <c r="BG16" s="123">
        <v>1</v>
      </c>
      <c r="BH16" s="123">
        <v>0</v>
      </c>
      <c r="BI16" s="123">
        <v>2</v>
      </c>
      <c r="BJ16" s="123">
        <v>3</v>
      </c>
      <c r="BK16" s="123">
        <v>2</v>
      </c>
      <c r="BL16" s="123">
        <v>1</v>
      </c>
      <c r="BM16" s="123">
        <v>0</v>
      </c>
      <c r="BN16" s="123">
        <v>0</v>
      </c>
      <c r="BO16" s="134">
        <v>0</v>
      </c>
      <c r="BP16" s="123">
        <v>8</v>
      </c>
      <c r="BQ16" s="123">
        <v>15</v>
      </c>
      <c r="BR16" s="123">
        <v>9</v>
      </c>
      <c r="BS16" s="123">
        <v>8</v>
      </c>
      <c r="BT16" s="123">
        <v>3</v>
      </c>
      <c r="BU16" s="123">
        <v>1443</v>
      </c>
      <c r="BV16" s="123">
        <v>45.59375</v>
      </c>
      <c r="BW16" s="123">
        <v>0</v>
      </c>
      <c r="BX16" s="123">
        <v>37</v>
      </c>
      <c r="BY16" s="123">
        <v>1</v>
      </c>
      <c r="BZ16" s="123">
        <v>0</v>
      </c>
      <c r="CA16" s="123">
        <v>1</v>
      </c>
      <c r="CB16" s="123">
        <v>3</v>
      </c>
      <c r="CC16" s="123">
        <v>3</v>
      </c>
      <c r="CD16" s="123">
        <v>1</v>
      </c>
      <c r="CE16" s="123">
        <v>2</v>
      </c>
      <c r="CF16" s="123">
        <v>1</v>
      </c>
      <c r="CG16" s="123">
        <v>2</v>
      </c>
      <c r="CH16" s="123">
        <v>3</v>
      </c>
      <c r="CI16" s="123">
        <v>1</v>
      </c>
      <c r="CJ16" s="123">
        <v>2</v>
      </c>
      <c r="CK16" s="123">
        <v>3</v>
      </c>
      <c r="CL16" s="123">
        <v>1</v>
      </c>
      <c r="CM16" s="123">
        <v>3</v>
      </c>
      <c r="CN16" s="123">
        <v>4</v>
      </c>
      <c r="CO16" s="123">
        <v>1</v>
      </c>
      <c r="CP16" s="123">
        <v>5</v>
      </c>
      <c r="CQ16" s="123">
        <v>0</v>
      </c>
      <c r="CR16" s="123">
        <v>0</v>
      </c>
      <c r="CS16" s="123">
        <v>0</v>
      </c>
      <c r="CT16" s="134">
        <v>0</v>
      </c>
      <c r="CU16" s="123">
        <v>2</v>
      </c>
      <c r="CV16" s="123">
        <v>21</v>
      </c>
      <c r="CW16" s="123">
        <v>14</v>
      </c>
      <c r="CX16" s="123">
        <v>10</v>
      </c>
      <c r="CY16" s="123">
        <v>5</v>
      </c>
      <c r="CZ16" s="123">
        <v>1945</v>
      </c>
      <c r="DA16" s="123">
        <v>53.067567567600001</v>
      </c>
      <c r="DB16" s="123">
        <v>0</v>
      </c>
    </row>
    <row r="17" spans="1:106" x14ac:dyDescent="0.15">
      <c r="A17">
        <v>8345</v>
      </c>
      <c r="B17">
        <v>28220</v>
      </c>
      <c r="C17">
        <v>1008</v>
      </c>
      <c r="D17" s="122">
        <v>3</v>
      </c>
      <c r="E17" s="122"/>
      <c r="F17" s="122"/>
      <c r="G17" s="122"/>
      <c r="H17" s="122" t="s">
        <v>631</v>
      </c>
      <c r="I17" s="122" t="s">
        <v>59</v>
      </c>
      <c r="J17" s="122" t="s">
        <v>60</v>
      </c>
      <c r="K17" s="122" t="s">
        <v>65</v>
      </c>
      <c r="L17" s="122"/>
      <c r="M17" s="153">
        <v>253</v>
      </c>
      <c r="N17" s="123">
        <v>639</v>
      </c>
      <c r="O17" s="123">
        <v>32</v>
      </c>
      <c r="P17" s="123">
        <v>25</v>
      </c>
      <c r="Q17" s="123">
        <v>40</v>
      </c>
      <c r="R17" s="123">
        <v>37</v>
      </c>
      <c r="S17" s="123">
        <v>38</v>
      </c>
      <c r="T17" s="123">
        <v>51</v>
      </c>
      <c r="U17" s="123">
        <v>52</v>
      </c>
      <c r="V17" s="123">
        <v>50</v>
      </c>
      <c r="W17" s="123">
        <v>49</v>
      </c>
      <c r="X17" s="123">
        <v>51</v>
      </c>
      <c r="Y17" s="123">
        <v>38</v>
      </c>
      <c r="Z17" s="123">
        <v>25</v>
      </c>
      <c r="AA17" s="123">
        <v>45</v>
      </c>
      <c r="AB17" s="123">
        <v>30</v>
      </c>
      <c r="AC17" s="123">
        <v>31</v>
      </c>
      <c r="AD17" s="123">
        <v>22</v>
      </c>
      <c r="AE17" s="123">
        <v>15</v>
      </c>
      <c r="AF17" s="123">
        <v>4</v>
      </c>
      <c r="AG17" s="123">
        <v>4</v>
      </c>
      <c r="AH17" s="123">
        <v>0</v>
      </c>
      <c r="AI17" s="123">
        <v>0</v>
      </c>
      <c r="AJ17" s="134">
        <v>0</v>
      </c>
      <c r="AK17" s="123">
        <v>97</v>
      </c>
      <c r="AL17" s="123">
        <v>436</v>
      </c>
      <c r="AM17" s="123">
        <v>106</v>
      </c>
      <c r="AN17" s="123">
        <v>45</v>
      </c>
      <c r="AO17" s="123">
        <v>8</v>
      </c>
      <c r="AP17" s="123">
        <v>25548</v>
      </c>
      <c r="AQ17" s="123">
        <v>40.4812206573</v>
      </c>
      <c r="AR17" s="123">
        <v>14</v>
      </c>
      <c r="AS17" s="123">
        <v>340</v>
      </c>
      <c r="AT17" s="123">
        <v>14</v>
      </c>
      <c r="AU17" s="123">
        <v>16</v>
      </c>
      <c r="AV17" s="123">
        <v>27</v>
      </c>
      <c r="AW17" s="123">
        <v>17</v>
      </c>
      <c r="AX17" s="123">
        <v>23</v>
      </c>
      <c r="AY17" s="123">
        <v>35</v>
      </c>
      <c r="AZ17" s="123">
        <v>30</v>
      </c>
      <c r="BA17" s="123">
        <v>23</v>
      </c>
      <c r="BB17" s="123">
        <v>28</v>
      </c>
      <c r="BC17" s="123">
        <v>28</v>
      </c>
      <c r="BD17" s="123">
        <v>20</v>
      </c>
      <c r="BE17" s="123">
        <v>13</v>
      </c>
      <c r="BF17" s="123">
        <v>20</v>
      </c>
      <c r="BG17" s="123">
        <v>12</v>
      </c>
      <c r="BH17" s="123">
        <v>14</v>
      </c>
      <c r="BI17" s="123">
        <v>10</v>
      </c>
      <c r="BJ17" s="123">
        <v>8</v>
      </c>
      <c r="BK17" s="123">
        <v>2</v>
      </c>
      <c r="BL17" s="123">
        <v>0</v>
      </c>
      <c r="BM17" s="123">
        <v>0</v>
      </c>
      <c r="BN17" s="123">
        <v>0</v>
      </c>
      <c r="BO17" s="134">
        <v>0</v>
      </c>
      <c r="BP17" s="123">
        <v>57</v>
      </c>
      <c r="BQ17" s="123">
        <v>237</v>
      </c>
      <c r="BR17" s="123">
        <v>46</v>
      </c>
      <c r="BS17" s="123">
        <v>20</v>
      </c>
      <c r="BT17" s="123">
        <v>2</v>
      </c>
      <c r="BU17" s="123">
        <v>12904</v>
      </c>
      <c r="BV17" s="123">
        <v>38.452941176499998</v>
      </c>
      <c r="BW17" s="123">
        <v>10</v>
      </c>
      <c r="BX17" s="123">
        <v>299</v>
      </c>
      <c r="BY17" s="123">
        <v>18</v>
      </c>
      <c r="BZ17" s="123">
        <v>9</v>
      </c>
      <c r="CA17" s="123">
        <v>13</v>
      </c>
      <c r="CB17" s="123">
        <v>20</v>
      </c>
      <c r="CC17" s="123">
        <v>15</v>
      </c>
      <c r="CD17" s="123">
        <v>16</v>
      </c>
      <c r="CE17" s="123">
        <v>22</v>
      </c>
      <c r="CF17" s="123">
        <v>27</v>
      </c>
      <c r="CG17" s="123">
        <v>21</v>
      </c>
      <c r="CH17" s="123">
        <v>23</v>
      </c>
      <c r="CI17" s="123">
        <v>18</v>
      </c>
      <c r="CJ17" s="123">
        <v>12</v>
      </c>
      <c r="CK17" s="123">
        <v>25</v>
      </c>
      <c r="CL17" s="123">
        <v>18</v>
      </c>
      <c r="CM17" s="123">
        <v>17</v>
      </c>
      <c r="CN17" s="123">
        <v>12</v>
      </c>
      <c r="CO17" s="123">
        <v>7</v>
      </c>
      <c r="CP17" s="123">
        <v>2</v>
      </c>
      <c r="CQ17" s="123">
        <v>4</v>
      </c>
      <c r="CR17" s="123">
        <v>0</v>
      </c>
      <c r="CS17" s="123">
        <v>0</v>
      </c>
      <c r="CT17" s="134">
        <v>0</v>
      </c>
      <c r="CU17" s="123">
        <v>40</v>
      </c>
      <c r="CV17" s="123">
        <v>199</v>
      </c>
      <c r="CW17" s="123">
        <v>60</v>
      </c>
      <c r="CX17" s="123">
        <v>25</v>
      </c>
      <c r="CY17" s="123">
        <v>6</v>
      </c>
      <c r="CZ17" s="123">
        <v>12644</v>
      </c>
      <c r="DA17" s="123">
        <v>42.787625418099999</v>
      </c>
      <c r="DB17" s="123">
        <v>4</v>
      </c>
    </row>
    <row r="18" spans="1:106" x14ac:dyDescent="0.15">
      <c r="A18">
        <v>8346</v>
      </c>
      <c r="B18">
        <v>28220</v>
      </c>
      <c r="C18">
        <v>1009</v>
      </c>
      <c r="D18" s="122">
        <v>3</v>
      </c>
      <c r="E18" s="122"/>
      <c r="F18" s="122"/>
      <c r="G18" s="122"/>
      <c r="H18" s="122" t="s">
        <v>631</v>
      </c>
      <c r="I18" s="122" t="s">
        <v>59</v>
      </c>
      <c r="J18" s="122" t="s">
        <v>60</v>
      </c>
      <c r="K18" s="122" t="s">
        <v>66</v>
      </c>
      <c r="L18" s="122"/>
      <c r="M18" s="153">
        <v>337</v>
      </c>
      <c r="N18" s="123">
        <v>851</v>
      </c>
      <c r="O18" s="123">
        <v>40</v>
      </c>
      <c r="P18" s="123">
        <v>29</v>
      </c>
      <c r="Q18" s="123">
        <v>43</v>
      </c>
      <c r="R18" s="123">
        <v>53</v>
      </c>
      <c r="S18" s="123">
        <v>58</v>
      </c>
      <c r="T18" s="123">
        <v>65</v>
      </c>
      <c r="U18" s="123">
        <v>48</v>
      </c>
      <c r="V18" s="123">
        <v>51</v>
      </c>
      <c r="W18" s="123">
        <v>50</v>
      </c>
      <c r="X18" s="123">
        <v>43</v>
      </c>
      <c r="Y18" s="123">
        <v>56</v>
      </c>
      <c r="Z18" s="123">
        <v>65</v>
      </c>
      <c r="AA18" s="123">
        <v>67</v>
      </c>
      <c r="AB18" s="123">
        <v>48</v>
      </c>
      <c r="AC18" s="123">
        <v>52</v>
      </c>
      <c r="AD18" s="123">
        <v>38</v>
      </c>
      <c r="AE18" s="123">
        <v>28</v>
      </c>
      <c r="AF18" s="123">
        <v>12</v>
      </c>
      <c r="AG18" s="123">
        <v>4</v>
      </c>
      <c r="AH18" s="123">
        <v>1</v>
      </c>
      <c r="AI18" s="123">
        <v>0</v>
      </c>
      <c r="AJ18" s="134">
        <v>0</v>
      </c>
      <c r="AK18" s="123">
        <v>112</v>
      </c>
      <c r="AL18" s="123">
        <v>556</v>
      </c>
      <c r="AM18" s="123">
        <v>183</v>
      </c>
      <c r="AN18" s="123">
        <v>83</v>
      </c>
      <c r="AO18" s="123">
        <v>17</v>
      </c>
      <c r="AP18" s="123">
        <v>36766</v>
      </c>
      <c r="AQ18" s="123">
        <v>43.703290246800002</v>
      </c>
      <c r="AR18" s="123">
        <v>49</v>
      </c>
      <c r="AS18" s="123">
        <v>434</v>
      </c>
      <c r="AT18" s="123">
        <v>19</v>
      </c>
      <c r="AU18" s="123">
        <v>19</v>
      </c>
      <c r="AV18" s="123">
        <v>17</v>
      </c>
      <c r="AW18" s="123">
        <v>25</v>
      </c>
      <c r="AX18" s="123">
        <v>39</v>
      </c>
      <c r="AY18" s="123">
        <v>35</v>
      </c>
      <c r="AZ18" s="123">
        <v>28</v>
      </c>
      <c r="BA18" s="123">
        <v>25</v>
      </c>
      <c r="BB18" s="123">
        <v>22</v>
      </c>
      <c r="BC18" s="123">
        <v>22</v>
      </c>
      <c r="BD18" s="123">
        <v>24</v>
      </c>
      <c r="BE18" s="123">
        <v>33</v>
      </c>
      <c r="BF18" s="123">
        <v>37</v>
      </c>
      <c r="BG18" s="123">
        <v>21</v>
      </c>
      <c r="BH18" s="123">
        <v>33</v>
      </c>
      <c r="BI18" s="123">
        <v>17</v>
      </c>
      <c r="BJ18" s="123">
        <v>13</v>
      </c>
      <c r="BK18" s="123">
        <v>2</v>
      </c>
      <c r="BL18" s="123">
        <v>3</v>
      </c>
      <c r="BM18" s="123">
        <v>0</v>
      </c>
      <c r="BN18" s="123">
        <v>0</v>
      </c>
      <c r="BO18" s="134">
        <v>0</v>
      </c>
      <c r="BP18" s="123">
        <v>55</v>
      </c>
      <c r="BQ18" s="123">
        <v>290</v>
      </c>
      <c r="BR18" s="123">
        <v>89</v>
      </c>
      <c r="BS18" s="123">
        <v>35</v>
      </c>
      <c r="BT18" s="123">
        <v>5</v>
      </c>
      <c r="BU18" s="123">
        <v>18426</v>
      </c>
      <c r="BV18" s="123">
        <v>42.956221198199998</v>
      </c>
      <c r="BW18" s="123">
        <v>32</v>
      </c>
      <c r="BX18" s="123">
        <v>417</v>
      </c>
      <c r="BY18" s="123">
        <v>21</v>
      </c>
      <c r="BZ18" s="123">
        <v>10</v>
      </c>
      <c r="CA18" s="123">
        <v>26</v>
      </c>
      <c r="CB18" s="123">
        <v>28</v>
      </c>
      <c r="CC18" s="123">
        <v>19</v>
      </c>
      <c r="CD18" s="123">
        <v>30</v>
      </c>
      <c r="CE18" s="123">
        <v>20</v>
      </c>
      <c r="CF18" s="123">
        <v>26</v>
      </c>
      <c r="CG18" s="123">
        <v>28</v>
      </c>
      <c r="CH18" s="123">
        <v>21</v>
      </c>
      <c r="CI18" s="123">
        <v>32</v>
      </c>
      <c r="CJ18" s="123">
        <v>32</v>
      </c>
      <c r="CK18" s="123">
        <v>30</v>
      </c>
      <c r="CL18" s="123">
        <v>27</v>
      </c>
      <c r="CM18" s="123">
        <v>19</v>
      </c>
      <c r="CN18" s="123">
        <v>21</v>
      </c>
      <c r="CO18" s="123">
        <v>15</v>
      </c>
      <c r="CP18" s="123">
        <v>10</v>
      </c>
      <c r="CQ18" s="123">
        <v>1</v>
      </c>
      <c r="CR18" s="123">
        <v>1</v>
      </c>
      <c r="CS18" s="123">
        <v>0</v>
      </c>
      <c r="CT18" s="134">
        <v>0</v>
      </c>
      <c r="CU18" s="123">
        <v>57</v>
      </c>
      <c r="CV18" s="123">
        <v>266</v>
      </c>
      <c r="CW18" s="123">
        <v>94</v>
      </c>
      <c r="CX18" s="123">
        <v>48</v>
      </c>
      <c r="CY18" s="123">
        <v>12</v>
      </c>
      <c r="CZ18" s="123">
        <v>18340</v>
      </c>
      <c r="DA18" s="123">
        <v>44.480815347700002</v>
      </c>
      <c r="DB18" s="123">
        <v>17</v>
      </c>
    </row>
    <row r="19" spans="1:106" x14ac:dyDescent="0.15">
      <c r="A19">
        <v>8347</v>
      </c>
      <c r="B19">
        <v>28220</v>
      </c>
      <c r="C19">
        <v>1010</v>
      </c>
      <c r="D19" s="122">
        <v>3</v>
      </c>
      <c r="E19" s="122"/>
      <c r="F19" s="122"/>
      <c r="G19" s="122"/>
      <c r="H19" s="122" t="s">
        <v>631</v>
      </c>
      <c r="I19" s="122" t="s">
        <v>59</v>
      </c>
      <c r="J19" s="122" t="s">
        <v>60</v>
      </c>
      <c r="K19" s="122" t="s">
        <v>67</v>
      </c>
      <c r="L19" s="122"/>
      <c r="M19" s="153">
        <v>187</v>
      </c>
      <c r="N19" s="123">
        <v>506</v>
      </c>
      <c r="O19" s="123">
        <v>26</v>
      </c>
      <c r="P19" s="123">
        <v>18</v>
      </c>
      <c r="Q19" s="123">
        <v>12</v>
      </c>
      <c r="R19" s="123">
        <v>22</v>
      </c>
      <c r="S19" s="123">
        <v>31</v>
      </c>
      <c r="T19" s="123">
        <v>36</v>
      </c>
      <c r="U19" s="123">
        <v>45</v>
      </c>
      <c r="V19" s="123">
        <v>49</v>
      </c>
      <c r="W19" s="123">
        <v>28</v>
      </c>
      <c r="X19" s="123">
        <v>30</v>
      </c>
      <c r="Y19" s="123">
        <v>15</v>
      </c>
      <c r="Z19" s="123">
        <v>34</v>
      </c>
      <c r="AA19" s="123">
        <v>48</v>
      </c>
      <c r="AB19" s="123">
        <v>35</v>
      </c>
      <c r="AC19" s="123">
        <v>36</v>
      </c>
      <c r="AD19" s="123">
        <v>18</v>
      </c>
      <c r="AE19" s="123">
        <v>14</v>
      </c>
      <c r="AF19" s="123">
        <v>7</v>
      </c>
      <c r="AG19" s="123">
        <v>2</v>
      </c>
      <c r="AH19" s="123">
        <v>0</v>
      </c>
      <c r="AI19" s="123">
        <v>0</v>
      </c>
      <c r="AJ19" s="134">
        <v>0</v>
      </c>
      <c r="AK19" s="123">
        <v>56</v>
      </c>
      <c r="AL19" s="123">
        <v>338</v>
      </c>
      <c r="AM19" s="123">
        <v>112</v>
      </c>
      <c r="AN19" s="123">
        <v>41</v>
      </c>
      <c r="AO19" s="123">
        <v>9</v>
      </c>
      <c r="AP19" s="123">
        <v>22104</v>
      </c>
      <c r="AQ19" s="123">
        <v>44.183794466400002</v>
      </c>
      <c r="AR19" s="123">
        <v>15</v>
      </c>
      <c r="AS19" s="123">
        <v>261</v>
      </c>
      <c r="AT19" s="123">
        <v>14</v>
      </c>
      <c r="AU19" s="123">
        <v>5</v>
      </c>
      <c r="AV19" s="123">
        <v>5</v>
      </c>
      <c r="AW19" s="123">
        <v>13</v>
      </c>
      <c r="AX19" s="123">
        <v>16</v>
      </c>
      <c r="AY19" s="123">
        <v>20</v>
      </c>
      <c r="AZ19" s="123">
        <v>29</v>
      </c>
      <c r="BA19" s="123">
        <v>23</v>
      </c>
      <c r="BB19" s="123">
        <v>15</v>
      </c>
      <c r="BC19" s="123">
        <v>18</v>
      </c>
      <c r="BD19" s="123">
        <v>8</v>
      </c>
      <c r="BE19" s="123">
        <v>15</v>
      </c>
      <c r="BF19" s="123">
        <v>26</v>
      </c>
      <c r="BG19" s="123">
        <v>19</v>
      </c>
      <c r="BH19" s="123">
        <v>17</v>
      </c>
      <c r="BI19" s="123">
        <v>11</v>
      </c>
      <c r="BJ19" s="123">
        <v>4</v>
      </c>
      <c r="BK19" s="123">
        <v>3</v>
      </c>
      <c r="BL19" s="123">
        <v>0</v>
      </c>
      <c r="BM19" s="123">
        <v>0</v>
      </c>
      <c r="BN19" s="123">
        <v>0</v>
      </c>
      <c r="BO19" s="134">
        <v>0</v>
      </c>
      <c r="BP19" s="123">
        <v>24</v>
      </c>
      <c r="BQ19" s="123">
        <v>183</v>
      </c>
      <c r="BR19" s="123">
        <v>54</v>
      </c>
      <c r="BS19" s="123">
        <v>18</v>
      </c>
      <c r="BT19" s="123">
        <v>3</v>
      </c>
      <c r="BU19" s="123">
        <v>11324</v>
      </c>
      <c r="BV19" s="123">
        <v>43.8869731801</v>
      </c>
      <c r="BW19" s="123">
        <v>6</v>
      </c>
      <c r="BX19" s="123">
        <v>245</v>
      </c>
      <c r="BY19" s="123">
        <v>12</v>
      </c>
      <c r="BZ19" s="123">
        <v>13</v>
      </c>
      <c r="CA19" s="123">
        <v>7</v>
      </c>
      <c r="CB19" s="123">
        <v>9</v>
      </c>
      <c r="CC19" s="123">
        <v>15</v>
      </c>
      <c r="CD19" s="123">
        <v>16</v>
      </c>
      <c r="CE19" s="123">
        <v>16</v>
      </c>
      <c r="CF19" s="123">
        <v>26</v>
      </c>
      <c r="CG19" s="123">
        <v>13</v>
      </c>
      <c r="CH19" s="123">
        <v>12</v>
      </c>
      <c r="CI19" s="123">
        <v>7</v>
      </c>
      <c r="CJ19" s="123">
        <v>19</v>
      </c>
      <c r="CK19" s="123">
        <v>22</v>
      </c>
      <c r="CL19" s="123">
        <v>16</v>
      </c>
      <c r="CM19" s="123">
        <v>19</v>
      </c>
      <c r="CN19" s="123">
        <v>7</v>
      </c>
      <c r="CO19" s="123">
        <v>10</v>
      </c>
      <c r="CP19" s="123">
        <v>4</v>
      </c>
      <c r="CQ19" s="123">
        <v>2</v>
      </c>
      <c r="CR19" s="123">
        <v>0</v>
      </c>
      <c r="CS19" s="123">
        <v>0</v>
      </c>
      <c r="CT19" s="134">
        <v>0</v>
      </c>
      <c r="CU19" s="123">
        <v>32</v>
      </c>
      <c r="CV19" s="123">
        <v>155</v>
      </c>
      <c r="CW19" s="123">
        <v>58</v>
      </c>
      <c r="CX19" s="123">
        <v>23</v>
      </c>
      <c r="CY19" s="123">
        <v>6</v>
      </c>
      <c r="CZ19" s="123">
        <v>10780</v>
      </c>
      <c r="DA19" s="123">
        <v>44.5</v>
      </c>
      <c r="DB19" s="123">
        <v>9</v>
      </c>
    </row>
    <row r="20" spans="1:106" x14ac:dyDescent="0.15">
      <c r="A20">
        <v>8348</v>
      </c>
      <c r="B20">
        <v>28220</v>
      </c>
      <c r="C20">
        <v>1011</v>
      </c>
      <c r="D20" s="122">
        <v>3</v>
      </c>
      <c r="E20" s="122"/>
      <c r="F20" s="122"/>
      <c r="G20" s="122"/>
      <c r="H20" s="122" t="s">
        <v>631</v>
      </c>
      <c r="I20" s="122" t="s">
        <v>59</v>
      </c>
      <c r="J20" s="122" t="s">
        <v>60</v>
      </c>
      <c r="K20" s="122" t="s">
        <v>68</v>
      </c>
      <c r="L20" s="122"/>
      <c r="M20" s="153">
        <v>14</v>
      </c>
      <c r="N20" s="123">
        <v>32</v>
      </c>
      <c r="O20" s="123">
        <v>0</v>
      </c>
      <c r="P20" s="123">
        <v>1</v>
      </c>
      <c r="Q20" s="123">
        <v>0</v>
      </c>
      <c r="R20" s="123">
        <v>1</v>
      </c>
      <c r="S20" s="123">
        <v>2</v>
      </c>
      <c r="T20" s="123">
        <v>1</v>
      </c>
      <c r="U20" s="123">
        <v>0</v>
      </c>
      <c r="V20" s="123">
        <v>1</v>
      </c>
      <c r="W20" s="123">
        <v>3</v>
      </c>
      <c r="X20" s="123">
        <v>0</v>
      </c>
      <c r="Y20" s="123">
        <v>2</v>
      </c>
      <c r="Z20" s="123">
        <v>2</v>
      </c>
      <c r="AA20" s="123">
        <v>6</v>
      </c>
      <c r="AB20" s="123">
        <v>2</v>
      </c>
      <c r="AC20" s="123">
        <v>4</v>
      </c>
      <c r="AD20" s="123">
        <v>1</v>
      </c>
      <c r="AE20" s="123">
        <v>1</v>
      </c>
      <c r="AF20" s="123">
        <v>4</v>
      </c>
      <c r="AG20" s="123">
        <v>0</v>
      </c>
      <c r="AH20" s="123">
        <v>1</v>
      </c>
      <c r="AI20" s="123">
        <v>0</v>
      </c>
      <c r="AJ20" s="134">
        <v>0</v>
      </c>
      <c r="AK20" s="123">
        <v>1</v>
      </c>
      <c r="AL20" s="123">
        <v>18</v>
      </c>
      <c r="AM20" s="123">
        <v>13</v>
      </c>
      <c r="AN20" s="123">
        <v>7</v>
      </c>
      <c r="AO20" s="123">
        <v>5</v>
      </c>
      <c r="AP20" s="123">
        <v>1865</v>
      </c>
      <c r="AQ20" s="123">
        <v>58.78125</v>
      </c>
      <c r="AR20" s="123">
        <v>0</v>
      </c>
      <c r="AS20" s="123">
        <v>16</v>
      </c>
      <c r="AT20" s="123">
        <v>0</v>
      </c>
      <c r="AU20" s="123">
        <v>1</v>
      </c>
      <c r="AV20" s="123">
        <v>0</v>
      </c>
      <c r="AW20" s="123">
        <v>1</v>
      </c>
      <c r="AX20" s="123">
        <v>1</v>
      </c>
      <c r="AY20" s="123">
        <v>1</v>
      </c>
      <c r="AZ20" s="123">
        <v>0</v>
      </c>
      <c r="BA20" s="123">
        <v>0</v>
      </c>
      <c r="BB20" s="123">
        <v>3</v>
      </c>
      <c r="BC20" s="123">
        <v>0</v>
      </c>
      <c r="BD20" s="123">
        <v>0</v>
      </c>
      <c r="BE20" s="123">
        <v>0</v>
      </c>
      <c r="BF20" s="123">
        <v>4</v>
      </c>
      <c r="BG20" s="123">
        <v>0</v>
      </c>
      <c r="BH20" s="123">
        <v>1</v>
      </c>
      <c r="BI20" s="123">
        <v>1</v>
      </c>
      <c r="BJ20" s="123">
        <v>0</v>
      </c>
      <c r="BK20" s="123">
        <v>2</v>
      </c>
      <c r="BL20" s="123">
        <v>0</v>
      </c>
      <c r="BM20" s="123">
        <v>1</v>
      </c>
      <c r="BN20" s="123">
        <v>0</v>
      </c>
      <c r="BO20" s="134">
        <v>0</v>
      </c>
      <c r="BP20" s="123">
        <v>1</v>
      </c>
      <c r="BQ20" s="123">
        <v>10</v>
      </c>
      <c r="BR20" s="123">
        <v>5</v>
      </c>
      <c r="BS20" s="123">
        <v>4</v>
      </c>
      <c r="BT20" s="123">
        <v>3</v>
      </c>
      <c r="BU20" s="123">
        <v>862</v>
      </c>
      <c r="BV20" s="123">
        <v>54.375</v>
      </c>
      <c r="BW20" s="123">
        <v>0</v>
      </c>
      <c r="BX20" s="123">
        <v>16</v>
      </c>
      <c r="BY20" s="123">
        <v>0</v>
      </c>
      <c r="BZ20" s="123">
        <v>0</v>
      </c>
      <c r="CA20" s="123">
        <v>0</v>
      </c>
      <c r="CB20" s="123">
        <v>0</v>
      </c>
      <c r="CC20" s="123">
        <v>1</v>
      </c>
      <c r="CD20" s="123">
        <v>0</v>
      </c>
      <c r="CE20" s="123">
        <v>0</v>
      </c>
      <c r="CF20" s="123">
        <v>1</v>
      </c>
      <c r="CG20" s="123">
        <v>0</v>
      </c>
      <c r="CH20" s="123">
        <v>0</v>
      </c>
      <c r="CI20" s="123">
        <v>2</v>
      </c>
      <c r="CJ20" s="123">
        <v>2</v>
      </c>
      <c r="CK20" s="123">
        <v>2</v>
      </c>
      <c r="CL20" s="123">
        <v>2</v>
      </c>
      <c r="CM20" s="123">
        <v>3</v>
      </c>
      <c r="CN20" s="123">
        <v>0</v>
      </c>
      <c r="CO20" s="123">
        <v>1</v>
      </c>
      <c r="CP20" s="123">
        <v>2</v>
      </c>
      <c r="CQ20" s="123">
        <v>0</v>
      </c>
      <c r="CR20" s="123">
        <v>0</v>
      </c>
      <c r="CS20" s="123">
        <v>0</v>
      </c>
      <c r="CT20" s="134">
        <v>0</v>
      </c>
      <c r="CU20" s="123">
        <v>0</v>
      </c>
      <c r="CV20" s="123">
        <v>8</v>
      </c>
      <c r="CW20" s="123">
        <v>8</v>
      </c>
      <c r="CX20" s="123">
        <v>3</v>
      </c>
      <c r="CY20" s="123">
        <v>2</v>
      </c>
      <c r="CZ20" s="123">
        <v>1003</v>
      </c>
      <c r="DA20" s="123">
        <v>63.1875</v>
      </c>
      <c r="DB20" s="123">
        <v>0</v>
      </c>
    </row>
    <row r="21" spans="1:106" x14ac:dyDescent="0.15">
      <c r="A21">
        <v>8349</v>
      </c>
      <c r="B21">
        <v>28220</v>
      </c>
      <c r="C21">
        <v>1012</v>
      </c>
      <c r="D21" s="122">
        <v>3</v>
      </c>
      <c r="E21" s="122"/>
      <c r="F21" s="122"/>
      <c r="G21" s="122"/>
      <c r="H21" s="122" t="s">
        <v>631</v>
      </c>
      <c r="I21" s="122" t="s">
        <v>59</v>
      </c>
      <c r="J21" s="122" t="s">
        <v>60</v>
      </c>
      <c r="K21" s="122" t="s">
        <v>51</v>
      </c>
      <c r="L21" s="122"/>
      <c r="M21" s="153">
        <v>34</v>
      </c>
      <c r="N21" s="123">
        <v>83</v>
      </c>
      <c r="O21" s="123">
        <v>1</v>
      </c>
      <c r="P21" s="123">
        <v>0</v>
      </c>
      <c r="Q21" s="123">
        <v>1</v>
      </c>
      <c r="R21" s="123">
        <v>0</v>
      </c>
      <c r="S21" s="123">
        <v>3</v>
      </c>
      <c r="T21" s="123">
        <v>6</v>
      </c>
      <c r="U21" s="123">
        <v>4</v>
      </c>
      <c r="V21" s="123">
        <v>4</v>
      </c>
      <c r="W21" s="123">
        <v>1</v>
      </c>
      <c r="X21" s="123">
        <v>4</v>
      </c>
      <c r="Y21" s="123">
        <v>4</v>
      </c>
      <c r="Z21" s="123">
        <v>11</v>
      </c>
      <c r="AA21" s="123">
        <v>12</v>
      </c>
      <c r="AB21" s="123">
        <v>4</v>
      </c>
      <c r="AC21" s="123">
        <v>3</v>
      </c>
      <c r="AD21" s="123">
        <v>8</v>
      </c>
      <c r="AE21" s="123">
        <v>7</v>
      </c>
      <c r="AF21" s="123">
        <v>5</v>
      </c>
      <c r="AG21" s="123">
        <v>4</v>
      </c>
      <c r="AH21" s="123">
        <v>1</v>
      </c>
      <c r="AI21" s="123">
        <v>0</v>
      </c>
      <c r="AJ21" s="134">
        <v>0</v>
      </c>
      <c r="AK21" s="123">
        <v>2</v>
      </c>
      <c r="AL21" s="123">
        <v>49</v>
      </c>
      <c r="AM21" s="123">
        <v>32</v>
      </c>
      <c r="AN21" s="123">
        <v>25</v>
      </c>
      <c r="AO21" s="123">
        <v>10</v>
      </c>
      <c r="AP21" s="123">
        <v>4883</v>
      </c>
      <c r="AQ21" s="123">
        <v>59.331325301200003</v>
      </c>
      <c r="AR21" s="123">
        <v>0</v>
      </c>
      <c r="AS21" s="123">
        <v>36</v>
      </c>
      <c r="AT21" s="123">
        <v>1</v>
      </c>
      <c r="AU21" s="123">
        <v>0</v>
      </c>
      <c r="AV21" s="123">
        <v>0</v>
      </c>
      <c r="AW21" s="123">
        <v>0</v>
      </c>
      <c r="AX21" s="123">
        <v>3</v>
      </c>
      <c r="AY21" s="123">
        <v>1</v>
      </c>
      <c r="AZ21" s="123">
        <v>2</v>
      </c>
      <c r="BA21" s="123">
        <v>3</v>
      </c>
      <c r="BB21" s="123">
        <v>1</v>
      </c>
      <c r="BC21" s="123">
        <v>1</v>
      </c>
      <c r="BD21" s="123">
        <v>1</v>
      </c>
      <c r="BE21" s="123">
        <v>5</v>
      </c>
      <c r="BF21" s="123">
        <v>6</v>
      </c>
      <c r="BG21" s="123">
        <v>3</v>
      </c>
      <c r="BH21" s="123">
        <v>1</v>
      </c>
      <c r="BI21" s="123">
        <v>4</v>
      </c>
      <c r="BJ21" s="123">
        <v>2</v>
      </c>
      <c r="BK21" s="123">
        <v>1</v>
      </c>
      <c r="BL21" s="123">
        <v>1</v>
      </c>
      <c r="BM21" s="123">
        <v>0</v>
      </c>
      <c r="BN21" s="123">
        <v>0</v>
      </c>
      <c r="BO21" s="134">
        <v>0</v>
      </c>
      <c r="BP21" s="123">
        <v>1</v>
      </c>
      <c r="BQ21" s="123">
        <v>23</v>
      </c>
      <c r="BR21" s="123">
        <v>12</v>
      </c>
      <c r="BS21" s="123">
        <v>8</v>
      </c>
      <c r="BT21" s="123">
        <v>2</v>
      </c>
      <c r="BU21" s="123">
        <v>1994</v>
      </c>
      <c r="BV21" s="123">
        <v>55.888888888899999</v>
      </c>
      <c r="BW21" s="123">
        <v>0</v>
      </c>
      <c r="BX21" s="123">
        <v>47</v>
      </c>
      <c r="BY21" s="123">
        <v>0</v>
      </c>
      <c r="BZ21" s="123">
        <v>0</v>
      </c>
      <c r="CA21" s="123">
        <v>1</v>
      </c>
      <c r="CB21" s="123">
        <v>0</v>
      </c>
      <c r="CC21" s="123">
        <v>0</v>
      </c>
      <c r="CD21" s="123">
        <v>5</v>
      </c>
      <c r="CE21" s="123">
        <v>2</v>
      </c>
      <c r="CF21" s="123">
        <v>1</v>
      </c>
      <c r="CG21" s="123">
        <v>0</v>
      </c>
      <c r="CH21" s="123">
        <v>3</v>
      </c>
      <c r="CI21" s="123">
        <v>3</v>
      </c>
      <c r="CJ21" s="123">
        <v>6</v>
      </c>
      <c r="CK21" s="123">
        <v>6</v>
      </c>
      <c r="CL21" s="123">
        <v>1</v>
      </c>
      <c r="CM21" s="123">
        <v>2</v>
      </c>
      <c r="CN21" s="123">
        <v>4</v>
      </c>
      <c r="CO21" s="123">
        <v>5</v>
      </c>
      <c r="CP21" s="123">
        <v>4</v>
      </c>
      <c r="CQ21" s="123">
        <v>3</v>
      </c>
      <c r="CR21" s="123">
        <v>1</v>
      </c>
      <c r="CS21" s="123">
        <v>0</v>
      </c>
      <c r="CT21" s="134">
        <v>0</v>
      </c>
      <c r="CU21" s="123">
        <v>1</v>
      </c>
      <c r="CV21" s="123">
        <v>26</v>
      </c>
      <c r="CW21" s="123">
        <v>20</v>
      </c>
      <c r="CX21" s="123">
        <v>17</v>
      </c>
      <c r="CY21" s="123">
        <v>8</v>
      </c>
      <c r="CZ21" s="123">
        <v>2889</v>
      </c>
      <c r="DA21" s="123">
        <v>61.968085106399997</v>
      </c>
      <c r="DB21" s="123">
        <v>0</v>
      </c>
    </row>
    <row r="22" spans="1:106" x14ac:dyDescent="0.15">
      <c r="A22">
        <v>8350</v>
      </c>
      <c r="B22">
        <v>28220</v>
      </c>
      <c r="C22">
        <v>1013</v>
      </c>
      <c r="D22" s="122">
        <v>3</v>
      </c>
      <c r="E22" s="122"/>
      <c r="F22" s="122"/>
      <c r="G22" s="122"/>
      <c r="H22" s="122" t="s">
        <v>631</v>
      </c>
      <c r="I22" s="122" t="s">
        <v>59</v>
      </c>
      <c r="J22" s="122" t="s">
        <v>60</v>
      </c>
      <c r="K22" s="122"/>
      <c r="L22" s="122"/>
      <c r="M22" s="153">
        <v>20</v>
      </c>
      <c r="N22" s="123">
        <v>62</v>
      </c>
      <c r="O22" s="123">
        <v>1</v>
      </c>
      <c r="P22" s="123">
        <v>3</v>
      </c>
      <c r="Q22" s="123">
        <v>6</v>
      </c>
      <c r="R22" s="123">
        <v>1</v>
      </c>
      <c r="S22" s="123">
        <v>2</v>
      </c>
      <c r="T22" s="123">
        <v>0</v>
      </c>
      <c r="U22" s="123">
        <v>3</v>
      </c>
      <c r="V22" s="123">
        <v>5</v>
      </c>
      <c r="W22" s="123">
        <v>4</v>
      </c>
      <c r="X22" s="123">
        <v>1</v>
      </c>
      <c r="Y22" s="123">
        <v>0</v>
      </c>
      <c r="Z22" s="123">
        <v>4</v>
      </c>
      <c r="AA22" s="123">
        <v>4</v>
      </c>
      <c r="AB22" s="123">
        <v>10</v>
      </c>
      <c r="AC22" s="123">
        <v>7</v>
      </c>
      <c r="AD22" s="123">
        <v>6</v>
      </c>
      <c r="AE22" s="123">
        <v>3</v>
      </c>
      <c r="AF22" s="123">
        <v>2</v>
      </c>
      <c r="AG22" s="123">
        <v>0</v>
      </c>
      <c r="AH22" s="123">
        <v>0</v>
      </c>
      <c r="AI22" s="123">
        <v>0</v>
      </c>
      <c r="AJ22" s="134">
        <v>0</v>
      </c>
      <c r="AK22" s="123">
        <v>10</v>
      </c>
      <c r="AL22" s="123">
        <v>24</v>
      </c>
      <c r="AM22" s="123">
        <v>28</v>
      </c>
      <c r="AN22" s="123">
        <v>11</v>
      </c>
      <c r="AO22" s="123">
        <v>2</v>
      </c>
      <c r="AP22" s="123">
        <v>3184</v>
      </c>
      <c r="AQ22" s="123">
        <v>51.854838709699997</v>
      </c>
      <c r="AR22" s="123">
        <v>0</v>
      </c>
      <c r="AS22" s="123">
        <v>33</v>
      </c>
      <c r="AT22" s="123">
        <v>1</v>
      </c>
      <c r="AU22" s="123">
        <v>2</v>
      </c>
      <c r="AV22" s="123">
        <v>3</v>
      </c>
      <c r="AW22" s="123">
        <v>1</v>
      </c>
      <c r="AX22" s="123">
        <v>2</v>
      </c>
      <c r="AY22" s="123">
        <v>0</v>
      </c>
      <c r="AZ22" s="123">
        <v>2</v>
      </c>
      <c r="BA22" s="123">
        <v>2</v>
      </c>
      <c r="BB22" s="123">
        <v>2</v>
      </c>
      <c r="BC22" s="123">
        <v>1</v>
      </c>
      <c r="BD22" s="123">
        <v>0</v>
      </c>
      <c r="BE22" s="123">
        <v>2</v>
      </c>
      <c r="BF22" s="123">
        <v>0</v>
      </c>
      <c r="BG22" s="123">
        <v>6</v>
      </c>
      <c r="BH22" s="123">
        <v>2</v>
      </c>
      <c r="BI22" s="123">
        <v>3</v>
      </c>
      <c r="BJ22" s="123">
        <v>3</v>
      </c>
      <c r="BK22" s="123">
        <v>1</v>
      </c>
      <c r="BL22" s="123">
        <v>0</v>
      </c>
      <c r="BM22" s="123">
        <v>0</v>
      </c>
      <c r="BN22" s="123">
        <v>0</v>
      </c>
      <c r="BO22" s="134">
        <v>0</v>
      </c>
      <c r="BP22" s="123">
        <v>6</v>
      </c>
      <c r="BQ22" s="123">
        <v>12</v>
      </c>
      <c r="BR22" s="123">
        <v>15</v>
      </c>
      <c r="BS22" s="123">
        <v>7</v>
      </c>
      <c r="BT22" s="123">
        <v>1</v>
      </c>
      <c r="BU22" s="123">
        <v>1613</v>
      </c>
      <c r="BV22" s="123">
        <v>49.378787878799997</v>
      </c>
      <c r="BW22" s="123">
        <v>0</v>
      </c>
      <c r="BX22" s="123">
        <v>29</v>
      </c>
      <c r="BY22" s="123">
        <v>0</v>
      </c>
      <c r="BZ22" s="123">
        <v>1</v>
      </c>
      <c r="CA22" s="123">
        <v>3</v>
      </c>
      <c r="CB22" s="123">
        <v>0</v>
      </c>
      <c r="CC22" s="123">
        <v>0</v>
      </c>
      <c r="CD22" s="123">
        <v>0</v>
      </c>
      <c r="CE22" s="123">
        <v>1</v>
      </c>
      <c r="CF22" s="123">
        <v>3</v>
      </c>
      <c r="CG22" s="123">
        <v>2</v>
      </c>
      <c r="CH22" s="123">
        <v>0</v>
      </c>
      <c r="CI22" s="123">
        <v>0</v>
      </c>
      <c r="CJ22" s="123">
        <v>2</v>
      </c>
      <c r="CK22" s="123">
        <v>4</v>
      </c>
      <c r="CL22" s="123">
        <v>4</v>
      </c>
      <c r="CM22" s="123">
        <v>5</v>
      </c>
      <c r="CN22" s="123">
        <v>3</v>
      </c>
      <c r="CO22" s="123">
        <v>0</v>
      </c>
      <c r="CP22" s="123">
        <v>1</v>
      </c>
      <c r="CQ22" s="123">
        <v>0</v>
      </c>
      <c r="CR22" s="123">
        <v>0</v>
      </c>
      <c r="CS22" s="123">
        <v>0</v>
      </c>
      <c r="CT22" s="134">
        <v>0</v>
      </c>
      <c r="CU22" s="123">
        <v>4</v>
      </c>
      <c r="CV22" s="123">
        <v>12</v>
      </c>
      <c r="CW22" s="123">
        <v>13</v>
      </c>
      <c r="CX22" s="123">
        <v>4</v>
      </c>
      <c r="CY22" s="123">
        <v>1</v>
      </c>
      <c r="CZ22" s="123">
        <v>1571</v>
      </c>
      <c r="DA22" s="123">
        <v>54.672413793099999</v>
      </c>
      <c r="DB22" s="123">
        <v>0</v>
      </c>
    </row>
    <row r="23" spans="1:106" x14ac:dyDescent="0.15">
      <c r="A23">
        <v>8351</v>
      </c>
      <c r="B23">
        <v>28220</v>
      </c>
      <c r="C23">
        <v>1014</v>
      </c>
      <c r="D23" s="120">
        <v>3</v>
      </c>
      <c r="E23" s="120"/>
      <c r="F23" s="120"/>
      <c r="G23" s="120"/>
      <c r="H23" s="120" t="s">
        <v>631</v>
      </c>
      <c r="I23" s="120" t="s">
        <v>59</v>
      </c>
      <c r="J23" s="120" t="s">
        <v>60</v>
      </c>
      <c r="K23" s="120"/>
      <c r="L23" s="120"/>
      <c r="M23" s="153">
        <v>44</v>
      </c>
      <c r="N23" s="121">
        <v>102</v>
      </c>
      <c r="O23" s="121">
        <v>8</v>
      </c>
      <c r="P23" s="121">
        <v>4</v>
      </c>
      <c r="Q23" s="121">
        <v>3</v>
      </c>
      <c r="R23" s="121">
        <v>10</v>
      </c>
      <c r="S23" s="121">
        <v>9</v>
      </c>
      <c r="T23" s="121">
        <v>4</v>
      </c>
      <c r="U23" s="121">
        <v>9</v>
      </c>
      <c r="V23" s="121">
        <v>10</v>
      </c>
      <c r="W23" s="121">
        <v>4</v>
      </c>
      <c r="X23" s="121">
        <v>7</v>
      </c>
      <c r="Y23" s="121">
        <v>3</v>
      </c>
      <c r="Z23" s="121">
        <v>8</v>
      </c>
      <c r="AA23" s="121">
        <v>6</v>
      </c>
      <c r="AB23" s="121">
        <v>7</v>
      </c>
      <c r="AC23" s="121">
        <v>6</v>
      </c>
      <c r="AD23" s="121">
        <v>1</v>
      </c>
      <c r="AE23" s="121">
        <v>1</v>
      </c>
      <c r="AF23" s="121">
        <v>2</v>
      </c>
      <c r="AG23" s="121">
        <v>0</v>
      </c>
      <c r="AH23" s="121">
        <v>0</v>
      </c>
      <c r="AI23" s="121">
        <v>0</v>
      </c>
      <c r="AJ23" s="57">
        <v>0</v>
      </c>
      <c r="AK23" s="121">
        <v>15</v>
      </c>
      <c r="AL23" s="121">
        <v>70</v>
      </c>
      <c r="AM23" s="121">
        <v>17</v>
      </c>
      <c r="AN23" s="121">
        <v>4</v>
      </c>
      <c r="AO23" s="121">
        <v>2</v>
      </c>
      <c r="AP23" s="121">
        <v>3921</v>
      </c>
      <c r="AQ23" s="121">
        <v>38.941176470599999</v>
      </c>
      <c r="AR23" s="121">
        <v>22</v>
      </c>
      <c r="AS23" s="121">
        <v>47</v>
      </c>
      <c r="AT23" s="121">
        <v>3</v>
      </c>
      <c r="AU23" s="121">
        <v>2</v>
      </c>
      <c r="AV23" s="121">
        <v>3</v>
      </c>
      <c r="AW23" s="121">
        <v>5</v>
      </c>
      <c r="AX23" s="121">
        <v>2</v>
      </c>
      <c r="AY23" s="121">
        <v>2</v>
      </c>
      <c r="AZ23" s="121">
        <v>6</v>
      </c>
      <c r="BA23" s="121">
        <v>4</v>
      </c>
      <c r="BB23" s="121">
        <v>2</v>
      </c>
      <c r="BC23" s="121">
        <v>3</v>
      </c>
      <c r="BD23" s="121">
        <v>1</v>
      </c>
      <c r="BE23" s="121">
        <v>6</v>
      </c>
      <c r="BF23" s="121">
        <v>2</v>
      </c>
      <c r="BG23" s="121">
        <v>3</v>
      </c>
      <c r="BH23" s="121">
        <v>1</v>
      </c>
      <c r="BI23" s="121">
        <v>0</v>
      </c>
      <c r="BJ23" s="121">
        <v>1</v>
      </c>
      <c r="BK23" s="121">
        <v>1</v>
      </c>
      <c r="BL23" s="121">
        <v>0</v>
      </c>
      <c r="BM23" s="121">
        <v>0</v>
      </c>
      <c r="BN23" s="121">
        <v>0</v>
      </c>
      <c r="BO23" s="57">
        <v>0</v>
      </c>
      <c r="BP23" s="121">
        <v>8</v>
      </c>
      <c r="BQ23" s="121">
        <v>33</v>
      </c>
      <c r="BR23" s="121">
        <v>6</v>
      </c>
      <c r="BS23" s="121">
        <v>2</v>
      </c>
      <c r="BT23" s="121">
        <v>1</v>
      </c>
      <c r="BU23" s="121">
        <v>1749</v>
      </c>
      <c r="BV23" s="121">
        <v>37.712765957400002</v>
      </c>
      <c r="BW23" s="121">
        <v>9</v>
      </c>
      <c r="BX23" s="121">
        <v>55</v>
      </c>
      <c r="BY23" s="121">
        <v>5</v>
      </c>
      <c r="BZ23" s="121">
        <v>2</v>
      </c>
      <c r="CA23" s="121">
        <v>0</v>
      </c>
      <c r="CB23" s="121">
        <v>5</v>
      </c>
      <c r="CC23" s="121">
        <v>7</v>
      </c>
      <c r="CD23" s="121">
        <v>2</v>
      </c>
      <c r="CE23" s="121">
        <v>3</v>
      </c>
      <c r="CF23" s="121">
        <v>6</v>
      </c>
      <c r="CG23" s="121">
        <v>2</v>
      </c>
      <c r="CH23" s="121">
        <v>4</v>
      </c>
      <c r="CI23" s="121">
        <v>2</v>
      </c>
      <c r="CJ23" s="121">
        <v>2</v>
      </c>
      <c r="CK23" s="121">
        <v>4</v>
      </c>
      <c r="CL23" s="121">
        <v>4</v>
      </c>
      <c r="CM23" s="121">
        <v>5</v>
      </c>
      <c r="CN23" s="121">
        <v>1</v>
      </c>
      <c r="CO23" s="121">
        <v>0</v>
      </c>
      <c r="CP23" s="121">
        <v>1</v>
      </c>
      <c r="CQ23" s="121">
        <v>0</v>
      </c>
      <c r="CR23" s="121">
        <v>0</v>
      </c>
      <c r="CS23" s="121">
        <v>0</v>
      </c>
      <c r="CT23" s="57">
        <v>0</v>
      </c>
      <c r="CU23" s="121">
        <v>7</v>
      </c>
      <c r="CV23" s="121">
        <v>37</v>
      </c>
      <c r="CW23" s="121">
        <v>11</v>
      </c>
      <c r="CX23" s="121">
        <v>2</v>
      </c>
      <c r="CY23" s="121">
        <v>1</v>
      </c>
      <c r="CZ23" s="121">
        <v>2172</v>
      </c>
      <c r="DA23" s="121">
        <v>39.990909090899997</v>
      </c>
      <c r="DB23" s="121">
        <v>13</v>
      </c>
    </row>
    <row r="24" spans="1:106" x14ac:dyDescent="0.15">
      <c r="A24">
        <v>8352</v>
      </c>
      <c r="B24">
        <v>28220</v>
      </c>
      <c r="C24">
        <v>130</v>
      </c>
      <c r="D24">
        <v>2</v>
      </c>
      <c r="H24" t="s">
        <v>631</v>
      </c>
      <c r="I24" t="s">
        <v>59</v>
      </c>
      <c r="J24" t="s">
        <v>69</v>
      </c>
      <c r="L24" t="s">
        <v>878</v>
      </c>
      <c r="M24" s="159">
        <v>113</v>
      </c>
      <c r="N24" s="48">
        <v>420</v>
      </c>
      <c r="O24" s="48">
        <v>13</v>
      </c>
      <c r="P24" s="48">
        <v>22</v>
      </c>
      <c r="Q24" s="48">
        <v>35</v>
      </c>
      <c r="R24" s="48">
        <v>33</v>
      </c>
      <c r="S24" s="48">
        <v>17</v>
      </c>
      <c r="T24" s="48">
        <v>20</v>
      </c>
      <c r="U24" s="48">
        <v>20</v>
      </c>
      <c r="V24" s="48">
        <v>27</v>
      </c>
      <c r="W24" s="48">
        <v>37</v>
      </c>
      <c r="X24" s="48">
        <v>22</v>
      </c>
      <c r="Y24" s="48">
        <v>24</v>
      </c>
      <c r="Z24" s="48">
        <v>31</v>
      </c>
      <c r="AA24" s="48">
        <v>32</v>
      </c>
      <c r="AB24" s="48">
        <v>31</v>
      </c>
      <c r="AC24" s="48">
        <v>15</v>
      </c>
      <c r="AD24" s="48">
        <v>17</v>
      </c>
      <c r="AE24" s="48">
        <v>14</v>
      </c>
      <c r="AF24" s="48">
        <v>5</v>
      </c>
      <c r="AG24" s="48">
        <v>4</v>
      </c>
      <c r="AH24" s="48">
        <v>1</v>
      </c>
      <c r="AI24" s="48">
        <v>0</v>
      </c>
      <c r="AJ24" s="50">
        <v>0</v>
      </c>
      <c r="AK24" s="48">
        <v>70</v>
      </c>
      <c r="AL24" s="48">
        <v>263</v>
      </c>
      <c r="AM24" s="48">
        <v>87</v>
      </c>
      <c r="AN24" s="48">
        <v>41</v>
      </c>
      <c r="AO24" s="48">
        <v>10</v>
      </c>
      <c r="AP24" s="48">
        <v>17792</v>
      </c>
      <c r="AQ24" s="48">
        <v>42.8619047619</v>
      </c>
      <c r="AR24" s="48">
        <v>13</v>
      </c>
      <c r="AS24" s="48">
        <v>203</v>
      </c>
      <c r="AT24" s="48">
        <v>9</v>
      </c>
      <c r="AU24" s="48">
        <v>11</v>
      </c>
      <c r="AV24" s="48">
        <v>19</v>
      </c>
      <c r="AW24" s="48">
        <v>17</v>
      </c>
      <c r="AX24" s="48">
        <v>6</v>
      </c>
      <c r="AY24" s="48">
        <v>11</v>
      </c>
      <c r="AZ24" s="48">
        <v>10</v>
      </c>
      <c r="BA24" s="48">
        <v>12</v>
      </c>
      <c r="BB24" s="48">
        <v>15</v>
      </c>
      <c r="BC24" s="48">
        <v>13</v>
      </c>
      <c r="BD24" s="48">
        <v>14</v>
      </c>
      <c r="BE24" s="48">
        <v>11</v>
      </c>
      <c r="BF24" s="48">
        <v>17</v>
      </c>
      <c r="BG24" s="48">
        <v>16</v>
      </c>
      <c r="BH24" s="48">
        <v>9</v>
      </c>
      <c r="BI24" s="48">
        <v>6</v>
      </c>
      <c r="BJ24" s="48">
        <v>4</v>
      </c>
      <c r="BK24" s="48">
        <v>2</v>
      </c>
      <c r="BL24" s="48">
        <v>1</v>
      </c>
      <c r="BM24" s="48">
        <v>0</v>
      </c>
      <c r="BN24" s="48">
        <v>0</v>
      </c>
      <c r="BO24" s="50">
        <v>0</v>
      </c>
      <c r="BP24" s="48">
        <v>39</v>
      </c>
      <c r="BQ24" s="48">
        <v>126</v>
      </c>
      <c r="BR24" s="48">
        <v>38</v>
      </c>
      <c r="BS24" s="48">
        <v>13</v>
      </c>
      <c r="BT24" s="48">
        <v>3</v>
      </c>
      <c r="BU24" s="48">
        <v>8223</v>
      </c>
      <c r="BV24" s="48">
        <v>41.007389162599999</v>
      </c>
      <c r="BW24" s="48">
        <v>6</v>
      </c>
      <c r="BX24" s="48">
        <v>217</v>
      </c>
      <c r="BY24" s="48">
        <v>4</v>
      </c>
      <c r="BZ24" s="48">
        <v>11</v>
      </c>
      <c r="CA24" s="48">
        <v>16</v>
      </c>
      <c r="CB24" s="48">
        <v>16</v>
      </c>
      <c r="CC24" s="48">
        <v>11</v>
      </c>
      <c r="CD24" s="48">
        <v>9</v>
      </c>
      <c r="CE24" s="48">
        <v>10</v>
      </c>
      <c r="CF24" s="48">
        <v>15</v>
      </c>
      <c r="CG24" s="48">
        <v>22</v>
      </c>
      <c r="CH24" s="48">
        <v>9</v>
      </c>
      <c r="CI24" s="48">
        <v>10</v>
      </c>
      <c r="CJ24" s="48">
        <v>20</v>
      </c>
      <c r="CK24" s="48">
        <v>15</v>
      </c>
      <c r="CL24" s="48">
        <v>15</v>
      </c>
      <c r="CM24" s="48">
        <v>6</v>
      </c>
      <c r="CN24" s="48">
        <v>11</v>
      </c>
      <c r="CO24" s="48">
        <v>10</v>
      </c>
      <c r="CP24" s="48">
        <v>3</v>
      </c>
      <c r="CQ24" s="48">
        <v>3</v>
      </c>
      <c r="CR24" s="48">
        <v>1</v>
      </c>
      <c r="CS24" s="48">
        <v>0</v>
      </c>
      <c r="CT24" s="50">
        <v>0</v>
      </c>
      <c r="CU24" s="48">
        <v>31</v>
      </c>
      <c r="CV24" s="48">
        <v>137</v>
      </c>
      <c r="CW24" s="48">
        <v>49</v>
      </c>
      <c r="CX24" s="48">
        <v>28</v>
      </c>
      <c r="CY24" s="48">
        <v>7</v>
      </c>
      <c r="CZ24" s="48">
        <v>9569</v>
      </c>
      <c r="DA24" s="48">
        <v>44.596774193500003</v>
      </c>
      <c r="DB24" s="48">
        <v>7</v>
      </c>
    </row>
    <row r="25" spans="1:106" x14ac:dyDescent="0.15">
      <c r="A25">
        <v>8353</v>
      </c>
      <c r="B25">
        <v>28220</v>
      </c>
      <c r="C25">
        <v>140</v>
      </c>
      <c r="D25">
        <v>2</v>
      </c>
      <c r="H25" t="s">
        <v>631</v>
      </c>
      <c r="I25" t="s">
        <v>59</v>
      </c>
      <c r="J25" t="s">
        <v>70</v>
      </c>
      <c r="L25" t="s">
        <v>878</v>
      </c>
      <c r="M25" s="161">
        <v>390</v>
      </c>
      <c r="N25" s="48">
        <v>993</v>
      </c>
      <c r="O25" s="48">
        <v>48</v>
      </c>
      <c r="P25" s="48">
        <v>50</v>
      </c>
      <c r="Q25" s="48">
        <v>60</v>
      </c>
      <c r="R25" s="48">
        <v>38</v>
      </c>
      <c r="S25" s="48">
        <v>49</v>
      </c>
      <c r="T25" s="48">
        <v>53</v>
      </c>
      <c r="U25" s="48">
        <v>98</v>
      </c>
      <c r="V25" s="48">
        <v>78</v>
      </c>
      <c r="W25" s="48">
        <v>71</v>
      </c>
      <c r="X25" s="48">
        <v>62</v>
      </c>
      <c r="Y25" s="48">
        <v>52</v>
      </c>
      <c r="Z25" s="48">
        <v>71</v>
      </c>
      <c r="AA25" s="48">
        <v>50</v>
      </c>
      <c r="AB25" s="48">
        <v>54</v>
      </c>
      <c r="AC25" s="48">
        <v>54</v>
      </c>
      <c r="AD25" s="48">
        <v>48</v>
      </c>
      <c r="AE25" s="48">
        <v>31</v>
      </c>
      <c r="AF25" s="48">
        <v>14</v>
      </c>
      <c r="AG25" s="48">
        <v>11</v>
      </c>
      <c r="AH25" s="48">
        <v>1</v>
      </c>
      <c r="AI25" s="48">
        <v>0</v>
      </c>
      <c r="AJ25" s="50">
        <v>0</v>
      </c>
      <c r="AK25" s="48">
        <v>158</v>
      </c>
      <c r="AL25" s="48">
        <v>622</v>
      </c>
      <c r="AM25" s="48">
        <v>213</v>
      </c>
      <c r="AN25" s="48">
        <v>105</v>
      </c>
      <c r="AO25" s="48">
        <v>26</v>
      </c>
      <c r="AP25" s="48">
        <v>42146</v>
      </c>
      <c r="AQ25" s="48">
        <v>42.943101712000001</v>
      </c>
      <c r="AR25" s="48">
        <v>32</v>
      </c>
      <c r="AS25" s="48">
        <v>517</v>
      </c>
      <c r="AT25" s="48">
        <v>27</v>
      </c>
      <c r="AU25" s="48">
        <v>29</v>
      </c>
      <c r="AV25" s="48">
        <v>33</v>
      </c>
      <c r="AW25" s="48">
        <v>22</v>
      </c>
      <c r="AX25" s="48">
        <v>30</v>
      </c>
      <c r="AY25" s="48">
        <v>33</v>
      </c>
      <c r="AZ25" s="48">
        <v>42</v>
      </c>
      <c r="BA25" s="48">
        <v>39</v>
      </c>
      <c r="BB25" s="48">
        <v>40</v>
      </c>
      <c r="BC25" s="48">
        <v>33</v>
      </c>
      <c r="BD25" s="48">
        <v>33</v>
      </c>
      <c r="BE25" s="48">
        <v>32</v>
      </c>
      <c r="BF25" s="48">
        <v>26</v>
      </c>
      <c r="BG25" s="48">
        <v>22</v>
      </c>
      <c r="BH25" s="48">
        <v>25</v>
      </c>
      <c r="BI25" s="48">
        <v>28</v>
      </c>
      <c r="BJ25" s="48">
        <v>11</v>
      </c>
      <c r="BK25" s="48">
        <v>5</v>
      </c>
      <c r="BL25" s="48">
        <v>7</v>
      </c>
      <c r="BM25" s="48">
        <v>0</v>
      </c>
      <c r="BN25" s="48">
        <v>0</v>
      </c>
      <c r="BO25" s="50">
        <v>0</v>
      </c>
      <c r="BP25" s="48">
        <v>89</v>
      </c>
      <c r="BQ25" s="48">
        <v>330</v>
      </c>
      <c r="BR25" s="48">
        <v>98</v>
      </c>
      <c r="BS25" s="48">
        <v>51</v>
      </c>
      <c r="BT25" s="48">
        <v>12</v>
      </c>
      <c r="BU25" s="48">
        <v>21196</v>
      </c>
      <c r="BV25" s="48">
        <v>41.498065764000003</v>
      </c>
      <c r="BW25" s="48">
        <v>1</v>
      </c>
      <c r="BX25" s="48">
        <v>476</v>
      </c>
      <c r="BY25" s="48">
        <v>21</v>
      </c>
      <c r="BZ25" s="48">
        <v>21</v>
      </c>
      <c r="CA25" s="48">
        <v>27</v>
      </c>
      <c r="CB25" s="48">
        <v>16</v>
      </c>
      <c r="CC25" s="48">
        <v>19</v>
      </c>
      <c r="CD25" s="48">
        <v>20</v>
      </c>
      <c r="CE25" s="48">
        <v>56</v>
      </c>
      <c r="CF25" s="48">
        <v>39</v>
      </c>
      <c r="CG25" s="48">
        <v>31</v>
      </c>
      <c r="CH25" s="48">
        <v>29</v>
      </c>
      <c r="CI25" s="48">
        <v>19</v>
      </c>
      <c r="CJ25" s="48">
        <v>39</v>
      </c>
      <c r="CK25" s="48">
        <v>24</v>
      </c>
      <c r="CL25" s="48">
        <v>32</v>
      </c>
      <c r="CM25" s="48">
        <v>29</v>
      </c>
      <c r="CN25" s="48">
        <v>20</v>
      </c>
      <c r="CO25" s="48">
        <v>20</v>
      </c>
      <c r="CP25" s="48">
        <v>9</v>
      </c>
      <c r="CQ25" s="48">
        <v>4</v>
      </c>
      <c r="CR25" s="48">
        <v>1</v>
      </c>
      <c r="CS25" s="48">
        <v>0</v>
      </c>
      <c r="CT25" s="50">
        <v>0</v>
      </c>
      <c r="CU25" s="48">
        <v>69</v>
      </c>
      <c r="CV25" s="48">
        <v>292</v>
      </c>
      <c r="CW25" s="48">
        <v>115</v>
      </c>
      <c r="CX25" s="48">
        <v>54</v>
      </c>
      <c r="CY25" s="48">
        <v>14</v>
      </c>
      <c r="CZ25" s="48">
        <v>20950</v>
      </c>
      <c r="DA25" s="48">
        <v>44.512605041999997</v>
      </c>
      <c r="DB25" s="48">
        <v>31</v>
      </c>
    </row>
    <row r="26" spans="1:106" x14ac:dyDescent="0.15">
      <c r="A26">
        <v>8354</v>
      </c>
      <c r="B26">
        <v>28220</v>
      </c>
      <c r="C26">
        <v>150</v>
      </c>
      <c r="D26">
        <v>2</v>
      </c>
      <c r="E26" t="s">
        <v>634</v>
      </c>
      <c r="G26" t="s">
        <v>71</v>
      </c>
      <c r="H26" t="s">
        <v>631</v>
      </c>
      <c r="I26" t="s">
        <v>59</v>
      </c>
      <c r="J26" t="s">
        <v>72</v>
      </c>
      <c r="L26" t="s">
        <v>878</v>
      </c>
      <c r="M26" s="160">
        <v>642</v>
      </c>
      <c r="N26" s="48">
        <v>1479</v>
      </c>
      <c r="O26" s="48">
        <v>100</v>
      </c>
      <c r="P26" s="48">
        <v>89</v>
      </c>
      <c r="Q26" s="48">
        <v>85</v>
      </c>
      <c r="R26" s="48">
        <v>65</v>
      </c>
      <c r="S26" s="48">
        <v>58</v>
      </c>
      <c r="T26" s="48">
        <v>116</v>
      </c>
      <c r="U26" s="48">
        <v>148</v>
      </c>
      <c r="V26" s="48">
        <v>142</v>
      </c>
      <c r="W26" s="48">
        <v>124</v>
      </c>
      <c r="X26" s="48">
        <v>97</v>
      </c>
      <c r="Y26" s="48">
        <v>66</v>
      </c>
      <c r="Z26" s="48">
        <v>71</v>
      </c>
      <c r="AA26" s="48">
        <v>75</v>
      </c>
      <c r="AB26" s="48">
        <v>76</v>
      </c>
      <c r="AC26" s="48">
        <v>60</v>
      </c>
      <c r="AD26" s="48">
        <v>47</v>
      </c>
      <c r="AE26" s="48">
        <v>26</v>
      </c>
      <c r="AF26" s="48">
        <v>21</v>
      </c>
      <c r="AG26" s="48">
        <v>3</v>
      </c>
      <c r="AH26" s="48">
        <v>1</v>
      </c>
      <c r="AI26" s="48">
        <v>0</v>
      </c>
      <c r="AJ26" s="50">
        <v>9</v>
      </c>
      <c r="AK26" s="48">
        <v>274</v>
      </c>
      <c r="AL26" s="48">
        <v>962</v>
      </c>
      <c r="AM26" s="48">
        <v>234</v>
      </c>
      <c r="AN26" s="48">
        <v>98</v>
      </c>
      <c r="AO26" s="48">
        <v>25</v>
      </c>
      <c r="AP26" s="48">
        <v>56505</v>
      </c>
      <c r="AQ26" s="48">
        <v>38.938775510200003</v>
      </c>
      <c r="AR26" s="48">
        <v>25</v>
      </c>
      <c r="AS26" s="48">
        <v>788</v>
      </c>
      <c r="AT26" s="48">
        <v>53</v>
      </c>
      <c r="AU26" s="48">
        <v>47</v>
      </c>
      <c r="AV26" s="48">
        <v>42</v>
      </c>
      <c r="AW26" s="48">
        <v>33</v>
      </c>
      <c r="AX26" s="48">
        <v>28</v>
      </c>
      <c r="AY26" s="48">
        <v>72</v>
      </c>
      <c r="AZ26" s="48">
        <v>80</v>
      </c>
      <c r="BA26" s="48">
        <v>77</v>
      </c>
      <c r="BB26" s="48">
        <v>63</v>
      </c>
      <c r="BC26" s="48">
        <v>60</v>
      </c>
      <c r="BD26" s="48">
        <v>40</v>
      </c>
      <c r="BE26" s="48">
        <v>34</v>
      </c>
      <c r="BF26" s="48">
        <v>42</v>
      </c>
      <c r="BG26" s="48">
        <v>37</v>
      </c>
      <c r="BH26" s="48">
        <v>32</v>
      </c>
      <c r="BI26" s="48">
        <v>21</v>
      </c>
      <c r="BJ26" s="48">
        <v>9</v>
      </c>
      <c r="BK26" s="48">
        <v>8</v>
      </c>
      <c r="BL26" s="48">
        <v>1</v>
      </c>
      <c r="BM26" s="48">
        <v>1</v>
      </c>
      <c r="BN26" s="48">
        <v>0</v>
      </c>
      <c r="BO26" s="50">
        <v>8</v>
      </c>
      <c r="BP26" s="48">
        <v>142</v>
      </c>
      <c r="BQ26" s="48">
        <v>529</v>
      </c>
      <c r="BR26" s="48">
        <v>109</v>
      </c>
      <c r="BS26" s="48">
        <v>40</v>
      </c>
      <c r="BT26" s="48">
        <v>10</v>
      </c>
      <c r="BU26" s="48">
        <v>29517</v>
      </c>
      <c r="BV26" s="48">
        <v>38.342307692299997</v>
      </c>
      <c r="BW26" s="48">
        <v>14</v>
      </c>
      <c r="BX26" s="48">
        <v>691</v>
      </c>
      <c r="BY26" s="48">
        <v>47</v>
      </c>
      <c r="BZ26" s="48">
        <v>42</v>
      </c>
      <c r="CA26" s="48">
        <v>43</v>
      </c>
      <c r="CB26" s="48">
        <v>32</v>
      </c>
      <c r="CC26" s="48">
        <v>30</v>
      </c>
      <c r="CD26" s="48">
        <v>44</v>
      </c>
      <c r="CE26" s="48">
        <v>68</v>
      </c>
      <c r="CF26" s="48">
        <v>65</v>
      </c>
      <c r="CG26" s="48">
        <v>61</v>
      </c>
      <c r="CH26" s="48">
        <v>37</v>
      </c>
      <c r="CI26" s="48">
        <v>26</v>
      </c>
      <c r="CJ26" s="48">
        <v>37</v>
      </c>
      <c r="CK26" s="48">
        <v>33</v>
      </c>
      <c r="CL26" s="48">
        <v>39</v>
      </c>
      <c r="CM26" s="48">
        <v>28</v>
      </c>
      <c r="CN26" s="48">
        <v>26</v>
      </c>
      <c r="CO26" s="48">
        <v>17</v>
      </c>
      <c r="CP26" s="48">
        <v>13</v>
      </c>
      <c r="CQ26" s="48">
        <v>2</v>
      </c>
      <c r="CR26" s="48">
        <v>0</v>
      </c>
      <c r="CS26" s="48">
        <v>0</v>
      </c>
      <c r="CT26" s="50">
        <v>1</v>
      </c>
      <c r="CU26" s="48">
        <v>132</v>
      </c>
      <c r="CV26" s="48">
        <v>433</v>
      </c>
      <c r="CW26" s="48">
        <v>125</v>
      </c>
      <c r="CX26" s="48">
        <v>58</v>
      </c>
      <c r="CY26" s="48">
        <v>15</v>
      </c>
      <c r="CZ26" s="48">
        <v>26988</v>
      </c>
      <c r="DA26" s="48">
        <v>39.6130434783</v>
      </c>
      <c r="DB26" s="48">
        <v>11</v>
      </c>
    </row>
    <row r="27" spans="1:106" x14ac:dyDescent="0.15">
      <c r="A27" s="113">
        <v>8355</v>
      </c>
      <c r="B27" s="113">
        <v>28220</v>
      </c>
      <c r="C27" s="113">
        <v>15001</v>
      </c>
      <c r="D27" s="118">
        <v>3</v>
      </c>
      <c r="E27" s="118" t="s">
        <v>632</v>
      </c>
      <c r="F27" s="118">
        <v>150</v>
      </c>
      <c r="G27" s="118"/>
      <c r="H27" s="118" t="s">
        <v>631</v>
      </c>
      <c r="I27" s="118" t="s">
        <v>59</v>
      </c>
      <c r="J27" s="118" t="s">
        <v>72</v>
      </c>
      <c r="K27" s="118" t="s">
        <v>815</v>
      </c>
      <c r="L27" s="118"/>
      <c r="M27" s="153" t="s">
        <v>633</v>
      </c>
      <c r="N27" s="119" t="s">
        <v>633</v>
      </c>
      <c r="O27" s="119" t="s">
        <v>633</v>
      </c>
      <c r="P27" s="119" t="s">
        <v>633</v>
      </c>
      <c r="Q27" s="119" t="s">
        <v>633</v>
      </c>
      <c r="R27" s="119" t="s">
        <v>633</v>
      </c>
      <c r="S27" s="119" t="s">
        <v>633</v>
      </c>
      <c r="T27" s="119" t="s">
        <v>633</v>
      </c>
      <c r="U27" s="119" t="s">
        <v>633</v>
      </c>
      <c r="V27" s="119" t="s">
        <v>633</v>
      </c>
      <c r="W27" s="119" t="s">
        <v>633</v>
      </c>
      <c r="X27" s="119" t="s">
        <v>633</v>
      </c>
      <c r="Y27" s="119" t="s">
        <v>633</v>
      </c>
      <c r="Z27" s="119" t="s">
        <v>633</v>
      </c>
      <c r="AA27" s="119" t="s">
        <v>633</v>
      </c>
      <c r="AB27" s="119" t="s">
        <v>633</v>
      </c>
      <c r="AC27" s="119" t="s">
        <v>633</v>
      </c>
      <c r="AD27" s="119" t="s">
        <v>633</v>
      </c>
      <c r="AE27" s="119" t="s">
        <v>633</v>
      </c>
      <c r="AF27" s="119" t="s">
        <v>633</v>
      </c>
      <c r="AG27" s="119" t="s">
        <v>633</v>
      </c>
      <c r="AH27" s="119" t="s">
        <v>633</v>
      </c>
      <c r="AI27" s="119" t="s">
        <v>633</v>
      </c>
      <c r="AJ27" s="133" t="s">
        <v>633</v>
      </c>
      <c r="AK27" s="119" t="s">
        <v>633</v>
      </c>
      <c r="AL27" s="119" t="s">
        <v>633</v>
      </c>
      <c r="AM27" s="119" t="s">
        <v>633</v>
      </c>
      <c r="AN27" s="119" t="s">
        <v>633</v>
      </c>
      <c r="AO27" s="119" t="s">
        <v>633</v>
      </c>
      <c r="AP27" s="119" t="s">
        <v>633</v>
      </c>
      <c r="AQ27" s="119" t="s">
        <v>633</v>
      </c>
      <c r="AR27" s="119" t="s">
        <v>633</v>
      </c>
      <c r="AS27" s="119" t="s">
        <v>633</v>
      </c>
      <c r="AT27" s="119" t="s">
        <v>633</v>
      </c>
      <c r="AU27" s="119" t="s">
        <v>633</v>
      </c>
      <c r="AV27" s="119" t="s">
        <v>633</v>
      </c>
      <c r="AW27" s="119" t="s">
        <v>633</v>
      </c>
      <c r="AX27" s="119" t="s">
        <v>633</v>
      </c>
      <c r="AY27" s="119" t="s">
        <v>633</v>
      </c>
      <c r="AZ27" s="119" t="s">
        <v>633</v>
      </c>
      <c r="BA27" s="119" t="s">
        <v>633</v>
      </c>
      <c r="BB27" s="119" t="s">
        <v>633</v>
      </c>
      <c r="BC27" s="119" t="s">
        <v>633</v>
      </c>
      <c r="BD27" s="119" t="s">
        <v>633</v>
      </c>
      <c r="BE27" s="119" t="s">
        <v>633</v>
      </c>
      <c r="BF27" s="119" t="s">
        <v>633</v>
      </c>
      <c r="BG27" s="119" t="s">
        <v>633</v>
      </c>
      <c r="BH27" s="119" t="s">
        <v>633</v>
      </c>
      <c r="BI27" s="119" t="s">
        <v>633</v>
      </c>
      <c r="BJ27" s="119" t="s">
        <v>633</v>
      </c>
      <c r="BK27" s="119" t="s">
        <v>633</v>
      </c>
      <c r="BL27" s="119" t="s">
        <v>633</v>
      </c>
      <c r="BM27" s="119" t="s">
        <v>633</v>
      </c>
      <c r="BN27" s="119" t="s">
        <v>633</v>
      </c>
      <c r="BO27" s="133" t="s">
        <v>633</v>
      </c>
      <c r="BP27" s="119" t="s">
        <v>633</v>
      </c>
      <c r="BQ27" s="119" t="s">
        <v>633</v>
      </c>
      <c r="BR27" s="119" t="s">
        <v>633</v>
      </c>
      <c r="BS27" s="119" t="s">
        <v>633</v>
      </c>
      <c r="BT27" s="119" t="s">
        <v>633</v>
      </c>
      <c r="BU27" s="119" t="s">
        <v>633</v>
      </c>
      <c r="BV27" s="119" t="s">
        <v>633</v>
      </c>
      <c r="BW27" s="119" t="s">
        <v>633</v>
      </c>
      <c r="BX27" s="119" t="s">
        <v>633</v>
      </c>
      <c r="BY27" s="119" t="s">
        <v>633</v>
      </c>
      <c r="BZ27" s="119" t="s">
        <v>633</v>
      </c>
      <c r="CA27" s="119" t="s">
        <v>633</v>
      </c>
      <c r="CB27" s="119" t="s">
        <v>633</v>
      </c>
      <c r="CC27" s="119" t="s">
        <v>633</v>
      </c>
      <c r="CD27" s="119" t="s">
        <v>633</v>
      </c>
      <c r="CE27" s="119" t="s">
        <v>633</v>
      </c>
      <c r="CF27" s="119" t="s">
        <v>633</v>
      </c>
      <c r="CG27" s="119" t="s">
        <v>633</v>
      </c>
      <c r="CH27" s="119" t="s">
        <v>633</v>
      </c>
      <c r="CI27" s="119" t="s">
        <v>633</v>
      </c>
      <c r="CJ27" s="119" t="s">
        <v>633</v>
      </c>
      <c r="CK27" s="119" t="s">
        <v>633</v>
      </c>
      <c r="CL27" s="119" t="s">
        <v>633</v>
      </c>
      <c r="CM27" s="119" t="s">
        <v>633</v>
      </c>
      <c r="CN27" s="119" t="s">
        <v>633</v>
      </c>
      <c r="CO27" s="119" t="s">
        <v>633</v>
      </c>
      <c r="CP27" s="119" t="s">
        <v>633</v>
      </c>
      <c r="CQ27" s="119" t="s">
        <v>633</v>
      </c>
      <c r="CR27" s="119" t="s">
        <v>633</v>
      </c>
      <c r="CS27" s="119" t="s">
        <v>633</v>
      </c>
      <c r="CT27" s="133" t="s">
        <v>633</v>
      </c>
      <c r="CU27" s="119" t="s">
        <v>633</v>
      </c>
      <c r="CV27" s="119" t="s">
        <v>633</v>
      </c>
      <c r="CW27" s="119" t="s">
        <v>633</v>
      </c>
      <c r="CX27" s="119" t="s">
        <v>633</v>
      </c>
      <c r="CY27" s="119" t="s">
        <v>633</v>
      </c>
      <c r="CZ27" s="119" t="s">
        <v>633</v>
      </c>
      <c r="DA27" s="119" t="s">
        <v>633</v>
      </c>
      <c r="DB27" s="119" t="s">
        <v>633</v>
      </c>
    </row>
    <row r="28" spans="1:106" x14ac:dyDescent="0.15">
      <c r="A28" s="113">
        <v>8356</v>
      </c>
      <c r="B28" s="113">
        <v>28220</v>
      </c>
      <c r="C28" s="113">
        <v>15002</v>
      </c>
      <c r="D28" s="120">
        <v>3</v>
      </c>
      <c r="E28" s="120" t="s">
        <v>632</v>
      </c>
      <c r="F28" s="120">
        <v>150</v>
      </c>
      <c r="G28" s="120"/>
      <c r="H28" s="120" t="s">
        <v>631</v>
      </c>
      <c r="I28" s="120" t="s">
        <v>59</v>
      </c>
      <c r="J28" s="120" t="s">
        <v>72</v>
      </c>
      <c r="K28" s="120"/>
      <c r="L28" s="120"/>
      <c r="M28" s="153" t="s">
        <v>633</v>
      </c>
      <c r="N28" s="121" t="s">
        <v>633</v>
      </c>
      <c r="O28" s="121" t="s">
        <v>633</v>
      </c>
      <c r="P28" s="121" t="s">
        <v>633</v>
      </c>
      <c r="Q28" s="121" t="s">
        <v>633</v>
      </c>
      <c r="R28" s="121" t="s">
        <v>633</v>
      </c>
      <c r="S28" s="121" t="s">
        <v>633</v>
      </c>
      <c r="T28" s="121" t="s">
        <v>633</v>
      </c>
      <c r="U28" s="121" t="s">
        <v>633</v>
      </c>
      <c r="V28" s="121" t="s">
        <v>633</v>
      </c>
      <c r="W28" s="121" t="s">
        <v>633</v>
      </c>
      <c r="X28" s="121" t="s">
        <v>633</v>
      </c>
      <c r="Y28" s="121" t="s">
        <v>633</v>
      </c>
      <c r="Z28" s="121" t="s">
        <v>633</v>
      </c>
      <c r="AA28" s="121" t="s">
        <v>633</v>
      </c>
      <c r="AB28" s="121" t="s">
        <v>633</v>
      </c>
      <c r="AC28" s="121" t="s">
        <v>633</v>
      </c>
      <c r="AD28" s="121" t="s">
        <v>633</v>
      </c>
      <c r="AE28" s="121" t="s">
        <v>633</v>
      </c>
      <c r="AF28" s="121" t="s">
        <v>633</v>
      </c>
      <c r="AG28" s="121" t="s">
        <v>633</v>
      </c>
      <c r="AH28" s="121" t="s">
        <v>633</v>
      </c>
      <c r="AI28" s="121" t="s">
        <v>633</v>
      </c>
      <c r="AJ28" s="57" t="s">
        <v>633</v>
      </c>
      <c r="AK28" s="121" t="s">
        <v>633</v>
      </c>
      <c r="AL28" s="121" t="s">
        <v>633</v>
      </c>
      <c r="AM28" s="121" t="s">
        <v>633</v>
      </c>
      <c r="AN28" s="121" t="s">
        <v>633</v>
      </c>
      <c r="AO28" s="121" t="s">
        <v>633</v>
      </c>
      <c r="AP28" s="121" t="s">
        <v>633</v>
      </c>
      <c r="AQ28" s="121" t="s">
        <v>633</v>
      </c>
      <c r="AR28" s="121" t="s">
        <v>633</v>
      </c>
      <c r="AS28" s="121" t="s">
        <v>633</v>
      </c>
      <c r="AT28" s="121" t="s">
        <v>633</v>
      </c>
      <c r="AU28" s="121" t="s">
        <v>633</v>
      </c>
      <c r="AV28" s="121" t="s">
        <v>633</v>
      </c>
      <c r="AW28" s="121" t="s">
        <v>633</v>
      </c>
      <c r="AX28" s="121" t="s">
        <v>633</v>
      </c>
      <c r="AY28" s="121" t="s">
        <v>633</v>
      </c>
      <c r="AZ28" s="121" t="s">
        <v>633</v>
      </c>
      <c r="BA28" s="121" t="s">
        <v>633</v>
      </c>
      <c r="BB28" s="121" t="s">
        <v>633</v>
      </c>
      <c r="BC28" s="121" t="s">
        <v>633</v>
      </c>
      <c r="BD28" s="121" t="s">
        <v>633</v>
      </c>
      <c r="BE28" s="121" t="s">
        <v>633</v>
      </c>
      <c r="BF28" s="121" t="s">
        <v>633</v>
      </c>
      <c r="BG28" s="121" t="s">
        <v>633</v>
      </c>
      <c r="BH28" s="121" t="s">
        <v>633</v>
      </c>
      <c r="BI28" s="121" t="s">
        <v>633</v>
      </c>
      <c r="BJ28" s="121" t="s">
        <v>633</v>
      </c>
      <c r="BK28" s="121" t="s">
        <v>633</v>
      </c>
      <c r="BL28" s="121" t="s">
        <v>633</v>
      </c>
      <c r="BM28" s="121" t="s">
        <v>633</v>
      </c>
      <c r="BN28" s="121" t="s">
        <v>633</v>
      </c>
      <c r="BO28" s="57" t="s">
        <v>633</v>
      </c>
      <c r="BP28" s="121" t="s">
        <v>633</v>
      </c>
      <c r="BQ28" s="121" t="s">
        <v>633</v>
      </c>
      <c r="BR28" s="121" t="s">
        <v>633</v>
      </c>
      <c r="BS28" s="121" t="s">
        <v>633</v>
      </c>
      <c r="BT28" s="121" t="s">
        <v>633</v>
      </c>
      <c r="BU28" s="121" t="s">
        <v>633</v>
      </c>
      <c r="BV28" s="121" t="s">
        <v>633</v>
      </c>
      <c r="BW28" s="121" t="s">
        <v>633</v>
      </c>
      <c r="BX28" s="121" t="s">
        <v>633</v>
      </c>
      <c r="BY28" s="121" t="s">
        <v>633</v>
      </c>
      <c r="BZ28" s="121" t="s">
        <v>633</v>
      </c>
      <c r="CA28" s="121" t="s">
        <v>633</v>
      </c>
      <c r="CB28" s="121" t="s">
        <v>633</v>
      </c>
      <c r="CC28" s="121" t="s">
        <v>633</v>
      </c>
      <c r="CD28" s="121" t="s">
        <v>633</v>
      </c>
      <c r="CE28" s="121" t="s">
        <v>633</v>
      </c>
      <c r="CF28" s="121" t="s">
        <v>633</v>
      </c>
      <c r="CG28" s="121" t="s">
        <v>633</v>
      </c>
      <c r="CH28" s="121" t="s">
        <v>633</v>
      </c>
      <c r="CI28" s="121" t="s">
        <v>633</v>
      </c>
      <c r="CJ28" s="121" t="s">
        <v>633</v>
      </c>
      <c r="CK28" s="121" t="s">
        <v>633</v>
      </c>
      <c r="CL28" s="121" t="s">
        <v>633</v>
      </c>
      <c r="CM28" s="121" t="s">
        <v>633</v>
      </c>
      <c r="CN28" s="121" t="s">
        <v>633</v>
      </c>
      <c r="CO28" s="121" t="s">
        <v>633</v>
      </c>
      <c r="CP28" s="121" t="s">
        <v>633</v>
      </c>
      <c r="CQ28" s="121" t="s">
        <v>633</v>
      </c>
      <c r="CR28" s="121" t="s">
        <v>633</v>
      </c>
      <c r="CS28" s="121" t="s">
        <v>633</v>
      </c>
      <c r="CT28" s="57" t="s">
        <v>633</v>
      </c>
      <c r="CU28" s="121" t="s">
        <v>633</v>
      </c>
      <c r="CV28" s="121" t="s">
        <v>633</v>
      </c>
      <c r="CW28" s="121" t="s">
        <v>633</v>
      </c>
      <c r="CX28" s="121" t="s">
        <v>633</v>
      </c>
      <c r="CY28" s="121" t="s">
        <v>633</v>
      </c>
      <c r="CZ28" s="121" t="s">
        <v>633</v>
      </c>
      <c r="DA28" s="121" t="s">
        <v>633</v>
      </c>
      <c r="DB28" s="121" t="s">
        <v>633</v>
      </c>
    </row>
    <row r="29" spans="1:106" x14ac:dyDescent="0.15">
      <c r="A29">
        <v>8357</v>
      </c>
      <c r="B29">
        <v>28220</v>
      </c>
      <c r="C29">
        <v>160</v>
      </c>
      <c r="D29">
        <v>2</v>
      </c>
      <c r="H29" t="s">
        <v>631</v>
      </c>
      <c r="I29" t="s">
        <v>59</v>
      </c>
      <c r="J29" t="s">
        <v>73</v>
      </c>
      <c r="L29" t="s">
        <v>878</v>
      </c>
      <c r="M29" s="162">
        <v>1234</v>
      </c>
      <c r="N29" s="48">
        <v>3307</v>
      </c>
      <c r="O29" s="48">
        <v>193</v>
      </c>
      <c r="P29" s="48">
        <v>174</v>
      </c>
      <c r="Q29" s="48">
        <v>172</v>
      </c>
      <c r="R29" s="48">
        <v>148</v>
      </c>
      <c r="S29" s="48">
        <v>184</v>
      </c>
      <c r="T29" s="48">
        <v>246</v>
      </c>
      <c r="U29" s="48">
        <v>271</v>
      </c>
      <c r="V29" s="48">
        <v>295</v>
      </c>
      <c r="W29" s="48">
        <v>209</v>
      </c>
      <c r="X29" s="48">
        <v>189</v>
      </c>
      <c r="Y29" s="48">
        <v>165</v>
      </c>
      <c r="Z29" s="48">
        <v>258</v>
      </c>
      <c r="AA29" s="48">
        <v>295</v>
      </c>
      <c r="AB29" s="48">
        <v>188</v>
      </c>
      <c r="AC29" s="48">
        <v>107</v>
      </c>
      <c r="AD29" s="48">
        <v>78</v>
      </c>
      <c r="AE29" s="48">
        <v>69</v>
      </c>
      <c r="AF29" s="48">
        <v>48</v>
      </c>
      <c r="AG29" s="48">
        <v>17</v>
      </c>
      <c r="AH29" s="48">
        <v>1</v>
      </c>
      <c r="AI29" s="48">
        <v>0</v>
      </c>
      <c r="AJ29" s="50">
        <v>0</v>
      </c>
      <c r="AK29" s="48">
        <v>539</v>
      </c>
      <c r="AL29" s="48">
        <v>2260</v>
      </c>
      <c r="AM29" s="48">
        <v>508</v>
      </c>
      <c r="AN29" s="48">
        <v>213</v>
      </c>
      <c r="AO29" s="48">
        <v>66</v>
      </c>
      <c r="AP29" s="48">
        <v>133526</v>
      </c>
      <c r="AQ29" s="48">
        <v>40.876776534599998</v>
      </c>
      <c r="AR29" s="48">
        <v>58</v>
      </c>
      <c r="AS29" s="48">
        <v>1688</v>
      </c>
      <c r="AT29" s="48">
        <v>112</v>
      </c>
      <c r="AU29" s="48">
        <v>108</v>
      </c>
      <c r="AV29" s="48">
        <v>76</v>
      </c>
      <c r="AW29" s="48">
        <v>64</v>
      </c>
      <c r="AX29" s="48">
        <v>91</v>
      </c>
      <c r="AY29" s="48">
        <v>139</v>
      </c>
      <c r="AZ29" s="48">
        <v>138</v>
      </c>
      <c r="BA29" s="48">
        <v>155</v>
      </c>
      <c r="BB29" s="48">
        <v>103</v>
      </c>
      <c r="BC29" s="48">
        <v>103</v>
      </c>
      <c r="BD29" s="48">
        <v>78</v>
      </c>
      <c r="BE29" s="48">
        <v>124</v>
      </c>
      <c r="BF29" s="48">
        <v>146</v>
      </c>
      <c r="BG29" s="48">
        <v>111</v>
      </c>
      <c r="BH29" s="48">
        <v>50</v>
      </c>
      <c r="BI29" s="48">
        <v>41</v>
      </c>
      <c r="BJ29" s="48">
        <v>31</v>
      </c>
      <c r="BK29" s="48">
        <v>12</v>
      </c>
      <c r="BL29" s="48">
        <v>5</v>
      </c>
      <c r="BM29" s="48">
        <v>1</v>
      </c>
      <c r="BN29" s="48">
        <v>0</v>
      </c>
      <c r="BO29" s="50">
        <v>0</v>
      </c>
      <c r="BP29" s="48">
        <v>296</v>
      </c>
      <c r="BQ29" s="48">
        <v>1141</v>
      </c>
      <c r="BR29" s="48">
        <v>251</v>
      </c>
      <c r="BS29" s="48">
        <v>90</v>
      </c>
      <c r="BT29" s="48">
        <v>18</v>
      </c>
      <c r="BU29" s="48">
        <v>66609</v>
      </c>
      <c r="BV29" s="48">
        <v>39.960308056899997</v>
      </c>
      <c r="BW29" s="48">
        <v>48</v>
      </c>
      <c r="BX29" s="48">
        <v>1619</v>
      </c>
      <c r="BY29" s="48">
        <v>81</v>
      </c>
      <c r="BZ29" s="48">
        <v>66</v>
      </c>
      <c r="CA29" s="48">
        <v>96</v>
      </c>
      <c r="CB29" s="48">
        <v>84</v>
      </c>
      <c r="CC29" s="48">
        <v>93</v>
      </c>
      <c r="CD29" s="48">
        <v>107</v>
      </c>
      <c r="CE29" s="48">
        <v>133</v>
      </c>
      <c r="CF29" s="48">
        <v>140</v>
      </c>
      <c r="CG29" s="48">
        <v>106</v>
      </c>
      <c r="CH29" s="48">
        <v>86</v>
      </c>
      <c r="CI29" s="48">
        <v>87</v>
      </c>
      <c r="CJ29" s="48">
        <v>134</v>
      </c>
      <c r="CK29" s="48">
        <v>149</v>
      </c>
      <c r="CL29" s="48">
        <v>77</v>
      </c>
      <c r="CM29" s="48">
        <v>57</v>
      </c>
      <c r="CN29" s="48">
        <v>37</v>
      </c>
      <c r="CO29" s="48">
        <v>38</v>
      </c>
      <c r="CP29" s="48">
        <v>36</v>
      </c>
      <c r="CQ29" s="48">
        <v>12</v>
      </c>
      <c r="CR29" s="48">
        <v>0</v>
      </c>
      <c r="CS29" s="48">
        <v>0</v>
      </c>
      <c r="CT29" s="50">
        <v>0</v>
      </c>
      <c r="CU29" s="48">
        <v>243</v>
      </c>
      <c r="CV29" s="48">
        <v>1119</v>
      </c>
      <c r="CW29" s="48">
        <v>257</v>
      </c>
      <c r="CX29" s="48">
        <v>123</v>
      </c>
      <c r="CY29" s="48">
        <v>48</v>
      </c>
      <c r="CZ29" s="48">
        <v>66917</v>
      </c>
      <c r="DA29" s="48">
        <v>41.8323038913</v>
      </c>
      <c r="DB29" s="48">
        <v>10</v>
      </c>
    </row>
    <row r="30" spans="1:106" x14ac:dyDescent="0.15">
      <c r="A30">
        <v>8358</v>
      </c>
      <c r="B30">
        <v>28220</v>
      </c>
      <c r="C30">
        <v>16001</v>
      </c>
      <c r="D30" s="118">
        <v>3</v>
      </c>
      <c r="E30" s="118"/>
      <c r="F30" s="118"/>
      <c r="G30" s="118"/>
      <c r="H30" s="118" t="s">
        <v>631</v>
      </c>
      <c r="I30" s="118" t="s">
        <v>59</v>
      </c>
      <c r="J30" s="118" t="s">
        <v>73</v>
      </c>
      <c r="K30" s="118" t="s">
        <v>815</v>
      </c>
      <c r="L30" s="118"/>
      <c r="M30" s="153">
        <v>169</v>
      </c>
      <c r="N30" s="119">
        <v>493</v>
      </c>
      <c r="O30" s="119">
        <v>15</v>
      </c>
      <c r="P30" s="119">
        <v>25</v>
      </c>
      <c r="Q30" s="119">
        <v>22</v>
      </c>
      <c r="R30" s="119">
        <v>15</v>
      </c>
      <c r="S30" s="119">
        <v>10</v>
      </c>
      <c r="T30" s="119">
        <v>24</v>
      </c>
      <c r="U30" s="119">
        <v>22</v>
      </c>
      <c r="V30" s="119">
        <v>46</v>
      </c>
      <c r="W30" s="119">
        <v>24</v>
      </c>
      <c r="X30" s="119">
        <v>21</v>
      </c>
      <c r="Y30" s="119">
        <v>22</v>
      </c>
      <c r="Z30" s="119">
        <v>45</v>
      </c>
      <c r="AA30" s="119">
        <v>68</v>
      </c>
      <c r="AB30" s="119">
        <v>61</v>
      </c>
      <c r="AC30" s="119">
        <v>25</v>
      </c>
      <c r="AD30" s="119">
        <v>17</v>
      </c>
      <c r="AE30" s="119">
        <v>15</v>
      </c>
      <c r="AF30" s="119">
        <v>14</v>
      </c>
      <c r="AG30" s="119">
        <v>2</v>
      </c>
      <c r="AH30" s="119">
        <v>0</v>
      </c>
      <c r="AI30" s="119">
        <v>0</v>
      </c>
      <c r="AJ30" s="133">
        <v>0</v>
      </c>
      <c r="AK30" s="119">
        <v>62</v>
      </c>
      <c r="AL30" s="119">
        <v>297</v>
      </c>
      <c r="AM30" s="119">
        <v>134</v>
      </c>
      <c r="AN30" s="119">
        <v>48</v>
      </c>
      <c r="AO30" s="119">
        <v>16</v>
      </c>
      <c r="AP30" s="119">
        <v>23774</v>
      </c>
      <c r="AQ30" s="119">
        <v>48.723123732300003</v>
      </c>
      <c r="AR30" s="119">
        <v>0</v>
      </c>
      <c r="AS30" s="119">
        <v>235</v>
      </c>
      <c r="AT30" s="119">
        <v>11</v>
      </c>
      <c r="AU30" s="119">
        <v>14</v>
      </c>
      <c r="AV30" s="119">
        <v>10</v>
      </c>
      <c r="AW30" s="119">
        <v>6</v>
      </c>
      <c r="AX30" s="119">
        <v>3</v>
      </c>
      <c r="AY30" s="119">
        <v>12</v>
      </c>
      <c r="AZ30" s="119">
        <v>9</v>
      </c>
      <c r="BA30" s="119">
        <v>19</v>
      </c>
      <c r="BB30" s="119">
        <v>12</v>
      </c>
      <c r="BC30" s="119">
        <v>12</v>
      </c>
      <c r="BD30" s="119">
        <v>8</v>
      </c>
      <c r="BE30" s="119">
        <v>20</v>
      </c>
      <c r="BF30" s="119">
        <v>27</v>
      </c>
      <c r="BG30" s="119">
        <v>38</v>
      </c>
      <c r="BH30" s="119">
        <v>13</v>
      </c>
      <c r="BI30" s="119">
        <v>10</v>
      </c>
      <c r="BJ30" s="119">
        <v>6</v>
      </c>
      <c r="BK30" s="119">
        <v>4</v>
      </c>
      <c r="BL30" s="119">
        <v>1</v>
      </c>
      <c r="BM30" s="119">
        <v>0</v>
      </c>
      <c r="BN30" s="119">
        <v>0</v>
      </c>
      <c r="BO30" s="133">
        <v>0</v>
      </c>
      <c r="BP30" s="119">
        <v>35</v>
      </c>
      <c r="BQ30" s="119">
        <v>128</v>
      </c>
      <c r="BR30" s="119">
        <v>72</v>
      </c>
      <c r="BS30" s="119">
        <v>21</v>
      </c>
      <c r="BT30" s="119">
        <v>5</v>
      </c>
      <c r="BU30" s="119">
        <v>11226</v>
      </c>
      <c r="BV30" s="119">
        <v>48.270212766</v>
      </c>
      <c r="BW30" s="119">
        <v>0</v>
      </c>
      <c r="BX30" s="119">
        <v>258</v>
      </c>
      <c r="BY30" s="119">
        <v>4</v>
      </c>
      <c r="BZ30" s="119">
        <v>11</v>
      </c>
      <c r="CA30" s="119">
        <v>12</v>
      </c>
      <c r="CB30" s="119">
        <v>9</v>
      </c>
      <c r="CC30" s="119">
        <v>7</v>
      </c>
      <c r="CD30" s="119">
        <v>12</v>
      </c>
      <c r="CE30" s="119">
        <v>13</v>
      </c>
      <c r="CF30" s="119">
        <v>27</v>
      </c>
      <c r="CG30" s="119">
        <v>12</v>
      </c>
      <c r="CH30" s="119">
        <v>9</v>
      </c>
      <c r="CI30" s="119">
        <v>14</v>
      </c>
      <c r="CJ30" s="119">
        <v>25</v>
      </c>
      <c r="CK30" s="119">
        <v>41</v>
      </c>
      <c r="CL30" s="119">
        <v>23</v>
      </c>
      <c r="CM30" s="119">
        <v>12</v>
      </c>
      <c r="CN30" s="119">
        <v>7</v>
      </c>
      <c r="CO30" s="119">
        <v>9</v>
      </c>
      <c r="CP30" s="119">
        <v>10</v>
      </c>
      <c r="CQ30" s="119">
        <v>1</v>
      </c>
      <c r="CR30" s="119">
        <v>0</v>
      </c>
      <c r="CS30" s="119">
        <v>0</v>
      </c>
      <c r="CT30" s="133">
        <v>0</v>
      </c>
      <c r="CU30" s="119">
        <v>27</v>
      </c>
      <c r="CV30" s="119">
        <v>169</v>
      </c>
      <c r="CW30" s="119">
        <v>62</v>
      </c>
      <c r="CX30" s="119">
        <v>27</v>
      </c>
      <c r="CY30" s="119">
        <v>11</v>
      </c>
      <c r="CZ30" s="119">
        <v>12548</v>
      </c>
      <c r="DA30" s="119">
        <v>49.135658914700002</v>
      </c>
      <c r="DB30" s="119">
        <v>0</v>
      </c>
    </row>
    <row r="31" spans="1:106" x14ac:dyDescent="0.15">
      <c r="A31">
        <v>8359</v>
      </c>
      <c r="B31">
        <v>28220</v>
      </c>
      <c r="C31">
        <v>16002</v>
      </c>
      <c r="D31" s="122">
        <v>3</v>
      </c>
      <c r="E31" s="122"/>
      <c r="F31" s="122"/>
      <c r="G31" s="122"/>
      <c r="H31" s="122" t="s">
        <v>631</v>
      </c>
      <c r="I31" s="122" t="s">
        <v>59</v>
      </c>
      <c r="J31" s="122" t="s">
        <v>73</v>
      </c>
      <c r="K31" s="122" t="s">
        <v>816</v>
      </c>
      <c r="L31" s="122"/>
      <c r="M31" s="153">
        <v>172</v>
      </c>
      <c r="N31" s="123">
        <v>513</v>
      </c>
      <c r="O31" s="123">
        <v>17</v>
      </c>
      <c r="P31" s="123">
        <v>18</v>
      </c>
      <c r="Q31" s="123">
        <v>11</v>
      </c>
      <c r="R31" s="123">
        <v>28</v>
      </c>
      <c r="S31" s="123">
        <v>33</v>
      </c>
      <c r="T31" s="123">
        <v>35</v>
      </c>
      <c r="U31" s="123">
        <v>38</v>
      </c>
      <c r="V31" s="123">
        <v>18</v>
      </c>
      <c r="W31" s="123">
        <v>27</v>
      </c>
      <c r="X31" s="123">
        <v>20</v>
      </c>
      <c r="Y31" s="123">
        <v>38</v>
      </c>
      <c r="Z31" s="123">
        <v>70</v>
      </c>
      <c r="AA31" s="123">
        <v>72</v>
      </c>
      <c r="AB31" s="123">
        <v>35</v>
      </c>
      <c r="AC31" s="123">
        <v>25</v>
      </c>
      <c r="AD31" s="123">
        <v>13</v>
      </c>
      <c r="AE31" s="123">
        <v>6</v>
      </c>
      <c r="AF31" s="123">
        <v>4</v>
      </c>
      <c r="AG31" s="123">
        <v>5</v>
      </c>
      <c r="AH31" s="123">
        <v>0</v>
      </c>
      <c r="AI31" s="123">
        <v>0</v>
      </c>
      <c r="AJ31" s="134">
        <v>0</v>
      </c>
      <c r="AK31" s="123">
        <v>46</v>
      </c>
      <c r="AL31" s="123">
        <v>379</v>
      </c>
      <c r="AM31" s="123">
        <v>88</v>
      </c>
      <c r="AN31" s="123">
        <v>28</v>
      </c>
      <c r="AO31" s="123">
        <v>9</v>
      </c>
      <c r="AP31" s="123">
        <v>23281</v>
      </c>
      <c r="AQ31" s="123">
        <v>45.882066276800003</v>
      </c>
      <c r="AR31" s="123">
        <v>7</v>
      </c>
      <c r="AS31" s="123">
        <v>257</v>
      </c>
      <c r="AT31" s="123">
        <v>9</v>
      </c>
      <c r="AU31" s="123">
        <v>12</v>
      </c>
      <c r="AV31" s="123">
        <v>4</v>
      </c>
      <c r="AW31" s="123">
        <v>11</v>
      </c>
      <c r="AX31" s="123">
        <v>19</v>
      </c>
      <c r="AY31" s="123">
        <v>18</v>
      </c>
      <c r="AZ31" s="123">
        <v>23</v>
      </c>
      <c r="BA31" s="123">
        <v>11</v>
      </c>
      <c r="BB31" s="123">
        <v>12</v>
      </c>
      <c r="BC31" s="123">
        <v>9</v>
      </c>
      <c r="BD31" s="123">
        <v>16</v>
      </c>
      <c r="BE31" s="123">
        <v>31</v>
      </c>
      <c r="BF31" s="123">
        <v>37</v>
      </c>
      <c r="BG31" s="123">
        <v>20</v>
      </c>
      <c r="BH31" s="123">
        <v>13</v>
      </c>
      <c r="BI31" s="123">
        <v>7</v>
      </c>
      <c r="BJ31" s="123">
        <v>3</v>
      </c>
      <c r="BK31" s="123">
        <v>0</v>
      </c>
      <c r="BL31" s="123">
        <v>2</v>
      </c>
      <c r="BM31" s="123">
        <v>0</v>
      </c>
      <c r="BN31" s="123">
        <v>0</v>
      </c>
      <c r="BO31" s="134">
        <v>0</v>
      </c>
      <c r="BP31" s="123">
        <v>25</v>
      </c>
      <c r="BQ31" s="123">
        <v>187</v>
      </c>
      <c r="BR31" s="123">
        <v>45</v>
      </c>
      <c r="BS31" s="123">
        <v>12</v>
      </c>
      <c r="BT31" s="123">
        <v>2</v>
      </c>
      <c r="BU31" s="123">
        <v>11427</v>
      </c>
      <c r="BV31" s="123">
        <v>44.963035019499998</v>
      </c>
      <c r="BW31" s="123">
        <v>7</v>
      </c>
      <c r="BX31" s="123">
        <v>256</v>
      </c>
      <c r="BY31" s="123">
        <v>8</v>
      </c>
      <c r="BZ31" s="123">
        <v>6</v>
      </c>
      <c r="CA31" s="123">
        <v>7</v>
      </c>
      <c r="CB31" s="123">
        <v>17</v>
      </c>
      <c r="CC31" s="123">
        <v>14</v>
      </c>
      <c r="CD31" s="123">
        <v>17</v>
      </c>
      <c r="CE31" s="123">
        <v>15</v>
      </c>
      <c r="CF31" s="123">
        <v>7</v>
      </c>
      <c r="CG31" s="123">
        <v>15</v>
      </c>
      <c r="CH31" s="123">
        <v>11</v>
      </c>
      <c r="CI31" s="123">
        <v>22</v>
      </c>
      <c r="CJ31" s="123">
        <v>39</v>
      </c>
      <c r="CK31" s="123">
        <v>35</v>
      </c>
      <c r="CL31" s="123">
        <v>15</v>
      </c>
      <c r="CM31" s="123">
        <v>12</v>
      </c>
      <c r="CN31" s="123">
        <v>6</v>
      </c>
      <c r="CO31" s="123">
        <v>3</v>
      </c>
      <c r="CP31" s="123">
        <v>4</v>
      </c>
      <c r="CQ31" s="123">
        <v>3</v>
      </c>
      <c r="CR31" s="123">
        <v>0</v>
      </c>
      <c r="CS31" s="123">
        <v>0</v>
      </c>
      <c r="CT31" s="134">
        <v>0</v>
      </c>
      <c r="CU31" s="123">
        <v>21</v>
      </c>
      <c r="CV31" s="123">
        <v>192</v>
      </c>
      <c r="CW31" s="123">
        <v>43</v>
      </c>
      <c r="CX31" s="123">
        <v>16</v>
      </c>
      <c r="CY31" s="123">
        <v>7</v>
      </c>
      <c r="CZ31" s="123">
        <v>11854</v>
      </c>
      <c r="DA31" s="123">
        <v>46.8046875</v>
      </c>
      <c r="DB31" s="123">
        <v>0</v>
      </c>
    </row>
    <row r="32" spans="1:106" x14ac:dyDescent="0.15">
      <c r="A32">
        <v>8360</v>
      </c>
      <c r="B32">
        <v>28220</v>
      </c>
      <c r="C32">
        <v>16003</v>
      </c>
      <c r="D32" s="122">
        <v>3</v>
      </c>
      <c r="E32" s="122"/>
      <c r="F32" s="122"/>
      <c r="G32" s="122"/>
      <c r="H32" s="122" t="s">
        <v>631</v>
      </c>
      <c r="I32" s="122" t="s">
        <v>59</v>
      </c>
      <c r="J32" s="122" t="s">
        <v>73</v>
      </c>
      <c r="K32" s="122" t="s">
        <v>817</v>
      </c>
      <c r="L32" s="122"/>
      <c r="M32" s="153">
        <v>154</v>
      </c>
      <c r="N32" s="123">
        <v>416</v>
      </c>
      <c r="O32" s="123">
        <v>14</v>
      </c>
      <c r="P32" s="123">
        <v>16</v>
      </c>
      <c r="Q32" s="123">
        <v>17</v>
      </c>
      <c r="R32" s="123">
        <v>13</v>
      </c>
      <c r="S32" s="123">
        <v>16</v>
      </c>
      <c r="T32" s="123">
        <v>21</v>
      </c>
      <c r="U32" s="123">
        <v>27</v>
      </c>
      <c r="V32" s="123">
        <v>35</v>
      </c>
      <c r="W32" s="123">
        <v>17</v>
      </c>
      <c r="X32" s="123">
        <v>16</v>
      </c>
      <c r="Y32" s="123">
        <v>20</v>
      </c>
      <c r="Z32" s="123">
        <v>49</v>
      </c>
      <c r="AA32" s="123">
        <v>69</v>
      </c>
      <c r="AB32" s="123">
        <v>38</v>
      </c>
      <c r="AC32" s="123">
        <v>14</v>
      </c>
      <c r="AD32" s="123">
        <v>16</v>
      </c>
      <c r="AE32" s="123">
        <v>9</v>
      </c>
      <c r="AF32" s="123">
        <v>7</v>
      </c>
      <c r="AG32" s="123">
        <v>2</v>
      </c>
      <c r="AH32" s="123">
        <v>0</v>
      </c>
      <c r="AI32" s="123">
        <v>0</v>
      </c>
      <c r="AJ32" s="134">
        <v>0</v>
      </c>
      <c r="AK32" s="123">
        <v>47</v>
      </c>
      <c r="AL32" s="123">
        <v>283</v>
      </c>
      <c r="AM32" s="123">
        <v>86</v>
      </c>
      <c r="AN32" s="123">
        <v>34</v>
      </c>
      <c r="AO32" s="123">
        <v>9</v>
      </c>
      <c r="AP32" s="123">
        <v>19527</v>
      </c>
      <c r="AQ32" s="123">
        <v>47.439903846199996</v>
      </c>
      <c r="AR32" s="123">
        <v>0</v>
      </c>
      <c r="AS32" s="123">
        <v>216</v>
      </c>
      <c r="AT32" s="123">
        <v>14</v>
      </c>
      <c r="AU32" s="123">
        <v>10</v>
      </c>
      <c r="AV32" s="123">
        <v>8</v>
      </c>
      <c r="AW32" s="123">
        <v>7</v>
      </c>
      <c r="AX32" s="123">
        <v>6</v>
      </c>
      <c r="AY32" s="123">
        <v>12</v>
      </c>
      <c r="AZ32" s="123">
        <v>14</v>
      </c>
      <c r="BA32" s="123">
        <v>21</v>
      </c>
      <c r="BB32" s="123">
        <v>9</v>
      </c>
      <c r="BC32" s="123">
        <v>8</v>
      </c>
      <c r="BD32" s="123">
        <v>8</v>
      </c>
      <c r="BE32" s="123">
        <v>20</v>
      </c>
      <c r="BF32" s="123">
        <v>34</v>
      </c>
      <c r="BG32" s="123">
        <v>24</v>
      </c>
      <c r="BH32" s="123">
        <v>6</v>
      </c>
      <c r="BI32" s="123">
        <v>9</v>
      </c>
      <c r="BJ32" s="123">
        <v>3</v>
      </c>
      <c r="BK32" s="123">
        <v>3</v>
      </c>
      <c r="BL32" s="123">
        <v>0</v>
      </c>
      <c r="BM32" s="123">
        <v>0</v>
      </c>
      <c r="BN32" s="123">
        <v>0</v>
      </c>
      <c r="BO32" s="134">
        <v>0</v>
      </c>
      <c r="BP32" s="123">
        <v>32</v>
      </c>
      <c r="BQ32" s="123">
        <v>139</v>
      </c>
      <c r="BR32" s="123">
        <v>45</v>
      </c>
      <c r="BS32" s="123">
        <v>15</v>
      </c>
      <c r="BT32" s="123">
        <v>3</v>
      </c>
      <c r="BU32" s="123">
        <v>9655</v>
      </c>
      <c r="BV32" s="123">
        <v>45.199074074099997</v>
      </c>
      <c r="BW32" s="123">
        <v>0</v>
      </c>
      <c r="BX32" s="123">
        <v>200</v>
      </c>
      <c r="BY32" s="123">
        <v>0</v>
      </c>
      <c r="BZ32" s="123">
        <v>6</v>
      </c>
      <c r="CA32" s="123">
        <v>9</v>
      </c>
      <c r="CB32" s="123">
        <v>6</v>
      </c>
      <c r="CC32" s="123">
        <v>10</v>
      </c>
      <c r="CD32" s="123">
        <v>9</v>
      </c>
      <c r="CE32" s="123">
        <v>13</v>
      </c>
      <c r="CF32" s="123">
        <v>14</v>
      </c>
      <c r="CG32" s="123">
        <v>8</v>
      </c>
      <c r="CH32" s="123">
        <v>8</v>
      </c>
      <c r="CI32" s="123">
        <v>12</v>
      </c>
      <c r="CJ32" s="123">
        <v>29</v>
      </c>
      <c r="CK32" s="123">
        <v>35</v>
      </c>
      <c r="CL32" s="123">
        <v>14</v>
      </c>
      <c r="CM32" s="123">
        <v>8</v>
      </c>
      <c r="CN32" s="123">
        <v>7</v>
      </c>
      <c r="CO32" s="123">
        <v>6</v>
      </c>
      <c r="CP32" s="123">
        <v>4</v>
      </c>
      <c r="CQ32" s="123">
        <v>2</v>
      </c>
      <c r="CR32" s="123">
        <v>0</v>
      </c>
      <c r="CS32" s="123">
        <v>0</v>
      </c>
      <c r="CT32" s="134">
        <v>0</v>
      </c>
      <c r="CU32" s="123">
        <v>15</v>
      </c>
      <c r="CV32" s="123">
        <v>144</v>
      </c>
      <c r="CW32" s="123">
        <v>41</v>
      </c>
      <c r="CX32" s="123">
        <v>19</v>
      </c>
      <c r="CY32" s="123">
        <v>6</v>
      </c>
      <c r="CZ32" s="123">
        <v>9872</v>
      </c>
      <c r="DA32" s="123">
        <v>49.86</v>
      </c>
      <c r="DB32" s="123">
        <v>0</v>
      </c>
    </row>
    <row r="33" spans="1:106" x14ac:dyDescent="0.15">
      <c r="A33">
        <v>8361</v>
      </c>
      <c r="B33">
        <v>28220</v>
      </c>
      <c r="C33">
        <v>16005</v>
      </c>
      <c r="D33" s="122">
        <v>3</v>
      </c>
      <c r="E33" s="122"/>
      <c r="F33" s="122"/>
      <c r="G33" s="122"/>
      <c r="H33" s="122" t="s">
        <v>631</v>
      </c>
      <c r="I33" s="122" t="s">
        <v>59</v>
      </c>
      <c r="J33" s="122" t="s">
        <v>73</v>
      </c>
      <c r="K33" s="122" t="s">
        <v>818</v>
      </c>
      <c r="L33" s="122"/>
      <c r="M33" s="153">
        <v>112</v>
      </c>
      <c r="N33" s="123">
        <v>306</v>
      </c>
      <c r="O33" s="123">
        <v>30</v>
      </c>
      <c r="P33" s="123">
        <v>30</v>
      </c>
      <c r="Q33" s="123">
        <v>27</v>
      </c>
      <c r="R33" s="123">
        <v>15</v>
      </c>
      <c r="S33" s="123">
        <v>9</v>
      </c>
      <c r="T33" s="123">
        <v>24</v>
      </c>
      <c r="U33" s="123">
        <v>28</v>
      </c>
      <c r="V33" s="123">
        <v>47</v>
      </c>
      <c r="W33" s="123">
        <v>36</v>
      </c>
      <c r="X33" s="123">
        <v>22</v>
      </c>
      <c r="Y33" s="123">
        <v>10</v>
      </c>
      <c r="Z33" s="123">
        <v>12</v>
      </c>
      <c r="AA33" s="123">
        <v>6</v>
      </c>
      <c r="AB33" s="123">
        <v>5</v>
      </c>
      <c r="AC33" s="123">
        <v>2</v>
      </c>
      <c r="AD33" s="123">
        <v>1</v>
      </c>
      <c r="AE33" s="123">
        <v>2</v>
      </c>
      <c r="AF33" s="123">
        <v>0</v>
      </c>
      <c r="AG33" s="123">
        <v>0</v>
      </c>
      <c r="AH33" s="123">
        <v>0</v>
      </c>
      <c r="AI33" s="123">
        <v>0</v>
      </c>
      <c r="AJ33" s="134">
        <v>0</v>
      </c>
      <c r="AK33" s="123">
        <v>87</v>
      </c>
      <c r="AL33" s="123">
        <v>209</v>
      </c>
      <c r="AM33" s="123">
        <v>10</v>
      </c>
      <c r="AN33" s="123">
        <v>3</v>
      </c>
      <c r="AO33" s="123">
        <v>0</v>
      </c>
      <c r="AP33" s="123">
        <v>9152</v>
      </c>
      <c r="AQ33" s="123">
        <v>30.408496732</v>
      </c>
      <c r="AR33" s="123">
        <v>1</v>
      </c>
      <c r="AS33" s="123">
        <v>164</v>
      </c>
      <c r="AT33" s="123">
        <v>17</v>
      </c>
      <c r="AU33" s="123">
        <v>18</v>
      </c>
      <c r="AV33" s="123">
        <v>14</v>
      </c>
      <c r="AW33" s="123">
        <v>6</v>
      </c>
      <c r="AX33" s="123">
        <v>6</v>
      </c>
      <c r="AY33" s="123">
        <v>10</v>
      </c>
      <c r="AZ33" s="123">
        <v>17</v>
      </c>
      <c r="BA33" s="123">
        <v>23</v>
      </c>
      <c r="BB33" s="123">
        <v>19</v>
      </c>
      <c r="BC33" s="123">
        <v>14</v>
      </c>
      <c r="BD33" s="123">
        <v>5</v>
      </c>
      <c r="BE33" s="123">
        <v>7</v>
      </c>
      <c r="BF33" s="123">
        <v>4</v>
      </c>
      <c r="BG33" s="123">
        <v>2</v>
      </c>
      <c r="BH33" s="123">
        <v>1</v>
      </c>
      <c r="BI33" s="123">
        <v>0</v>
      </c>
      <c r="BJ33" s="123">
        <v>1</v>
      </c>
      <c r="BK33" s="123">
        <v>0</v>
      </c>
      <c r="BL33" s="123">
        <v>0</v>
      </c>
      <c r="BM33" s="123">
        <v>0</v>
      </c>
      <c r="BN33" s="123">
        <v>0</v>
      </c>
      <c r="BO33" s="134">
        <v>0</v>
      </c>
      <c r="BP33" s="123">
        <v>49</v>
      </c>
      <c r="BQ33" s="123">
        <v>111</v>
      </c>
      <c r="BR33" s="123">
        <v>4</v>
      </c>
      <c r="BS33" s="123">
        <v>1</v>
      </c>
      <c r="BT33" s="123">
        <v>0</v>
      </c>
      <c r="BU33" s="123">
        <v>4886</v>
      </c>
      <c r="BV33" s="123">
        <v>30.292682926800001</v>
      </c>
      <c r="BW33" s="123">
        <v>0</v>
      </c>
      <c r="BX33" s="123">
        <v>142</v>
      </c>
      <c r="BY33" s="123">
        <v>13</v>
      </c>
      <c r="BZ33" s="123">
        <v>12</v>
      </c>
      <c r="CA33" s="123">
        <v>13</v>
      </c>
      <c r="CB33" s="123">
        <v>9</v>
      </c>
      <c r="CC33" s="123">
        <v>3</v>
      </c>
      <c r="CD33" s="123">
        <v>14</v>
      </c>
      <c r="CE33" s="123">
        <v>11</v>
      </c>
      <c r="CF33" s="123">
        <v>24</v>
      </c>
      <c r="CG33" s="123">
        <v>17</v>
      </c>
      <c r="CH33" s="123">
        <v>8</v>
      </c>
      <c r="CI33" s="123">
        <v>5</v>
      </c>
      <c r="CJ33" s="123">
        <v>5</v>
      </c>
      <c r="CK33" s="123">
        <v>2</v>
      </c>
      <c r="CL33" s="123">
        <v>3</v>
      </c>
      <c r="CM33" s="123">
        <v>1</v>
      </c>
      <c r="CN33" s="123">
        <v>1</v>
      </c>
      <c r="CO33" s="123">
        <v>1</v>
      </c>
      <c r="CP33" s="123">
        <v>0</v>
      </c>
      <c r="CQ33" s="123">
        <v>0</v>
      </c>
      <c r="CR33" s="123">
        <v>0</v>
      </c>
      <c r="CS33" s="123">
        <v>0</v>
      </c>
      <c r="CT33" s="134">
        <v>0</v>
      </c>
      <c r="CU33" s="123">
        <v>38</v>
      </c>
      <c r="CV33" s="123">
        <v>98</v>
      </c>
      <c r="CW33" s="123">
        <v>6</v>
      </c>
      <c r="CX33" s="123">
        <v>2</v>
      </c>
      <c r="CY33" s="123">
        <v>0</v>
      </c>
      <c r="CZ33" s="123">
        <v>4266</v>
      </c>
      <c r="DA33" s="123">
        <v>30.542253521100001</v>
      </c>
      <c r="DB33" s="123">
        <v>1</v>
      </c>
    </row>
    <row r="34" spans="1:106" x14ac:dyDescent="0.15">
      <c r="A34">
        <v>8362</v>
      </c>
      <c r="B34">
        <v>28220</v>
      </c>
      <c r="C34">
        <v>16006</v>
      </c>
      <c r="D34" s="122">
        <v>3</v>
      </c>
      <c r="E34" s="122"/>
      <c r="F34" s="122"/>
      <c r="G34" s="122"/>
      <c r="H34" s="122" t="s">
        <v>631</v>
      </c>
      <c r="I34" s="122" t="s">
        <v>59</v>
      </c>
      <c r="J34" s="122" t="s">
        <v>73</v>
      </c>
      <c r="K34" s="122" t="s">
        <v>819</v>
      </c>
      <c r="L34" s="122"/>
      <c r="M34" s="153">
        <v>132</v>
      </c>
      <c r="N34" s="123">
        <v>317</v>
      </c>
      <c r="O34" s="123">
        <v>31</v>
      </c>
      <c r="P34" s="123">
        <v>21</v>
      </c>
      <c r="Q34" s="123">
        <v>21</v>
      </c>
      <c r="R34" s="123">
        <v>13</v>
      </c>
      <c r="S34" s="123">
        <v>18</v>
      </c>
      <c r="T34" s="123">
        <v>38</v>
      </c>
      <c r="U34" s="123">
        <v>48</v>
      </c>
      <c r="V34" s="123">
        <v>37</v>
      </c>
      <c r="W34" s="123">
        <v>27</v>
      </c>
      <c r="X34" s="123">
        <v>26</v>
      </c>
      <c r="Y34" s="123">
        <v>11</v>
      </c>
      <c r="Z34" s="123">
        <v>10</v>
      </c>
      <c r="AA34" s="123">
        <v>7</v>
      </c>
      <c r="AB34" s="123">
        <v>2</v>
      </c>
      <c r="AC34" s="123">
        <v>2</v>
      </c>
      <c r="AD34" s="123">
        <v>1</v>
      </c>
      <c r="AE34" s="123">
        <v>1</v>
      </c>
      <c r="AF34" s="123">
        <v>2</v>
      </c>
      <c r="AG34" s="123">
        <v>1</v>
      </c>
      <c r="AH34" s="123">
        <v>0</v>
      </c>
      <c r="AI34" s="123">
        <v>0</v>
      </c>
      <c r="AJ34" s="134">
        <v>0</v>
      </c>
      <c r="AK34" s="123">
        <v>73</v>
      </c>
      <c r="AL34" s="123">
        <v>235</v>
      </c>
      <c r="AM34" s="123">
        <v>9</v>
      </c>
      <c r="AN34" s="123">
        <v>5</v>
      </c>
      <c r="AO34" s="123">
        <v>3</v>
      </c>
      <c r="AP34" s="123">
        <v>9650</v>
      </c>
      <c r="AQ34" s="123">
        <v>30.941640378500001</v>
      </c>
      <c r="AR34" s="123">
        <v>1</v>
      </c>
      <c r="AS34" s="123">
        <v>162</v>
      </c>
      <c r="AT34" s="123">
        <v>16</v>
      </c>
      <c r="AU34" s="123">
        <v>10</v>
      </c>
      <c r="AV34" s="123">
        <v>10</v>
      </c>
      <c r="AW34" s="123">
        <v>9</v>
      </c>
      <c r="AX34" s="123">
        <v>2</v>
      </c>
      <c r="AY34" s="123">
        <v>21</v>
      </c>
      <c r="AZ34" s="123">
        <v>21</v>
      </c>
      <c r="BA34" s="123">
        <v>24</v>
      </c>
      <c r="BB34" s="123">
        <v>12</v>
      </c>
      <c r="BC34" s="123">
        <v>15</v>
      </c>
      <c r="BD34" s="123">
        <v>6</v>
      </c>
      <c r="BE34" s="123">
        <v>6</v>
      </c>
      <c r="BF34" s="123">
        <v>5</v>
      </c>
      <c r="BG34" s="123">
        <v>1</v>
      </c>
      <c r="BH34" s="123">
        <v>1</v>
      </c>
      <c r="BI34" s="123">
        <v>1</v>
      </c>
      <c r="BJ34" s="123">
        <v>1</v>
      </c>
      <c r="BK34" s="123">
        <v>0</v>
      </c>
      <c r="BL34" s="123">
        <v>1</v>
      </c>
      <c r="BM34" s="123">
        <v>0</v>
      </c>
      <c r="BN34" s="123">
        <v>0</v>
      </c>
      <c r="BO34" s="134">
        <v>0</v>
      </c>
      <c r="BP34" s="123">
        <v>36</v>
      </c>
      <c r="BQ34" s="123">
        <v>121</v>
      </c>
      <c r="BR34" s="123">
        <v>5</v>
      </c>
      <c r="BS34" s="123">
        <v>3</v>
      </c>
      <c r="BT34" s="123">
        <v>1</v>
      </c>
      <c r="BU34" s="123">
        <v>5116</v>
      </c>
      <c r="BV34" s="123">
        <v>32.0802469136</v>
      </c>
      <c r="BW34" s="123">
        <v>0</v>
      </c>
      <c r="BX34" s="123">
        <v>155</v>
      </c>
      <c r="BY34" s="123">
        <v>15</v>
      </c>
      <c r="BZ34" s="123">
        <v>11</v>
      </c>
      <c r="CA34" s="123">
        <v>11</v>
      </c>
      <c r="CB34" s="123">
        <v>4</v>
      </c>
      <c r="CC34" s="123">
        <v>16</v>
      </c>
      <c r="CD34" s="123">
        <v>17</v>
      </c>
      <c r="CE34" s="123">
        <v>27</v>
      </c>
      <c r="CF34" s="123">
        <v>13</v>
      </c>
      <c r="CG34" s="123">
        <v>15</v>
      </c>
      <c r="CH34" s="123">
        <v>11</v>
      </c>
      <c r="CI34" s="123">
        <v>5</v>
      </c>
      <c r="CJ34" s="123">
        <v>4</v>
      </c>
      <c r="CK34" s="123">
        <v>2</v>
      </c>
      <c r="CL34" s="123">
        <v>1</v>
      </c>
      <c r="CM34" s="123">
        <v>1</v>
      </c>
      <c r="CN34" s="123">
        <v>0</v>
      </c>
      <c r="CO34" s="123">
        <v>0</v>
      </c>
      <c r="CP34" s="123">
        <v>2</v>
      </c>
      <c r="CQ34" s="123">
        <v>0</v>
      </c>
      <c r="CR34" s="123">
        <v>0</v>
      </c>
      <c r="CS34" s="123">
        <v>0</v>
      </c>
      <c r="CT34" s="134">
        <v>0</v>
      </c>
      <c r="CU34" s="123">
        <v>37</v>
      </c>
      <c r="CV34" s="123">
        <v>114</v>
      </c>
      <c r="CW34" s="123">
        <v>4</v>
      </c>
      <c r="CX34" s="123">
        <v>2</v>
      </c>
      <c r="CY34" s="123">
        <v>2</v>
      </c>
      <c r="CZ34" s="123">
        <v>4534</v>
      </c>
      <c r="DA34" s="123">
        <v>29.751612903200002</v>
      </c>
      <c r="DB34" s="123">
        <v>1</v>
      </c>
    </row>
    <row r="35" spans="1:106" x14ac:dyDescent="0.15">
      <c r="A35">
        <v>8363</v>
      </c>
      <c r="B35">
        <v>28220</v>
      </c>
      <c r="C35">
        <v>16007</v>
      </c>
      <c r="D35" s="122">
        <v>3</v>
      </c>
      <c r="E35" s="122"/>
      <c r="F35" s="122"/>
      <c r="G35" s="122"/>
      <c r="H35" s="122" t="s">
        <v>631</v>
      </c>
      <c r="I35" s="122" t="s">
        <v>59</v>
      </c>
      <c r="J35" s="122" t="s">
        <v>73</v>
      </c>
      <c r="K35" s="122" t="s">
        <v>820</v>
      </c>
      <c r="L35" s="122"/>
      <c r="M35" s="153">
        <v>156</v>
      </c>
      <c r="N35" s="123">
        <v>364</v>
      </c>
      <c r="O35" s="123">
        <v>39</v>
      </c>
      <c r="P35" s="123">
        <v>25</v>
      </c>
      <c r="Q35" s="123">
        <v>24</v>
      </c>
      <c r="R35" s="123">
        <v>13</v>
      </c>
      <c r="S35" s="123">
        <v>30</v>
      </c>
      <c r="T35" s="123">
        <v>40</v>
      </c>
      <c r="U35" s="123">
        <v>47</v>
      </c>
      <c r="V35" s="123">
        <v>43</v>
      </c>
      <c r="W35" s="123">
        <v>23</v>
      </c>
      <c r="X35" s="123">
        <v>24</v>
      </c>
      <c r="Y35" s="123">
        <v>12</v>
      </c>
      <c r="Z35" s="123">
        <v>12</v>
      </c>
      <c r="AA35" s="123">
        <v>16</v>
      </c>
      <c r="AB35" s="123">
        <v>7</v>
      </c>
      <c r="AC35" s="123">
        <v>3</v>
      </c>
      <c r="AD35" s="123">
        <v>4</v>
      </c>
      <c r="AE35" s="123">
        <v>1</v>
      </c>
      <c r="AF35" s="123">
        <v>1</v>
      </c>
      <c r="AG35" s="123">
        <v>0</v>
      </c>
      <c r="AH35" s="123">
        <v>0</v>
      </c>
      <c r="AI35" s="123">
        <v>0</v>
      </c>
      <c r="AJ35" s="134">
        <v>0</v>
      </c>
      <c r="AK35" s="123">
        <v>88</v>
      </c>
      <c r="AL35" s="123">
        <v>260</v>
      </c>
      <c r="AM35" s="123">
        <v>16</v>
      </c>
      <c r="AN35" s="123">
        <v>6</v>
      </c>
      <c r="AO35" s="123">
        <v>1</v>
      </c>
      <c r="AP35" s="123">
        <v>11188</v>
      </c>
      <c r="AQ35" s="123">
        <v>31.2362637363</v>
      </c>
      <c r="AR35" s="123">
        <v>27</v>
      </c>
      <c r="AS35" s="123">
        <v>206</v>
      </c>
      <c r="AT35" s="123">
        <v>21</v>
      </c>
      <c r="AU35" s="123">
        <v>20</v>
      </c>
      <c r="AV35" s="123">
        <v>10</v>
      </c>
      <c r="AW35" s="123">
        <v>5</v>
      </c>
      <c r="AX35" s="123">
        <v>20</v>
      </c>
      <c r="AY35" s="123">
        <v>25</v>
      </c>
      <c r="AZ35" s="123">
        <v>24</v>
      </c>
      <c r="BA35" s="123">
        <v>24</v>
      </c>
      <c r="BB35" s="123">
        <v>12</v>
      </c>
      <c r="BC35" s="123">
        <v>12</v>
      </c>
      <c r="BD35" s="123">
        <v>10</v>
      </c>
      <c r="BE35" s="123">
        <v>6</v>
      </c>
      <c r="BF35" s="123">
        <v>10</v>
      </c>
      <c r="BG35" s="123">
        <v>4</v>
      </c>
      <c r="BH35" s="123">
        <v>2</v>
      </c>
      <c r="BI35" s="123">
        <v>1</v>
      </c>
      <c r="BJ35" s="123">
        <v>0</v>
      </c>
      <c r="BK35" s="123">
        <v>0</v>
      </c>
      <c r="BL35" s="123">
        <v>0</v>
      </c>
      <c r="BM35" s="123">
        <v>0</v>
      </c>
      <c r="BN35" s="123">
        <v>0</v>
      </c>
      <c r="BO35" s="134">
        <v>0</v>
      </c>
      <c r="BP35" s="123">
        <v>51</v>
      </c>
      <c r="BQ35" s="123">
        <v>148</v>
      </c>
      <c r="BR35" s="123">
        <v>7</v>
      </c>
      <c r="BS35" s="123">
        <v>1</v>
      </c>
      <c r="BT35" s="123">
        <v>0</v>
      </c>
      <c r="BU35" s="123">
        <v>6231</v>
      </c>
      <c r="BV35" s="123">
        <v>30.7475728155</v>
      </c>
      <c r="BW35" s="123">
        <v>24</v>
      </c>
      <c r="BX35" s="123">
        <v>158</v>
      </c>
      <c r="BY35" s="123">
        <v>18</v>
      </c>
      <c r="BZ35" s="123">
        <v>5</v>
      </c>
      <c r="CA35" s="123">
        <v>14</v>
      </c>
      <c r="CB35" s="123">
        <v>8</v>
      </c>
      <c r="CC35" s="123">
        <v>10</v>
      </c>
      <c r="CD35" s="123">
        <v>15</v>
      </c>
      <c r="CE35" s="123">
        <v>23</v>
      </c>
      <c r="CF35" s="123">
        <v>19</v>
      </c>
      <c r="CG35" s="123">
        <v>11</v>
      </c>
      <c r="CH35" s="123">
        <v>12</v>
      </c>
      <c r="CI35" s="123">
        <v>2</v>
      </c>
      <c r="CJ35" s="123">
        <v>6</v>
      </c>
      <c r="CK35" s="123">
        <v>6</v>
      </c>
      <c r="CL35" s="123">
        <v>3</v>
      </c>
      <c r="CM35" s="123">
        <v>1</v>
      </c>
      <c r="CN35" s="123">
        <v>3</v>
      </c>
      <c r="CO35" s="123">
        <v>1</v>
      </c>
      <c r="CP35" s="123">
        <v>1</v>
      </c>
      <c r="CQ35" s="123">
        <v>0</v>
      </c>
      <c r="CR35" s="123">
        <v>0</v>
      </c>
      <c r="CS35" s="123">
        <v>0</v>
      </c>
      <c r="CT35" s="134">
        <v>0</v>
      </c>
      <c r="CU35" s="123">
        <v>37</v>
      </c>
      <c r="CV35" s="123">
        <v>112</v>
      </c>
      <c r="CW35" s="123">
        <v>9</v>
      </c>
      <c r="CX35" s="123">
        <v>5</v>
      </c>
      <c r="CY35" s="123">
        <v>1</v>
      </c>
      <c r="CZ35" s="123">
        <v>4957</v>
      </c>
      <c r="DA35" s="123">
        <v>31.873417721500001</v>
      </c>
      <c r="DB35" s="123">
        <v>3</v>
      </c>
    </row>
    <row r="36" spans="1:106" x14ac:dyDescent="0.15">
      <c r="A36">
        <v>8364</v>
      </c>
      <c r="B36">
        <v>28220</v>
      </c>
      <c r="C36">
        <v>16008</v>
      </c>
      <c r="D36" s="122">
        <v>3</v>
      </c>
      <c r="E36" s="122"/>
      <c r="F36" s="122"/>
      <c r="G36" s="122"/>
      <c r="H36" s="122" t="s">
        <v>631</v>
      </c>
      <c r="I36" s="122" t="s">
        <v>59</v>
      </c>
      <c r="J36" s="122" t="s">
        <v>73</v>
      </c>
      <c r="K36" s="122"/>
      <c r="L36" s="122"/>
      <c r="M36" s="153">
        <v>282</v>
      </c>
      <c r="N36" s="123">
        <v>778</v>
      </c>
      <c r="O36" s="123">
        <v>41</v>
      </c>
      <c r="P36" s="123">
        <v>34</v>
      </c>
      <c r="Q36" s="123">
        <v>41</v>
      </c>
      <c r="R36" s="123">
        <v>48</v>
      </c>
      <c r="S36" s="123">
        <v>62</v>
      </c>
      <c r="T36" s="123">
        <v>57</v>
      </c>
      <c r="U36" s="123">
        <v>56</v>
      </c>
      <c r="V36" s="123">
        <v>64</v>
      </c>
      <c r="W36" s="123">
        <v>49</v>
      </c>
      <c r="X36" s="123">
        <v>51</v>
      </c>
      <c r="Y36" s="123">
        <v>44</v>
      </c>
      <c r="Z36" s="123">
        <v>50</v>
      </c>
      <c r="AA36" s="123">
        <v>47</v>
      </c>
      <c r="AB36" s="123">
        <v>31</v>
      </c>
      <c r="AC36" s="123">
        <v>32</v>
      </c>
      <c r="AD36" s="123">
        <v>16</v>
      </c>
      <c r="AE36" s="123">
        <v>29</v>
      </c>
      <c r="AF36" s="123">
        <v>18</v>
      </c>
      <c r="AG36" s="123">
        <v>7</v>
      </c>
      <c r="AH36" s="123">
        <v>1</v>
      </c>
      <c r="AI36" s="123">
        <v>0</v>
      </c>
      <c r="AJ36" s="134">
        <v>0</v>
      </c>
      <c r="AK36" s="123">
        <v>116</v>
      </c>
      <c r="AL36" s="123">
        <v>528</v>
      </c>
      <c r="AM36" s="123">
        <v>134</v>
      </c>
      <c r="AN36" s="123">
        <v>71</v>
      </c>
      <c r="AO36" s="123">
        <v>26</v>
      </c>
      <c r="AP36" s="123">
        <v>31496</v>
      </c>
      <c r="AQ36" s="123">
        <v>40.983290488400002</v>
      </c>
      <c r="AR36" s="123">
        <v>22</v>
      </c>
      <c r="AS36" s="123">
        <v>395</v>
      </c>
      <c r="AT36" s="123">
        <v>20</v>
      </c>
      <c r="AU36" s="123">
        <v>21</v>
      </c>
      <c r="AV36" s="123">
        <v>18</v>
      </c>
      <c r="AW36" s="123">
        <v>20</v>
      </c>
      <c r="AX36" s="123">
        <v>33</v>
      </c>
      <c r="AY36" s="123">
        <v>37</v>
      </c>
      <c r="AZ36" s="123">
        <v>27</v>
      </c>
      <c r="BA36" s="123">
        <v>31</v>
      </c>
      <c r="BB36" s="123">
        <v>25</v>
      </c>
      <c r="BC36" s="123">
        <v>29</v>
      </c>
      <c r="BD36" s="123">
        <v>21</v>
      </c>
      <c r="BE36" s="123">
        <v>29</v>
      </c>
      <c r="BF36" s="123">
        <v>25</v>
      </c>
      <c r="BG36" s="123">
        <v>17</v>
      </c>
      <c r="BH36" s="123">
        <v>12</v>
      </c>
      <c r="BI36" s="123">
        <v>9</v>
      </c>
      <c r="BJ36" s="123">
        <v>14</v>
      </c>
      <c r="BK36" s="123">
        <v>5</v>
      </c>
      <c r="BL36" s="123">
        <v>1</v>
      </c>
      <c r="BM36" s="123">
        <v>1</v>
      </c>
      <c r="BN36" s="123">
        <v>0</v>
      </c>
      <c r="BO36" s="134">
        <v>0</v>
      </c>
      <c r="BP36" s="123">
        <v>59</v>
      </c>
      <c r="BQ36" s="123">
        <v>277</v>
      </c>
      <c r="BR36" s="123">
        <v>59</v>
      </c>
      <c r="BS36" s="123">
        <v>30</v>
      </c>
      <c r="BT36" s="123">
        <v>7</v>
      </c>
      <c r="BU36" s="123">
        <v>15660</v>
      </c>
      <c r="BV36" s="123">
        <v>40.145569620300002</v>
      </c>
      <c r="BW36" s="123">
        <v>17</v>
      </c>
      <c r="BX36" s="123">
        <v>383</v>
      </c>
      <c r="BY36" s="123">
        <v>21</v>
      </c>
      <c r="BZ36" s="123">
        <v>13</v>
      </c>
      <c r="CA36" s="123">
        <v>23</v>
      </c>
      <c r="CB36" s="123">
        <v>28</v>
      </c>
      <c r="CC36" s="123">
        <v>29</v>
      </c>
      <c r="CD36" s="123">
        <v>20</v>
      </c>
      <c r="CE36" s="123">
        <v>29</v>
      </c>
      <c r="CF36" s="123">
        <v>33</v>
      </c>
      <c r="CG36" s="123">
        <v>24</v>
      </c>
      <c r="CH36" s="123">
        <v>22</v>
      </c>
      <c r="CI36" s="123">
        <v>23</v>
      </c>
      <c r="CJ36" s="123">
        <v>21</v>
      </c>
      <c r="CK36" s="123">
        <v>22</v>
      </c>
      <c r="CL36" s="123">
        <v>14</v>
      </c>
      <c r="CM36" s="123">
        <v>20</v>
      </c>
      <c r="CN36" s="123">
        <v>7</v>
      </c>
      <c r="CO36" s="123">
        <v>15</v>
      </c>
      <c r="CP36" s="123">
        <v>13</v>
      </c>
      <c r="CQ36" s="123">
        <v>6</v>
      </c>
      <c r="CR36" s="123">
        <v>0</v>
      </c>
      <c r="CS36" s="123">
        <v>0</v>
      </c>
      <c r="CT36" s="134">
        <v>0</v>
      </c>
      <c r="CU36" s="123">
        <v>57</v>
      </c>
      <c r="CV36" s="123">
        <v>251</v>
      </c>
      <c r="CW36" s="123">
        <v>75</v>
      </c>
      <c r="CX36" s="123">
        <v>41</v>
      </c>
      <c r="CY36" s="123">
        <v>19</v>
      </c>
      <c r="CZ36" s="123">
        <v>15836</v>
      </c>
      <c r="DA36" s="123">
        <v>41.847258485600001</v>
      </c>
      <c r="DB36" s="123">
        <v>5</v>
      </c>
    </row>
    <row r="37" spans="1:106" x14ac:dyDescent="0.15">
      <c r="A37">
        <v>8365</v>
      </c>
      <c r="B37">
        <v>28220</v>
      </c>
      <c r="C37">
        <v>16009</v>
      </c>
      <c r="D37" s="120">
        <v>3</v>
      </c>
      <c r="E37" s="120"/>
      <c r="F37" s="120"/>
      <c r="G37" s="120"/>
      <c r="H37" s="120" t="s">
        <v>631</v>
      </c>
      <c r="I37" s="120" t="s">
        <v>59</v>
      </c>
      <c r="J37" s="120" t="s">
        <v>73</v>
      </c>
      <c r="K37" s="120"/>
      <c r="L37" s="120"/>
      <c r="M37" s="153">
        <v>57</v>
      </c>
      <c r="N37" s="121">
        <v>120</v>
      </c>
      <c r="O37" s="121">
        <v>6</v>
      </c>
      <c r="P37" s="121">
        <v>5</v>
      </c>
      <c r="Q37" s="121">
        <v>9</v>
      </c>
      <c r="R37" s="121">
        <v>3</v>
      </c>
      <c r="S37" s="121">
        <v>6</v>
      </c>
      <c r="T37" s="121">
        <v>7</v>
      </c>
      <c r="U37" s="121">
        <v>5</v>
      </c>
      <c r="V37" s="121">
        <v>5</v>
      </c>
      <c r="W37" s="121">
        <v>6</v>
      </c>
      <c r="X37" s="121">
        <v>9</v>
      </c>
      <c r="Y37" s="121">
        <v>8</v>
      </c>
      <c r="Z37" s="121">
        <v>10</v>
      </c>
      <c r="AA37" s="121">
        <v>10</v>
      </c>
      <c r="AB37" s="121">
        <v>9</v>
      </c>
      <c r="AC37" s="121">
        <v>4</v>
      </c>
      <c r="AD37" s="121">
        <v>10</v>
      </c>
      <c r="AE37" s="121">
        <v>6</v>
      </c>
      <c r="AF37" s="121">
        <v>2</v>
      </c>
      <c r="AG37" s="121">
        <v>0</v>
      </c>
      <c r="AH37" s="121">
        <v>0</v>
      </c>
      <c r="AI37" s="121">
        <v>0</v>
      </c>
      <c r="AJ37" s="57">
        <v>0</v>
      </c>
      <c r="AK37" s="121">
        <v>20</v>
      </c>
      <c r="AL37" s="121">
        <v>69</v>
      </c>
      <c r="AM37" s="121">
        <v>31</v>
      </c>
      <c r="AN37" s="121">
        <v>18</v>
      </c>
      <c r="AO37" s="121">
        <v>2</v>
      </c>
      <c r="AP37" s="121">
        <v>5458</v>
      </c>
      <c r="AQ37" s="121">
        <v>45.983333333300003</v>
      </c>
      <c r="AR37" s="121">
        <v>0</v>
      </c>
      <c r="AS37" s="121">
        <v>53</v>
      </c>
      <c r="AT37" s="121">
        <v>4</v>
      </c>
      <c r="AU37" s="121">
        <v>3</v>
      </c>
      <c r="AV37" s="121">
        <v>2</v>
      </c>
      <c r="AW37" s="121">
        <v>0</v>
      </c>
      <c r="AX37" s="121">
        <v>2</v>
      </c>
      <c r="AY37" s="121">
        <v>4</v>
      </c>
      <c r="AZ37" s="121">
        <v>3</v>
      </c>
      <c r="BA37" s="121">
        <v>2</v>
      </c>
      <c r="BB37" s="121">
        <v>2</v>
      </c>
      <c r="BC37" s="121">
        <v>4</v>
      </c>
      <c r="BD37" s="121">
        <v>4</v>
      </c>
      <c r="BE37" s="121">
        <v>5</v>
      </c>
      <c r="BF37" s="121">
        <v>4</v>
      </c>
      <c r="BG37" s="121">
        <v>5</v>
      </c>
      <c r="BH37" s="121">
        <v>2</v>
      </c>
      <c r="BI37" s="121">
        <v>4</v>
      </c>
      <c r="BJ37" s="121">
        <v>3</v>
      </c>
      <c r="BK37" s="121">
        <v>0</v>
      </c>
      <c r="BL37" s="121">
        <v>0</v>
      </c>
      <c r="BM37" s="121">
        <v>0</v>
      </c>
      <c r="BN37" s="121">
        <v>0</v>
      </c>
      <c r="BO37" s="57">
        <v>0</v>
      </c>
      <c r="BP37" s="121">
        <v>9</v>
      </c>
      <c r="BQ37" s="121">
        <v>30</v>
      </c>
      <c r="BR37" s="121">
        <v>14</v>
      </c>
      <c r="BS37" s="121">
        <v>7</v>
      </c>
      <c r="BT37" s="121">
        <v>0</v>
      </c>
      <c r="BU37" s="121">
        <v>2408</v>
      </c>
      <c r="BV37" s="121">
        <v>45.933962264199998</v>
      </c>
      <c r="BW37" s="121">
        <v>0</v>
      </c>
      <c r="BX37" s="121">
        <v>67</v>
      </c>
      <c r="BY37" s="121">
        <v>2</v>
      </c>
      <c r="BZ37" s="121">
        <v>2</v>
      </c>
      <c r="CA37" s="121">
        <v>7</v>
      </c>
      <c r="CB37" s="121">
        <v>3</v>
      </c>
      <c r="CC37" s="121">
        <v>4</v>
      </c>
      <c r="CD37" s="121">
        <v>3</v>
      </c>
      <c r="CE37" s="121">
        <v>2</v>
      </c>
      <c r="CF37" s="121">
        <v>3</v>
      </c>
      <c r="CG37" s="121">
        <v>4</v>
      </c>
      <c r="CH37" s="121">
        <v>5</v>
      </c>
      <c r="CI37" s="121">
        <v>4</v>
      </c>
      <c r="CJ37" s="121">
        <v>5</v>
      </c>
      <c r="CK37" s="121">
        <v>6</v>
      </c>
      <c r="CL37" s="121">
        <v>4</v>
      </c>
      <c r="CM37" s="121">
        <v>2</v>
      </c>
      <c r="CN37" s="121">
        <v>6</v>
      </c>
      <c r="CO37" s="121">
        <v>3</v>
      </c>
      <c r="CP37" s="121">
        <v>2</v>
      </c>
      <c r="CQ37" s="121">
        <v>0</v>
      </c>
      <c r="CR37" s="121">
        <v>0</v>
      </c>
      <c r="CS37" s="121">
        <v>0</v>
      </c>
      <c r="CT37" s="57">
        <v>0</v>
      </c>
      <c r="CU37" s="121">
        <v>11</v>
      </c>
      <c r="CV37" s="121">
        <v>39</v>
      </c>
      <c r="CW37" s="121">
        <v>17</v>
      </c>
      <c r="CX37" s="121">
        <v>11</v>
      </c>
      <c r="CY37" s="121">
        <v>2</v>
      </c>
      <c r="CZ37" s="121">
        <v>3050</v>
      </c>
      <c r="DA37" s="121">
        <v>46.022388059699999</v>
      </c>
      <c r="DB37" s="121">
        <v>0</v>
      </c>
    </row>
    <row r="38" spans="1:106" x14ac:dyDescent="0.15">
      <c r="A38">
        <v>8366</v>
      </c>
      <c r="B38">
        <v>28220</v>
      </c>
      <c r="C38">
        <v>170</v>
      </c>
      <c r="D38">
        <v>2</v>
      </c>
      <c r="H38" t="s">
        <v>631</v>
      </c>
      <c r="I38" t="s">
        <v>59</v>
      </c>
      <c r="J38" t="s">
        <v>74</v>
      </c>
      <c r="L38" t="s">
        <v>878</v>
      </c>
      <c r="M38" s="159">
        <v>333</v>
      </c>
      <c r="N38" s="48">
        <v>1132</v>
      </c>
      <c r="O38" s="48">
        <v>41</v>
      </c>
      <c r="P38" s="48">
        <v>50</v>
      </c>
      <c r="Q38" s="48">
        <v>80</v>
      </c>
      <c r="R38" s="48">
        <v>154</v>
      </c>
      <c r="S38" s="48">
        <v>62</v>
      </c>
      <c r="T38" s="48">
        <v>41</v>
      </c>
      <c r="U38" s="48">
        <v>64</v>
      </c>
      <c r="V38" s="48">
        <v>83</v>
      </c>
      <c r="W38" s="48">
        <v>64</v>
      </c>
      <c r="X38" s="48">
        <v>48</v>
      </c>
      <c r="Y38" s="48">
        <v>50</v>
      </c>
      <c r="Z38" s="48">
        <v>62</v>
      </c>
      <c r="AA38" s="48">
        <v>77</v>
      </c>
      <c r="AB38" s="48">
        <v>61</v>
      </c>
      <c r="AC38" s="48">
        <v>45</v>
      </c>
      <c r="AD38" s="48">
        <v>47</v>
      </c>
      <c r="AE38" s="48">
        <v>43</v>
      </c>
      <c r="AF38" s="48">
        <v>25</v>
      </c>
      <c r="AG38" s="48">
        <v>30</v>
      </c>
      <c r="AH38" s="48">
        <v>5</v>
      </c>
      <c r="AI38" s="48">
        <v>0</v>
      </c>
      <c r="AJ38" s="50">
        <v>0</v>
      </c>
      <c r="AK38" s="48">
        <v>171</v>
      </c>
      <c r="AL38" s="48">
        <v>705</v>
      </c>
      <c r="AM38" s="48">
        <v>256</v>
      </c>
      <c r="AN38" s="48">
        <v>150</v>
      </c>
      <c r="AO38" s="48">
        <v>60</v>
      </c>
      <c r="AP38" s="48">
        <v>47149</v>
      </c>
      <c r="AQ38" s="48">
        <v>42.151060070699998</v>
      </c>
      <c r="AR38" s="48">
        <v>10</v>
      </c>
      <c r="AS38" s="48">
        <v>547</v>
      </c>
      <c r="AT38" s="48">
        <v>23</v>
      </c>
      <c r="AU38" s="48">
        <v>24</v>
      </c>
      <c r="AV38" s="48">
        <v>40</v>
      </c>
      <c r="AW38" s="48">
        <v>107</v>
      </c>
      <c r="AX38" s="48">
        <v>30</v>
      </c>
      <c r="AY38" s="48">
        <v>22</v>
      </c>
      <c r="AZ38" s="48">
        <v>31</v>
      </c>
      <c r="BA38" s="48">
        <v>34</v>
      </c>
      <c r="BB38" s="48">
        <v>29</v>
      </c>
      <c r="BC38" s="48">
        <v>24</v>
      </c>
      <c r="BD38" s="48">
        <v>24</v>
      </c>
      <c r="BE38" s="48">
        <v>32</v>
      </c>
      <c r="BF38" s="48">
        <v>38</v>
      </c>
      <c r="BG38" s="48">
        <v>27</v>
      </c>
      <c r="BH38" s="48">
        <v>22</v>
      </c>
      <c r="BI38" s="48">
        <v>18</v>
      </c>
      <c r="BJ38" s="48">
        <v>12</v>
      </c>
      <c r="BK38" s="48">
        <v>7</v>
      </c>
      <c r="BL38" s="48">
        <v>3</v>
      </c>
      <c r="BM38" s="48">
        <v>0</v>
      </c>
      <c r="BN38" s="48">
        <v>0</v>
      </c>
      <c r="BO38" s="50">
        <v>0</v>
      </c>
      <c r="BP38" s="48">
        <v>87</v>
      </c>
      <c r="BQ38" s="48">
        <v>371</v>
      </c>
      <c r="BR38" s="48">
        <v>89</v>
      </c>
      <c r="BS38" s="48">
        <v>40</v>
      </c>
      <c r="BT38" s="48">
        <v>10</v>
      </c>
      <c r="BU38" s="48">
        <v>20329</v>
      </c>
      <c r="BV38" s="48">
        <v>37.664533820800003</v>
      </c>
      <c r="BW38" s="48">
        <v>8</v>
      </c>
      <c r="BX38" s="48">
        <v>585</v>
      </c>
      <c r="BY38" s="48">
        <v>18</v>
      </c>
      <c r="BZ38" s="48">
        <v>26</v>
      </c>
      <c r="CA38" s="48">
        <v>40</v>
      </c>
      <c r="CB38" s="48">
        <v>47</v>
      </c>
      <c r="CC38" s="48">
        <v>32</v>
      </c>
      <c r="CD38" s="48">
        <v>19</v>
      </c>
      <c r="CE38" s="48">
        <v>33</v>
      </c>
      <c r="CF38" s="48">
        <v>49</v>
      </c>
      <c r="CG38" s="48">
        <v>35</v>
      </c>
      <c r="CH38" s="48">
        <v>24</v>
      </c>
      <c r="CI38" s="48">
        <v>26</v>
      </c>
      <c r="CJ38" s="48">
        <v>30</v>
      </c>
      <c r="CK38" s="48">
        <v>39</v>
      </c>
      <c r="CL38" s="48">
        <v>34</v>
      </c>
      <c r="CM38" s="48">
        <v>23</v>
      </c>
      <c r="CN38" s="48">
        <v>29</v>
      </c>
      <c r="CO38" s="48">
        <v>31</v>
      </c>
      <c r="CP38" s="48">
        <v>18</v>
      </c>
      <c r="CQ38" s="48">
        <v>27</v>
      </c>
      <c r="CR38" s="48">
        <v>5</v>
      </c>
      <c r="CS38" s="48">
        <v>0</v>
      </c>
      <c r="CT38" s="50">
        <v>0</v>
      </c>
      <c r="CU38" s="48">
        <v>84</v>
      </c>
      <c r="CV38" s="48">
        <v>334</v>
      </c>
      <c r="CW38" s="48">
        <v>167</v>
      </c>
      <c r="CX38" s="48">
        <v>110</v>
      </c>
      <c r="CY38" s="48">
        <v>50</v>
      </c>
      <c r="CZ38" s="48">
        <v>26820</v>
      </c>
      <c r="DA38" s="48">
        <v>46.346153846199996</v>
      </c>
      <c r="DB38" s="48">
        <v>2</v>
      </c>
    </row>
    <row r="39" spans="1:106" x14ac:dyDescent="0.15">
      <c r="A39">
        <v>8367</v>
      </c>
      <c r="B39">
        <v>28220</v>
      </c>
      <c r="C39">
        <v>180</v>
      </c>
      <c r="D39">
        <v>2</v>
      </c>
      <c r="H39" t="s">
        <v>631</v>
      </c>
      <c r="I39" t="s">
        <v>59</v>
      </c>
      <c r="J39" t="s">
        <v>75</v>
      </c>
      <c r="L39" t="s">
        <v>878</v>
      </c>
      <c r="M39" s="161">
        <v>247</v>
      </c>
      <c r="N39" s="48">
        <v>811</v>
      </c>
      <c r="O39" s="48">
        <v>23</v>
      </c>
      <c r="P39" s="48">
        <v>45</v>
      </c>
      <c r="Q39" s="48">
        <v>65</v>
      </c>
      <c r="R39" s="48">
        <v>66</v>
      </c>
      <c r="S39" s="48">
        <v>44</v>
      </c>
      <c r="T39" s="48">
        <v>32</v>
      </c>
      <c r="U39" s="48">
        <v>31</v>
      </c>
      <c r="V39" s="48">
        <v>71</v>
      </c>
      <c r="W39" s="48">
        <v>71</v>
      </c>
      <c r="X39" s="48">
        <v>63</v>
      </c>
      <c r="Y39" s="48">
        <v>42</v>
      </c>
      <c r="Z39" s="48">
        <v>58</v>
      </c>
      <c r="AA39" s="48">
        <v>52</v>
      </c>
      <c r="AB39" s="48">
        <v>38</v>
      </c>
      <c r="AC39" s="48">
        <v>44</v>
      </c>
      <c r="AD39" s="48">
        <v>26</v>
      </c>
      <c r="AE39" s="48">
        <v>20</v>
      </c>
      <c r="AF39" s="48">
        <v>12</v>
      </c>
      <c r="AG39" s="48">
        <v>7</v>
      </c>
      <c r="AH39" s="48">
        <v>1</v>
      </c>
      <c r="AI39" s="48">
        <v>0</v>
      </c>
      <c r="AJ39" s="50">
        <v>0</v>
      </c>
      <c r="AK39" s="48">
        <v>133</v>
      </c>
      <c r="AL39" s="48">
        <v>530</v>
      </c>
      <c r="AM39" s="48">
        <v>148</v>
      </c>
      <c r="AN39" s="48">
        <v>66</v>
      </c>
      <c r="AO39" s="48">
        <v>20</v>
      </c>
      <c r="AP39" s="48">
        <v>33555</v>
      </c>
      <c r="AQ39" s="48">
        <v>41.874845869300003</v>
      </c>
      <c r="AR39" s="48">
        <v>15</v>
      </c>
      <c r="AS39" s="48">
        <v>388</v>
      </c>
      <c r="AT39" s="48">
        <v>15</v>
      </c>
      <c r="AU39" s="48">
        <v>20</v>
      </c>
      <c r="AV39" s="48">
        <v>35</v>
      </c>
      <c r="AW39" s="48">
        <v>31</v>
      </c>
      <c r="AX39" s="48">
        <v>27</v>
      </c>
      <c r="AY39" s="48">
        <v>17</v>
      </c>
      <c r="AZ39" s="48">
        <v>15</v>
      </c>
      <c r="BA39" s="48">
        <v>31</v>
      </c>
      <c r="BB39" s="48">
        <v>33</v>
      </c>
      <c r="BC39" s="48">
        <v>32</v>
      </c>
      <c r="BD39" s="48">
        <v>21</v>
      </c>
      <c r="BE39" s="48">
        <v>25</v>
      </c>
      <c r="BF39" s="48">
        <v>26</v>
      </c>
      <c r="BG39" s="48">
        <v>18</v>
      </c>
      <c r="BH39" s="48">
        <v>22</v>
      </c>
      <c r="BI39" s="48">
        <v>11</v>
      </c>
      <c r="BJ39" s="48">
        <v>4</v>
      </c>
      <c r="BK39" s="48">
        <v>3</v>
      </c>
      <c r="BL39" s="48">
        <v>2</v>
      </c>
      <c r="BM39" s="48">
        <v>0</v>
      </c>
      <c r="BN39" s="48">
        <v>0</v>
      </c>
      <c r="BO39" s="50">
        <v>0</v>
      </c>
      <c r="BP39" s="48">
        <v>70</v>
      </c>
      <c r="BQ39" s="48">
        <v>258</v>
      </c>
      <c r="BR39" s="48">
        <v>60</v>
      </c>
      <c r="BS39" s="48">
        <v>20</v>
      </c>
      <c r="BT39" s="48">
        <v>5</v>
      </c>
      <c r="BU39" s="48">
        <v>15200</v>
      </c>
      <c r="BV39" s="48">
        <v>39.675257731999999</v>
      </c>
      <c r="BW39" s="48">
        <v>14</v>
      </c>
      <c r="BX39" s="48">
        <v>423</v>
      </c>
      <c r="BY39" s="48">
        <v>8</v>
      </c>
      <c r="BZ39" s="48">
        <v>25</v>
      </c>
      <c r="CA39" s="48">
        <v>30</v>
      </c>
      <c r="CB39" s="48">
        <v>35</v>
      </c>
      <c r="CC39" s="48">
        <v>17</v>
      </c>
      <c r="CD39" s="48">
        <v>15</v>
      </c>
      <c r="CE39" s="48">
        <v>16</v>
      </c>
      <c r="CF39" s="48">
        <v>40</v>
      </c>
      <c r="CG39" s="48">
        <v>38</v>
      </c>
      <c r="CH39" s="48">
        <v>31</v>
      </c>
      <c r="CI39" s="48">
        <v>21</v>
      </c>
      <c r="CJ39" s="48">
        <v>33</v>
      </c>
      <c r="CK39" s="48">
        <v>26</v>
      </c>
      <c r="CL39" s="48">
        <v>20</v>
      </c>
      <c r="CM39" s="48">
        <v>22</v>
      </c>
      <c r="CN39" s="48">
        <v>15</v>
      </c>
      <c r="CO39" s="48">
        <v>16</v>
      </c>
      <c r="CP39" s="48">
        <v>9</v>
      </c>
      <c r="CQ39" s="48">
        <v>5</v>
      </c>
      <c r="CR39" s="48">
        <v>1</v>
      </c>
      <c r="CS39" s="48">
        <v>0</v>
      </c>
      <c r="CT39" s="50">
        <v>0</v>
      </c>
      <c r="CU39" s="48">
        <v>63</v>
      </c>
      <c r="CV39" s="48">
        <v>272</v>
      </c>
      <c r="CW39" s="48">
        <v>88</v>
      </c>
      <c r="CX39" s="48">
        <v>46</v>
      </c>
      <c r="CY39" s="48">
        <v>15</v>
      </c>
      <c r="CZ39" s="48">
        <v>18355</v>
      </c>
      <c r="DA39" s="48">
        <v>43.892434988200002</v>
      </c>
      <c r="DB39" s="48">
        <v>1</v>
      </c>
    </row>
    <row r="40" spans="1:106" x14ac:dyDescent="0.15">
      <c r="A40">
        <v>8368</v>
      </c>
      <c r="B40">
        <v>28220</v>
      </c>
      <c r="C40">
        <v>190</v>
      </c>
      <c r="D40">
        <v>2</v>
      </c>
      <c r="H40" t="s">
        <v>631</v>
      </c>
      <c r="I40" t="s">
        <v>59</v>
      </c>
      <c r="J40" t="s">
        <v>76</v>
      </c>
      <c r="L40" t="s">
        <v>878</v>
      </c>
      <c r="M40" s="161">
        <v>314</v>
      </c>
      <c r="N40" s="48">
        <v>816</v>
      </c>
      <c r="O40" s="48">
        <v>61</v>
      </c>
      <c r="P40" s="48">
        <v>48</v>
      </c>
      <c r="Q40" s="48">
        <v>37</v>
      </c>
      <c r="R40" s="48">
        <v>21</v>
      </c>
      <c r="S40" s="48">
        <v>29</v>
      </c>
      <c r="T40" s="48">
        <v>58</v>
      </c>
      <c r="U40" s="48">
        <v>67</v>
      </c>
      <c r="V40" s="48">
        <v>80</v>
      </c>
      <c r="W40" s="48">
        <v>56</v>
      </c>
      <c r="X40" s="48">
        <v>43</v>
      </c>
      <c r="Y40" s="48">
        <v>39</v>
      </c>
      <c r="Z40" s="48">
        <v>49</v>
      </c>
      <c r="AA40" s="48">
        <v>60</v>
      </c>
      <c r="AB40" s="48">
        <v>71</v>
      </c>
      <c r="AC40" s="48">
        <v>41</v>
      </c>
      <c r="AD40" s="48">
        <v>29</v>
      </c>
      <c r="AE40" s="48">
        <v>19</v>
      </c>
      <c r="AF40" s="48">
        <v>7</v>
      </c>
      <c r="AG40" s="48">
        <v>1</v>
      </c>
      <c r="AH40" s="48">
        <v>0</v>
      </c>
      <c r="AI40" s="48">
        <v>0</v>
      </c>
      <c r="AJ40" s="50">
        <v>0</v>
      </c>
      <c r="AK40" s="48">
        <v>146</v>
      </c>
      <c r="AL40" s="48">
        <v>502</v>
      </c>
      <c r="AM40" s="48">
        <v>168</v>
      </c>
      <c r="AN40" s="48">
        <v>56</v>
      </c>
      <c r="AO40" s="48">
        <v>8</v>
      </c>
      <c r="AP40" s="48">
        <v>33637</v>
      </c>
      <c r="AQ40" s="48">
        <v>41.721813725499999</v>
      </c>
      <c r="AR40" s="48">
        <v>19</v>
      </c>
      <c r="AS40" s="48">
        <v>424</v>
      </c>
      <c r="AT40" s="48">
        <v>29</v>
      </c>
      <c r="AU40" s="48">
        <v>33</v>
      </c>
      <c r="AV40" s="48">
        <v>18</v>
      </c>
      <c r="AW40" s="48">
        <v>11</v>
      </c>
      <c r="AX40" s="48">
        <v>15</v>
      </c>
      <c r="AY40" s="48">
        <v>30</v>
      </c>
      <c r="AZ40" s="48">
        <v>35</v>
      </c>
      <c r="BA40" s="48">
        <v>45</v>
      </c>
      <c r="BB40" s="48">
        <v>29</v>
      </c>
      <c r="BC40" s="48">
        <v>23</v>
      </c>
      <c r="BD40" s="48">
        <v>20</v>
      </c>
      <c r="BE40" s="48">
        <v>25</v>
      </c>
      <c r="BF40" s="48">
        <v>31</v>
      </c>
      <c r="BG40" s="48">
        <v>34</v>
      </c>
      <c r="BH40" s="48">
        <v>18</v>
      </c>
      <c r="BI40" s="48">
        <v>16</v>
      </c>
      <c r="BJ40" s="48">
        <v>11</v>
      </c>
      <c r="BK40" s="48">
        <v>1</v>
      </c>
      <c r="BL40" s="48">
        <v>0</v>
      </c>
      <c r="BM40" s="48">
        <v>0</v>
      </c>
      <c r="BN40" s="48">
        <v>0</v>
      </c>
      <c r="BO40" s="50">
        <v>0</v>
      </c>
      <c r="BP40" s="48">
        <v>80</v>
      </c>
      <c r="BQ40" s="48">
        <v>264</v>
      </c>
      <c r="BR40" s="48">
        <v>80</v>
      </c>
      <c r="BS40" s="48">
        <v>28</v>
      </c>
      <c r="BT40" s="48">
        <v>1</v>
      </c>
      <c r="BU40" s="48">
        <v>17090</v>
      </c>
      <c r="BV40" s="48">
        <v>40.806603773600003</v>
      </c>
      <c r="BW40" s="48">
        <v>11</v>
      </c>
      <c r="BX40" s="48">
        <v>392</v>
      </c>
      <c r="BY40" s="48">
        <v>32</v>
      </c>
      <c r="BZ40" s="48">
        <v>15</v>
      </c>
      <c r="CA40" s="48">
        <v>19</v>
      </c>
      <c r="CB40" s="48">
        <v>10</v>
      </c>
      <c r="CC40" s="48">
        <v>14</v>
      </c>
      <c r="CD40" s="48">
        <v>28</v>
      </c>
      <c r="CE40" s="48">
        <v>32</v>
      </c>
      <c r="CF40" s="48">
        <v>35</v>
      </c>
      <c r="CG40" s="48">
        <v>27</v>
      </c>
      <c r="CH40" s="48">
        <v>20</v>
      </c>
      <c r="CI40" s="48">
        <v>19</v>
      </c>
      <c r="CJ40" s="48">
        <v>24</v>
      </c>
      <c r="CK40" s="48">
        <v>29</v>
      </c>
      <c r="CL40" s="48">
        <v>37</v>
      </c>
      <c r="CM40" s="48">
        <v>23</v>
      </c>
      <c r="CN40" s="48">
        <v>13</v>
      </c>
      <c r="CO40" s="48">
        <v>8</v>
      </c>
      <c r="CP40" s="48">
        <v>6</v>
      </c>
      <c r="CQ40" s="48">
        <v>1</v>
      </c>
      <c r="CR40" s="48">
        <v>0</v>
      </c>
      <c r="CS40" s="48">
        <v>0</v>
      </c>
      <c r="CT40" s="50">
        <v>0</v>
      </c>
      <c r="CU40" s="48">
        <v>66</v>
      </c>
      <c r="CV40" s="48">
        <v>238</v>
      </c>
      <c r="CW40" s="48">
        <v>88</v>
      </c>
      <c r="CX40" s="48">
        <v>28</v>
      </c>
      <c r="CY40" s="48">
        <v>7</v>
      </c>
      <c r="CZ40" s="48">
        <v>16547</v>
      </c>
      <c r="DA40" s="48">
        <v>42.711734693899999</v>
      </c>
      <c r="DB40" s="48">
        <v>8</v>
      </c>
    </row>
    <row r="41" spans="1:106" x14ac:dyDescent="0.15">
      <c r="A41">
        <v>8369</v>
      </c>
      <c r="B41">
        <v>28220</v>
      </c>
      <c r="C41">
        <v>200</v>
      </c>
      <c r="D41">
        <v>2</v>
      </c>
      <c r="H41" t="s">
        <v>631</v>
      </c>
      <c r="I41" t="s">
        <v>59</v>
      </c>
      <c r="J41" t="s">
        <v>77</v>
      </c>
      <c r="L41" t="s">
        <v>878</v>
      </c>
      <c r="M41" s="161">
        <v>155</v>
      </c>
      <c r="N41" s="48">
        <v>509</v>
      </c>
      <c r="O41" s="48">
        <v>22</v>
      </c>
      <c r="P41" s="48">
        <v>37</v>
      </c>
      <c r="Q41" s="48">
        <v>21</v>
      </c>
      <c r="R41" s="48">
        <v>19</v>
      </c>
      <c r="S41" s="48">
        <v>23</v>
      </c>
      <c r="T41" s="48">
        <v>25</v>
      </c>
      <c r="U41" s="48">
        <v>38</v>
      </c>
      <c r="V41" s="48">
        <v>32</v>
      </c>
      <c r="W41" s="48">
        <v>21</v>
      </c>
      <c r="X41" s="48">
        <v>28</v>
      </c>
      <c r="Y41" s="48">
        <v>38</v>
      </c>
      <c r="Z41" s="48">
        <v>45</v>
      </c>
      <c r="AA41" s="48">
        <v>40</v>
      </c>
      <c r="AB41" s="48">
        <v>26</v>
      </c>
      <c r="AC41" s="48">
        <v>25</v>
      </c>
      <c r="AD41" s="48">
        <v>17</v>
      </c>
      <c r="AE41" s="48">
        <v>26</v>
      </c>
      <c r="AF41" s="48">
        <v>22</v>
      </c>
      <c r="AG41" s="48">
        <v>4</v>
      </c>
      <c r="AH41" s="48">
        <v>0</v>
      </c>
      <c r="AI41" s="48">
        <v>0</v>
      </c>
      <c r="AJ41" s="50">
        <v>0</v>
      </c>
      <c r="AK41" s="48">
        <v>80</v>
      </c>
      <c r="AL41" s="48">
        <v>309</v>
      </c>
      <c r="AM41" s="48">
        <v>120</v>
      </c>
      <c r="AN41" s="48">
        <v>69</v>
      </c>
      <c r="AO41" s="48">
        <v>26</v>
      </c>
      <c r="AP41" s="48">
        <v>22894</v>
      </c>
      <c r="AQ41" s="48">
        <v>45.478388998</v>
      </c>
      <c r="AR41" s="48">
        <v>1</v>
      </c>
      <c r="AS41" s="48">
        <v>245</v>
      </c>
      <c r="AT41" s="48">
        <v>14</v>
      </c>
      <c r="AU41" s="48">
        <v>14</v>
      </c>
      <c r="AV41" s="48">
        <v>7</v>
      </c>
      <c r="AW41" s="48">
        <v>12</v>
      </c>
      <c r="AX41" s="48">
        <v>9</v>
      </c>
      <c r="AY41" s="48">
        <v>15</v>
      </c>
      <c r="AZ41" s="48">
        <v>20</v>
      </c>
      <c r="BA41" s="48">
        <v>22</v>
      </c>
      <c r="BB41" s="48">
        <v>11</v>
      </c>
      <c r="BC41" s="48">
        <v>15</v>
      </c>
      <c r="BD41" s="48">
        <v>16</v>
      </c>
      <c r="BE41" s="48">
        <v>25</v>
      </c>
      <c r="BF41" s="48">
        <v>18</v>
      </c>
      <c r="BG41" s="48">
        <v>12</v>
      </c>
      <c r="BH41" s="48">
        <v>11</v>
      </c>
      <c r="BI41" s="48">
        <v>6</v>
      </c>
      <c r="BJ41" s="48">
        <v>7</v>
      </c>
      <c r="BK41" s="48">
        <v>9</v>
      </c>
      <c r="BL41" s="48">
        <v>2</v>
      </c>
      <c r="BM41" s="48">
        <v>0</v>
      </c>
      <c r="BN41" s="48">
        <v>0</v>
      </c>
      <c r="BO41" s="50">
        <v>0</v>
      </c>
      <c r="BP41" s="48">
        <v>35</v>
      </c>
      <c r="BQ41" s="48">
        <v>163</v>
      </c>
      <c r="BR41" s="48">
        <v>47</v>
      </c>
      <c r="BS41" s="48">
        <v>24</v>
      </c>
      <c r="BT41" s="48">
        <v>11</v>
      </c>
      <c r="BU41" s="48">
        <v>10607</v>
      </c>
      <c r="BV41" s="48">
        <v>43.793877551000001</v>
      </c>
      <c r="BW41" s="48">
        <v>0</v>
      </c>
      <c r="BX41" s="48">
        <v>264</v>
      </c>
      <c r="BY41" s="48">
        <v>8</v>
      </c>
      <c r="BZ41" s="48">
        <v>23</v>
      </c>
      <c r="CA41" s="48">
        <v>14</v>
      </c>
      <c r="CB41" s="48">
        <v>7</v>
      </c>
      <c r="CC41" s="48">
        <v>14</v>
      </c>
      <c r="CD41" s="48">
        <v>10</v>
      </c>
      <c r="CE41" s="48">
        <v>18</v>
      </c>
      <c r="CF41" s="48">
        <v>10</v>
      </c>
      <c r="CG41" s="48">
        <v>10</v>
      </c>
      <c r="CH41" s="48">
        <v>13</v>
      </c>
      <c r="CI41" s="48">
        <v>22</v>
      </c>
      <c r="CJ41" s="48">
        <v>20</v>
      </c>
      <c r="CK41" s="48">
        <v>22</v>
      </c>
      <c r="CL41" s="48">
        <v>14</v>
      </c>
      <c r="CM41" s="48">
        <v>14</v>
      </c>
      <c r="CN41" s="48">
        <v>11</v>
      </c>
      <c r="CO41" s="48">
        <v>19</v>
      </c>
      <c r="CP41" s="48">
        <v>13</v>
      </c>
      <c r="CQ41" s="48">
        <v>2</v>
      </c>
      <c r="CR41" s="48">
        <v>0</v>
      </c>
      <c r="CS41" s="48">
        <v>0</v>
      </c>
      <c r="CT41" s="50">
        <v>0</v>
      </c>
      <c r="CU41" s="48">
        <v>45</v>
      </c>
      <c r="CV41" s="48">
        <v>146</v>
      </c>
      <c r="CW41" s="48">
        <v>73</v>
      </c>
      <c r="CX41" s="48">
        <v>45</v>
      </c>
      <c r="CY41" s="48">
        <v>15</v>
      </c>
      <c r="CZ41" s="48">
        <v>12287</v>
      </c>
      <c r="DA41" s="48">
        <v>47.041666666700003</v>
      </c>
      <c r="DB41" s="48">
        <v>1</v>
      </c>
    </row>
    <row r="42" spans="1:106" x14ac:dyDescent="0.15">
      <c r="A42">
        <v>8370</v>
      </c>
      <c r="B42">
        <v>28220</v>
      </c>
      <c r="C42">
        <v>210</v>
      </c>
      <c r="D42">
        <v>2</v>
      </c>
      <c r="H42" t="s">
        <v>631</v>
      </c>
      <c r="I42" t="s">
        <v>59</v>
      </c>
      <c r="J42" t="s">
        <v>78</v>
      </c>
      <c r="L42" t="s">
        <v>878</v>
      </c>
      <c r="M42" s="160">
        <v>217</v>
      </c>
      <c r="N42" s="48">
        <v>586</v>
      </c>
      <c r="O42" s="48">
        <v>18</v>
      </c>
      <c r="P42" s="48">
        <v>18</v>
      </c>
      <c r="Q42" s="48">
        <v>21</v>
      </c>
      <c r="R42" s="48">
        <v>31</v>
      </c>
      <c r="S42" s="48">
        <v>33</v>
      </c>
      <c r="T42" s="48">
        <v>34</v>
      </c>
      <c r="U42" s="48">
        <v>35</v>
      </c>
      <c r="V42" s="48">
        <v>21</v>
      </c>
      <c r="W42" s="48">
        <v>34</v>
      </c>
      <c r="X42" s="48">
        <v>37</v>
      </c>
      <c r="Y42" s="48">
        <v>46</v>
      </c>
      <c r="Z42" s="48">
        <v>65</v>
      </c>
      <c r="AA42" s="48">
        <v>42</v>
      </c>
      <c r="AB42" s="48">
        <v>51</v>
      </c>
      <c r="AC42" s="48">
        <v>28</v>
      </c>
      <c r="AD42" s="48">
        <v>28</v>
      </c>
      <c r="AE42" s="48">
        <v>29</v>
      </c>
      <c r="AF42" s="48">
        <v>12</v>
      </c>
      <c r="AG42" s="48">
        <v>2</v>
      </c>
      <c r="AH42" s="48">
        <v>1</v>
      </c>
      <c r="AI42" s="48">
        <v>0</v>
      </c>
      <c r="AJ42" s="50">
        <v>0</v>
      </c>
      <c r="AK42" s="48">
        <v>57</v>
      </c>
      <c r="AL42" s="48">
        <v>378</v>
      </c>
      <c r="AM42" s="48">
        <v>151</v>
      </c>
      <c r="AN42" s="48">
        <v>72</v>
      </c>
      <c r="AO42" s="48">
        <v>15</v>
      </c>
      <c r="AP42" s="48">
        <v>27696</v>
      </c>
      <c r="AQ42" s="48">
        <v>47.762798634799999</v>
      </c>
      <c r="AR42" s="48">
        <v>6</v>
      </c>
      <c r="AS42" s="48">
        <v>297</v>
      </c>
      <c r="AT42" s="48">
        <v>13</v>
      </c>
      <c r="AU42" s="48">
        <v>9</v>
      </c>
      <c r="AV42" s="48">
        <v>7</v>
      </c>
      <c r="AW42" s="48">
        <v>22</v>
      </c>
      <c r="AX42" s="48">
        <v>19</v>
      </c>
      <c r="AY42" s="48">
        <v>23</v>
      </c>
      <c r="AZ42" s="48">
        <v>19</v>
      </c>
      <c r="BA42" s="48">
        <v>16</v>
      </c>
      <c r="BB42" s="48">
        <v>10</v>
      </c>
      <c r="BC42" s="48">
        <v>19</v>
      </c>
      <c r="BD42" s="48">
        <v>18</v>
      </c>
      <c r="BE42" s="48">
        <v>36</v>
      </c>
      <c r="BF42" s="48">
        <v>21</v>
      </c>
      <c r="BG42" s="48">
        <v>24</v>
      </c>
      <c r="BH42" s="48">
        <v>15</v>
      </c>
      <c r="BI42" s="48">
        <v>10</v>
      </c>
      <c r="BJ42" s="48">
        <v>12</v>
      </c>
      <c r="BK42" s="48">
        <v>4</v>
      </c>
      <c r="BL42" s="48">
        <v>0</v>
      </c>
      <c r="BM42" s="48">
        <v>0</v>
      </c>
      <c r="BN42" s="48">
        <v>0</v>
      </c>
      <c r="BO42" s="50">
        <v>0</v>
      </c>
      <c r="BP42" s="48">
        <v>29</v>
      </c>
      <c r="BQ42" s="48">
        <v>203</v>
      </c>
      <c r="BR42" s="48">
        <v>65</v>
      </c>
      <c r="BS42" s="48">
        <v>26</v>
      </c>
      <c r="BT42" s="48">
        <v>4</v>
      </c>
      <c r="BU42" s="48">
        <v>13229</v>
      </c>
      <c r="BV42" s="48">
        <v>45.042087542099999</v>
      </c>
      <c r="BW42" s="48">
        <v>3</v>
      </c>
      <c r="BX42" s="48">
        <v>289</v>
      </c>
      <c r="BY42" s="48">
        <v>5</v>
      </c>
      <c r="BZ42" s="48">
        <v>9</v>
      </c>
      <c r="CA42" s="48">
        <v>14</v>
      </c>
      <c r="CB42" s="48">
        <v>9</v>
      </c>
      <c r="CC42" s="48">
        <v>14</v>
      </c>
      <c r="CD42" s="48">
        <v>11</v>
      </c>
      <c r="CE42" s="48">
        <v>16</v>
      </c>
      <c r="CF42" s="48">
        <v>5</v>
      </c>
      <c r="CG42" s="48">
        <v>24</v>
      </c>
      <c r="CH42" s="48">
        <v>18</v>
      </c>
      <c r="CI42" s="48">
        <v>28</v>
      </c>
      <c r="CJ42" s="48">
        <v>29</v>
      </c>
      <c r="CK42" s="48">
        <v>21</v>
      </c>
      <c r="CL42" s="48">
        <v>27</v>
      </c>
      <c r="CM42" s="48">
        <v>13</v>
      </c>
      <c r="CN42" s="48">
        <v>18</v>
      </c>
      <c r="CO42" s="48">
        <v>17</v>
      </c>
      <c r="CP42" s="48">
        <v>8</v>
      </c>
      <c r="CQ42" s="48">
        <v>2</v>
      </c>
      <c r="CR42" s="48">
        <v>1</v>
      </c>
      <c r="CS42" s="48">
        <v>0</v>
      </c>
      <c r="CT42" s="50">
        <v>0</v>
      </c>
      <c r="CU42" s="48">
        <v>28</v>
      </c>
      <c r="CV42" s="48">
        <v>175</v>
      </c>
      <c r="CW42" s="48">
        <v>86</v>
      </c>
      <c r="CX42" s="48">
        <v>46</v>
      </c>
      <c r="CY42" s="48">
        <v>11</v>
      </c>
      <c r="CZ42" s="48">
        <v>14467</v>
      </c>
      <c r="DA42" s="48">
        <v>50.558823529400001</v>
      </c>
      <c r="DB42" s="48">
        <v>3</v>
      </c>
    </row>
    <row r="43" spans="1:106" x14ac:dyDescent="0.15">
      <c r="A43">
        <v>8371</v>
      </c>
      <c r="B43">
        <v>28220</v>
      </c>
      <c r="C43">
        <v>21001</v>
      </c>
      <c r="D43" s="118">
        <v>3</v>
      </c>
      <c r="E43" s="118"/>
      <c r="F43" s="118"/>
      <c r="G43" s="118"/>
      <c r="H43" s="118" t="s">
        <v>631</v>
      </c>
      <c r="I43" s="118" t="s">
        <v>59</v>
      </c>
      <c r="J43" s="118" t="s">
        <v>78</v>
      </c>
      <c r="K43" s="118"/>
      <c r="L43" s="118"/>
      <c r="M43" s="153">
        <v>153</v>
      </c>
      <c r="N43" s="119">
        <v>403</v>
      </c>
      <c r="O43" s="119">
        <v>13</v>
      </c>
      <c r="P43" s="119">
        <v>11</v>
      </c>
      <c r="Q43" s="119">
        <v>14</v>
      </c>
      <c r="R43" s="119">
        <v>17</v>
      </c>
      <c r="S43" s="119">
        <v>22</v>
      </c>
      <c r="T43" s="119">
        <v>26</v>
      </c>
      <c r="U43" s="119">
        <v>29</v>
      </c>
      <c r="V43" s="119">
        <v>13</v>
      </c>
      <c r="W43" s="119">
        <v>20</v>
      </c>
      <c r="X43" s="119">
        <v>22</v>
      </c>
      <c r="Y43" s="119">
        <v>32</v>
      </c>
      <c r="Z43" s="119">
        <v>46</v>
      </c>
      <c r="AA43" s="119">
        <v>25</v>
      </c>
      <c r="AB43" s="119">
        <v>38</v>
      </c>
      <c r="AC43" s="119">
        <v>19</v>
      </c>
      <c r="AD43" s="119">
        <v>20</v>
      </c>
      <c r="AE43" s="119">
        <v>24</v>
      </c>
      <c r="AF43" s="119">
        <v>9</v>
      </c>
      <c r="AG43" s="119">
        <v>2</v>
      </c>
      <c r="AH43" s="119">
        <v>1</v>
      </c>
      <c r="AI43" s="119">
        <v>0</v>
      </c>
      <c r="AJ43" s="133">
        <v>0</v>
      </c>
      <c r="AK43" s="119">
        <v>38</v>
      </c>
      <c r="AL43" s="119">
        <v>252</v>
      </c>
      <c r="AM43" s="119">
        <v>113</v>
      </c>
      <c r="AN43" s="119">
        <v>56</v>
      </c>
      <c r="AO43" s="119">
        <v>12</v>
      </c>
      <c r="AP43" s="119">
        <v>19400</v>
      </c>
      <c r="AQ43" s="119">
        <v>48.638957816400001</v>
      </c>
      <c r="AR43" s="119">
        <v>0</v>
      </c>
      <c r="AS43" s="119">
        <v>205</v>
      </c>
      <c r="AT43" s="119">
        <v>9</v>
      </c>
      <c r="AU43" s="119">
        <v>6</v>
      </c>
      <c r="AV43" s="119">
        <v>5</v>
      </c>
      <c r="AW43" s="119">
        <v>13</v>
      </c>
      <c r="AX43" s="119">
        <v>12</v>
      </c>
      <c r="AY43" s="119">
        <v>18</v>
      </c>
      <c r="AZ43" s="119">
        <v>16</v>
      </c>
      <c r="BA43" s="119">
        <v>10</v>
      </c>
      <c r="BB43" s="119">
        <v>6</v>
      </c>
      <c r="BC43" s="119">
        <v>11</v>
      </c>
      <c r="BD43" s="119">
        <v>12</v>
      </c>
      <c r="BE43" s="119">
        <v>25</v>
      </c>
      <c r="BF43" s="119">
        <v>15</v>
      </c>
      <c r="BG43" s="119">
        <v>19</v>
      </c>
      <c r="BH43" s="119">
        <v>8</v>
      </c>
      <c r="BI43" s="119">
        <v>8</v>
      </c>
      <c r="BJ43" s="119">
        <v>9</v>
      </c>
      <c r="BK43" s="119">
        <v>3</v>
      </c>
      <c r="BL43" s="119">
        <v>0</v>
      </c>
      <c r="BM43" s="119">
        <v>0</v>
      </c>
      <c r="BN43" s="119">
        <v>0</v>
      </c>
      <c r="BO43" s="133">
        <v>0</v>
      </c>
      <c r="BP43" s="119">
        <v>20</v>
      </c>
      <c r="BQ43" s="119">
        <v>138</v>
      </c>
      <c r="BR43" s="119">
        <v>47</v>
      </c>
      <c r="BS43" s="119">
        <v>20</v>
      </c>
      <c r="BT43" s="119">
        <v>3</v>
      </c>
      <c r="BU43" s="119">
        <v>9233</v>
      </c>
      <c r="BV43" s="119">
        <v>45.539024390199998</v>
      </c>
      <c r="BW43" s="119">
        <v>0</v>
      </c>
      <c r="BX43" s="119">
        <v>198</v>
      </c>
      <c r="BY43" s="119">
        <v>4</v>
      </c>
      <c r="BZ43" s="119">
        <v>5</v>
      </c>
      <c r="CA43" s="119">
        <v>9</v>
      </c>
      <c r="CB43" s="119">
        <v>4</v>
      </c>
      <c r="CC43" s="119">
        <v>10</v>
      </c>
      <c r="CD43" s="119">
        <v>8</v>
      </c>
      <c r="CE43" s="119">
        <v>13</v>
      </c>
      <c r="CF43" s="119">
        <v>3</v>
      </c>
      <c r="CG43" s="119">
        <v>14</v>
      </c>
      <c r="CH43" s="119">
        <v>11</v>
      </c>
      <c r="CI43" s="119">
        <v>20</v>
      </c>
      <c r="CJ43" s="119">
        <v>21</v>
      </c>
      <c r="CK43" s="119">
        <v>10</v>
      </c>
      <c r="CL43" s="119">
        <v>19</v>
      </c>
      <c r="CM43" s="119">
        <v>11</v>
      </c>
      <c r="CN43" s="119">
        <v>12</v>
      </c>
      <c r="CO43" s="119">
        <v>15</v>
      </c>
      <c r="CP43" s="119">
        <v>6</v>
      </c>
      <c r="CQ43" s="119">
        <v>2</v>
      </c>
      <c r="CR43" s="119">
        <v>1</v>
      </c>
      <c r="CS43" s="119">
        <v>0</v>
      </c>
      <c r="CT43" s="133">
        <v>0</v>
      </c>
      <c r="CU43" s="119">
        <v>18</v>
      </c>
      <c r="CV43" s="119">
        <v>114</v>
      </c>
      <c r="CW43" s="119">
        <v>66</v>
      </c>
      <c r="CX43" s="119">
        <v>36</v>
      </c>
      <c r="CY43" s="119">
        <v>9</v>
      </c>
      <c r="CZ43" s="119">
        <v>10167</v>
      </c>
      <c r="DA43" s="119">
        <v>51.8484848485</v>
      </c>
      <c r="DB43" s="119">
        <v>0</v>
      </c>
    </row>
    <row r="44" spans="1:106" x14ac:dyDescent="0.15">
      <c r="A44">
        <v>8372</v>
      </c>
      <c r="B44">
        <v>28220</v>
      </c>
      <c r="C44">
        <v>21002</v>
      </c>
      <c r="D44" s="120">
        <v>3</v>
      </c>
      <c r="E44" s="120"/>
      <c r="F44" s="120"/>
      <c r="G44" s="120"/>
      <c r="H44" s="120" t="s">
        <v>631</v>
      </c>
      <c r="I44" s="120" t="s">
        <v>59</v>
      </c>
      <c r="J44" s="120" t="s">
        <v>78</v>
      </c>
      <c r="K44" s="120"/>
      <c r="L44" s="120"/>
      <c r="M44" s="153">
        <v>64</v>
      </c>
      <c r="N44" s="121">
        <v>183</v>
      </c>
      <c r="O44" s="121">
        <v>5</v>
      </c>
      <c r="P44" s="121">
        <v>7</v>
      </c>
      <c r="Q44" s="121">
        <v>7</v>
      </c>
      <c r="R44" s="121">
        <v>14</v>
      </c>
      <c r="S44" s="121">
        <v>11</v>
      </c>
      <c r="T44" s="121">
        <v>8</v>
      </c>
      <c r="U44" s="121">
        <v>6</v>
      </c>
      <c r="V44" s="121">
        <v>8</v>
      </c>
      <c r="W44" s="121">
        <v>14</v>
      </c>
      <c r="X44" s="121">
        <v>15</v>
      </c>
      <c r="Y44" s="121">
        <v>14</v>
      </c>
      <c r="Z44" s="121">
        <v>19</v>
      </c>
      <c r="AA44" s="121">
        <v>17</v>
      </c>
      <c r="AB44" s="121">
        <v>13</v>
      </c>
      <c r="AC44" s="121">
        <v>9</v>
      </c>
      <c r="AD44" s="121">
        <v>8</v>
      </c>
      <c r="AE44" s="121">
        <v>5</v>
      </c>
      <c r="AF44" s="121">
        <v>3</v>
      </c>
      <c r="AG44" s="121">
        <v>0</v>
      </c>
      <c r="AH44" s="121">
        <v>0</v>
      </c>
      <c r="AI44" s="121">
        <v>0</v>
      </c>
      <c r="AJ44" s="57">
        <v>0</v>
      </c>
      <c r="AK44" s="121">
        <v>19</v>
      </c>
      <c r="AL44" s="121">
        <v>126</v>
      </c>
      <c r="AM44" s="121">
        <v>38</v>
      </c>
      <c r="AN44" s="121">
        <v>16</v>
      </c>
      <c r="AO44" s="121">
        <v>3</v>
      </c>
      <c r="AP44" s="121">
        <v>8296</v>
      </c>
      <c r="AQ44" s="121">
        <v>45.833333333299997</v>
      </c>
      <c r="AR44" s="121">
        <v>6</v>
      </c>
      <c r="AS44" s="121">
        <v>92</v>
      </c>
      <c r="AT44" s="121">
        <v>4</v>
      </c>
      <c r="AU44" s="121">
        <v>3</v>
      </c>
      <c r="AV44" s="121">
        <v>2</v>
      </c>
      <c r="AW44" s="121">
        <v>9</v>
      </c>
      <c r="AX44" s="121">
        <v>7</v>
      </c>
      <c r="AY44" s="121">
        <v>5</v>
      </c>
      <c r="AZ44" s="121">
        <v>3</v>
      </c>
      <c r="BA44" s="121">
        <v>6</v>
      </c>
      <c r="BB44" s="121">
        <v>4</v>
      </c>
      <c r="BC44" s="121">
        <v>8</v>
      </c>
      <c r="BD44" s="121">
        <v>6</v>
      </c>
      <c r="BE44" s="121">
        <v>11</v>
      </c>
      <c r="BF44" s="121">
        <v>6</v>
      </c>
      <c r="BG44" s="121">
        <v>5</v>
      </c>
      <c r="BH44" s="121">
        <v>7</v>
      </c>
      <c r="BI44" s="121">
        <v>2</v>
      </c>
      <c r="BJ44" s="121">
        <v>3</v>
      </c>
      <c r="BK44" s="121">
        <v>1</v>
      </c>
      <c r="BL44" s="121">
        <v>0</v>
      </c>
      <c r="BM44" s="121">
        <v>0</v>
      </c>
      <c r="BN44" s="121">
        <v>0</v>
      </c>
      <c r="BO44" s="57">
        <v>0</v>
      </c>
      <c r="BP44" s="121">
        <v>9</v>
      </c>
      <c r="BQ44" s="121">
        <v>65</v>
      </c>
      <c r="BR44" s="121">
        <v>18</v>
      </c>
      <c r="BS44" s="121">
        <v>6</v>
      </c>
      <c r="BT44" s="121">
        <v>1</v>
      </c>
      <c r="BU44" s="121">
        <v>3996</v>
      </c>
      <c r="BV44" s="121">
        <v>43.934782608699997</v>
      </c>
      <c r="BW44" s="121">
        <v>3</v>
      </c>
      <c r="BX44" s="121">
        <v>91</v>
      </c>
      <c r="BY44" s="121">
        <v>1</v>
      </c>
      <c r="BZ44" s="121">
        <v>4</v>
      </c>
      <c r="CA44" s="121">
        <v>5</v>
      </c>
      <c r="CB44" s="121">
        <v>5</v>
      </c>
      <c r="CC44" s="121">
        <v>4</v>
      </c>
      <c r="CD44" s="121">
        <v>3</v>
      </c>
      <c r="CE44" s="121">
        <v>3</v>
      </c>
      <c r="CF44" s="121">
        <v>2</v>
      </c>
      <c r="CG44" s="121">
        <v>10</v>
      </c>
      <c r="CH44" s="121">
        <v>7</v>
      </c>
      <c r="CI44" s="121">
        <v>8</v>
      </c>
      <c r="CJ44" s="121">
        <v>8</v>
      </c>
      <c r="CK44" s="121">
        <v>11</v>
      </c>
      <c r="CL44" s="121">
        <v>8</v>
      </c>
      <c r="CM44" s="121">
        <v>2</v>
      </c>
      <c r="CN44" s="121">
        <v>6</v>
      </c>
      <c r="CO44" s="121">
        <v>2</v>
      </c>
      <c r="CP44" s="121">
        <v>2</v>
      </c>
      <c r="CQ44" s="121">
        <v>0</v>
      </c>
      <c r="CR44" s="121">
        <v>0</v>
      </c>
      <c r="CS44" s="121">
        <v>0</v>
      </c>
      <c r="CT44" s="57">
        <v>0</v>
      </c>
      <c r="CU44" s="121">
        <v>10</v>
      </c>
      <c r="CV44" s="121">
        <v>61</v>
      </c>
      <c r="CW44" s="121">
        <v>20</v>
      </c>
      <c r="CX44" s="121">
        <v>10</v>
      </c>
      <c r="CY44" s="121">
        <v>2</v>
      </c>
      <c r="CZ44" s="121">
        <v>4300</v>
      </c>
      <c r="DA44" s="121">
        <v>47.752747252699997</v>
      </c>
      <c r="DB44" s="121">
        <v>3</v>
      </c>
    </row>
    <row r="45" spans="1:106" x14ac:dyDescent="0.15">
      <c r="A45">
        <v>8373</v>
      </c>
      <c r="B45">
        <v>28220</v>
      </c>
      <c r="C45">
        <v>220</v>
      </c>
      <c r="D45">
        <v>2</v>
      </c>
      <c r="H45" t="s">
        <v>631</v>
      </c>
      <c r="I45" t="s">
        <v>59</v>
      </c>
      <c r="J45" t="s">
        <v>79</v>
      </c>
      <c r="L45" t="s">
        <v>880</v>
      </c>
      <c r="M45" s="159">
        <v>79</v>
      </c>
      <c r="N45" s="48">
        <v>241</v>
      </c>
      <c r="O45" s="48">
        <v>13</v>
      </c>
      <c r="P45" s="48">
        <v>10</v>
      </c>
      <c r="Q45" s="48">
        <v>10</v>
      </c>
      <c r="R45" s="48">
        <v>5</v>
      </c>
      <c r="S45" s="48">
        <v>6</v>
      </c>
      <c r="T45" s="48">
        <v>8</v>
      </c>
      <c r="U45" s="48">
        <v>17</v>
      </c>
      <c r="V45" s="48">
        <v>16</v>
      </c>
      <c r="W45" s="48">
        <v>14</v>
      </c>
      <c r="X45" s="48">
        <v>11</v>
      </c>
      <c r="Y45" s="48">
        <v>9</v>
      </c>
      <c r="Z45" s="48">
        <v>16</v>
      </c>
      <c r="AA45" s="48">
        <v>32</v>
      </c>
      <c r="AB45" s="48">
        <v>28</v>
      </c>
      <c r="AC45" s="48">
        <v>21</v>
      </c>
      <c r="AD45" s="48">
        <v>11</v>
      </c>
      <c r="AE45" s="48">
        <v>12</v>
      </c>
      <c r="AF45" s="48">
        <v>2</v>
      </c>
      <c r="AG45" s="48">
        <v>0</v>
      </c>
      <c r="AH45" s="48">
        <v>0</v>
      </c>
      <c r="AI45" s="48">
        <v>0</v>
      </c>
      <c r="AJ45" s="50">
        <v>0</v>
      </c>
      <c r="AK45" s="48">
        <v>33</v>
      </c>
      <c r="AL45" s="48">
        <v>134</v>
      </c>
      <c r="AM45" s="48">
        <v>74</v>
      </c>
      <c r="AN45" s="48">
        <v>25</v>
      </c>
      <c r="AO45" s="48">
        <v>2</v>
      </c>
      <c r="AP45" s="48">
        <v>11668</v>
      </c>
      <c r="AQ45" s="48">
        <v>48.914937759300003</v>
      </c>
      <c r="AR45" s="48">
        <v>0</v>
      </c>
      <c r="AS45" s="48">
        <v>116</v>
      </c>
      <c r="AT45" s="48">
        <v>4</v>
      </c>
      <c r="AU45" s="48">
        <v>7</v>
      </c>
      <c r="AV45" s="48">
        <v>5</v>
      </c>
      <c r="AW45" s="48">
        <v>3</v>
      </c>
      <c r="AX45" s="48">
        <v>2</v>
      </c>
      <c r="AY45" s="48">
        <v>6</v>
      </c>
      <c r="AZ45" s="48">
        <v>5</v>
      </c>
      <c r="BA45" s="48">
        <v>13</v>
      </c>
      <c r="BB45" s="48">
        <v>5</v>
      </c>
      <c r="BC45" s="48">
        <v>8</v>
      </c>
      <c r="BD45" s="48">
        <v>5</v>
      </c>
      <c r="BE45" s="48">
        <v>5</v>
      </c>
      <c r="BF45" s="48">
        <v>15</v>
      </c>
      <c r="BG45" s="48">
        <v>13</v>
      </c>
      <c r="BH45" s="48">
        <v>10</v>
      </c>
      <c r="BI45" s="48">
        <v>7</v>
      </c>
      <c r="BJ45" s="48">
        <v>3</v>
      </c>
      <c r="BK45" s="48">
        <v>0</v>
      </c>
      <c r="BL45" s="48">
        <v>0</v>
      </c>
      <c r="BM45" s="48">
        <v>0</v>
      </c>
      <c r="BN45" s="48">
        <v>0</v>
      </c>
      <c r="BO45" s="50">
        <v>0</v>
      </c>
      <c r="BP45" s="48">
        <v>16</v>
      </c>
      <c r="BQ45" s="48">
        <v>67</v>
      </c>
      <c r="BR45" s="48">
        <v>33</v>
      </c>
      <c r="BS45" s="48">
        <v>10</v>
      </c>
      <c r="BT45" s="48">
        <v>0</v>
      </c>
      <c r="BU45" s="48">
        <v>5456</v>
      </c>
      <c r="BV45" s="48">
        <v>47.534482758599999</v>
      </c>
      <c r="BW45" s="48">
        <v>0</v>
      </c>
      <c r="BX45" s="48">
        <v>125</v>
      </c>
      <c r="BY45" s="48">
        <v>9</v>
      </c>
      <c r="BZ45" s="48">
        <v>3</v>
      </c>
      <c r="CA45" s="48">
        <v>5</v>
      </c>
      <c r="CB45" s="48">
        <v>2</v>
      </c>
      <c r="CC45" s="48">
        <v>4</v>
      </c>
      <c r="CD45" s="48">
        <v>2</v>
      </c>
      <c r="CE45" s="48">
        <v>12</v>
      </c>
      <c r="CF45" s="48">
        <v>3</v>
      </c>
      <c r="CG45" s="48">
        <v>9</v>
      </c>
      <c r="CH45" s="48">
        <v>3</v>
      </c>
      <c r="CI45" s="48">
        <v>4</v>
      </c>
      <c r="CJ45" s="48">
        <v>11</v>
      </c>
      <c r="CK45" s="48">
        <v>17</v>
      </c>
      <c r="CL45" s="48">
        <v>15</v>
      </c>
      <c r="CM45" s="48">
        <v>11</v>
      </c>
      <c r="CN45" s="48">
        <v>4</v>
      </c>
      <c r="CO45" s="48">
        <v>9</v>
      </c>
      <c r="CP45" s="48">
        <v>2</v>
      </c>
      <c r="CQ45" s="48">
        <v>0</v>
      </c>
      <c r="CR45" s="48">
        <v>0</v>
      </c>
      <c r="CS45" s="48">
        <v>0</v>
      </c>
      <c r="CT45" s="50">
        <v>0</v>
      </c>
      <c r="CU45" s="48">
        <v>17</v>
      </c>
      <c r="CV45" s="48">
        <v>67</v>
      </c>
      <c r="CW45" s="48">
        <v>41</v>
      </c>
      <c r="CX45" s="48">
        <v>15</v>
      </c>
      <c r="CY45" s="48">
        <v>2</v>
      </c>
      <c r="CZ45" s="48">
        <v>6212</v>
      </c>
      <c r="DA45" s="48">
        <v>50.195999999999998</v>
      </c>
      <c r="DB45" s="48">
        <v>0</v>
      </c>
    </row>
    <row r="46" spans="1:106" x14ac:dyDescent="0.15">
      <c r="A46">
        <v>8374</v>
      </c>
      <c r="B46">
        <v>28220</v>
      </c>
      <c r="C46">
        <v>290</v>
      </c>
      <c r="D46">
        <v>2</v>
      </c>
      <c r="H46" t="s">
        <v>631</v>
      </c>
      <c r="I46" t="s">
        <v>59</v>
      </c>
      <c r="J46" t="s">
        <v>54</v>
      </c>
      <c r="L46" t="s">
        <v>880</v>
      </c>
      <c r="M46" s="161">
        <v>78</v>
      </c>
      <c r="N46" s="48">
        <v>276</v>
      </c>
      <c r="O46" s="48">
        <v>8</v>
      </c>
      <c r="P46" s="48">
        <v>12</v>
      </c>
      <c r="Q46" s="48">
        <v>16</v>
      </c>
      <c r="R46" s="48">
        <v>12</v>
      </c>
      <c r="S46" s="48">
        <v>11</v>
      </c>
      <c r="T46" s="48">
        <v>14</v>
      </c>
      <c r="U46" s="48">
        <v>8</v>
      </c>
      <c r="V46" s="48">
        <v>14</v>
      </c>
      <c r="W46" s="48">
        <v>25</v>
      </c>
      <c r="X46" s="48">
        <v>13</v>
      </c>
      <c r="Y46" s="48">
        <v>17</v>
      </c>
      <c r="Z46" s="48">
        <v>23</v>
      </c>
      <c r="AA46" s="48">
        <v>21</v>
      </c>
      <c r="AB46" s="48">
        <v>26</v>
      </c>
      <c r="AC46" s="48">
        <v>14</v>
      </c>
      <c r="AD46" s="48">
        <v>17</v>
      </c>
      <c r="AE46" s="48">
        <v>13</v>
      </c>
      <c r="AF46" s="48">
        <v>7</v>
      </c>
      <c r="AG46" s="48">
        <v>4</v>
      </c>
      <c r="AH46" s="48">
        <v>1</v>
      </c>
      <c r="AI46" s="48">
        <v>0</v>
      </c>
      <c r="AJ46" s="50">
        <v>0</v>
      </c>
      <c r="AK46" s="48">
        <v>36</v>
      </c>
      <c r="AL46" s="48">
        <v>158</v>
      </c>
      <c r="AM46" s="48">
        <v>82</v>
      </c>
      <c r="AN46" s="48">
        <v>42</v>
      </c>
      <c r="AO46" s="48">
        <v>12</v>
      </c>
      <c r="AP46" s="48">
        <v>13223</v>
      </c>
      <c r="AQ46" s="48">
        <v>48.409420289899998</v>
      </c>
      <c r="AR46" s="48">
        <v>0</v>
      </c>
      <c r="AS46" s="48">
        <v>130</v>
      </c>
      <c r="AT46" s="48">
        <v>2</v>
      </c>
      <c r="AU46" s="48">
        <v>5</v>
      </c>
      <c r="AV46" s="48">
        <v>9</v>
      </c>
      <c r="AW46" s="48">
        <v>6</v>
      </c>
      <c r="AX46" s="48">
        <v>5</v>
      </c>
      <c r="AY46" s="48">
        <v>7</v>
      </c>
      <c r="AZ46" s="48">
        <v>4</v>
      </c>
      <c r="BA46" s="48">
        <v>7</v>
      </c>
      <c r="BB46" s="48">
        <v>11</v>
      </c>
      <c r="BC46" s="48">
        <v>7</v>
      </c>
      <c r="BD46" s="48">
        <v>7</v>
      </c>
      <c r="BE46" s="48">
        <v>12</v>
      </c>
      <c r="BF46" s="48">
        <v>13</v>
      </c>
      <c r="BG46" s="48">
        <v>12</v>
      </c>
      <c r="BH46" s="48">
        <v>7</v>
      </c>
      <c r="BI46" s="48">
        <v>7</v>
      </c>
      <c r="BJ46" s="48">
        <v>5</v>
      </c>
      <c r="BK46" s="48">
        <v>2</v>
      </c>
      <c r="BL46" s="48">
        <v>2</v>
      </c>
      <c r="BM46" s="48">
        <v>0</v>
      </c>
      <c r="BN46" s="48">
        <v>0</v>
      </c>
      <c r="BO46" s="50">
        <v>0</v>
      </c>
      <c r="BP46" s="48">
        <v>16</v>
      </c>
      <c r="BQ46" s="48">
        <v>79</v>
      </c>
      <c r="BR46" s="48">
        <v>35</v>
      </c>
      <c r="BS46" s="48">
        <v>16</v>
      </c>
      <c r="BT46" s="48">
        <v>4</v>
      </c>
      <c r="BU46" s="48">
        <v>6179</v>
      </c>
      <c r="BV46" s="48">
        <v>48.030769230799997</v>
      </c>
      <c r="BW46" s="48">
        <v>0</v>
      </c>
      <c r="BX46" s="48">
        <v>146</v>
      </c>
      <c r="BY46" s="48">
        <v>6</v>
      </c>
      <c r="BZ46" s="48">
        <v>7</v>
      </c>
      <c r="CA46" s="48">
        <v>7</v>
      </c>
      <c r="CB46" s="48">
        <v>6</v>
      </c>
      <c r="CC46" s="48">
        <v>6</v>
      </c>
      <c r="CD46" s="48">
        <v>7</v>
      </c>
      <c r="CE46" s="48">
        <v>4</v>
      </c>
      <c r="CF46" s="48">
        <v>7</v>
      </c>
      <c r="CG46" s="48">
        <v>14</v>
      </c>
      <c r="CH46" s="48">
        <v>6</v>
      </c>
      <c r="CI46" s="48">
        <v>10</v>
      </c>
      <c r="CJ46" s="48">
        <v>11</v>
      </c>
      <c r="CK46" s="48">
        <v>8</v>
      </c>
      <c r="CL46" s="48">
        <v>14</v>
      </c>
      <c r="CM46" s="48">
        <v>7</v>
      </c>
      <c r="CN46" s="48">
        <v>10</v>
      </c>
      <c r="CO46" s="48">
        <v>8</v>
      </c>
      <c r="CP46" s="48">
        <v>5</v>
      </c>
      <c r="CQ46" s="48">
        <v>2</v>
      </c>
      <c r="CR46" s="48">
        <v>1</v>
      </c>
      <c r="CS46" s="48">
        <v>0</v>
      </c>
      <c r="CT46" s="50">
        <v>0</v>
      </c>
      <c r="CU46" s="48">
        <v>20</v>
      </c>
      <c r="CV46" s="48">
        <v>79</v>
      </c>
      <c r="CW46" s="48">
        <v>47</v>
      </c>
      <c r="CX46" s="48">
        <v>26</v>
      </c>
      <c r="CY46" s="48">
        <v>8</v>
      </c>
      <c r="CZ46" s="48">
        <v>7044</v>
      </c>
      <c r="DA46" s="48">
        <v>48.746575342500002</v>
      </c>
      <c r="DB46" s="48">
        <v>0</v>
      </c>
    </row>
    <row r="47" spans="1:106" x14ac:dyDescent="0.15">
      <c r="A47">
        <v>8375</v>
      </c>
      <c r="B47">
        <v>28220</v>
      </c>
      <c r="C47">
        <v>300</v>
      </c>
      <c r="D47">
        <v>2</v>
      </c>
      <c r="H47" t="s">
        <v>631</v>
      </c>
      <c r="I47" t="s">
        <v>59</v>
      </c>
      <c r="J47" t="s">
        <v>52</v>
      </c>
      <c r="L47" t="s">
        <v>880</v>
      </c>
      <c r="M47" s="160">
        <v>120</v>
      </c>
      <c r="N47" s="48">
        <v>372</v>
      </c>
      <c r="O47" s="48">
        <v>8</v>
      </c>
      <c r="P47" s="48">
        <v>5</v>
      </c>
      <c r="Q47" s="48">
        <v>18</v>
      </c>
      <c r="R47" s="48">
        <v>22</v>
      </c>
      <c r="S47" s="48">
        <v>31</v>
      </c>
      <c r="T47" s="48">
        <v>15</v>
      </c>
      <c r="U47" s="48">
        <v>16</v>
      </c>
      <c r="V47" s="48">
        <v>15</v>
      </c>
      <c r="W47" s="48">
        <v>19</v>
      </c>
      <c r="X47" s="48">
        <v>26</v>
      </c>
      <c r="Y47" s="48">
        <v>20</v>
      </c>
      <c r="Z47" s="48">
        <v>41</v>
      </c>
      <c r="AA47" s="48">
        <v>34</v>
      </c>
      <c r="AB47" s="48">
        <v>26</v>
      </c>
      <c r="AC47" s="48">
        <v>21</v>
      </c>
      <c r="AD47" s="48">
        <v>23</v>
      </c>
      <c r="AE47" s="48">
        <v>17</v>
      </c>
      <c r="AF47" s="48">
        <v>11</v>
      </c>
      <c r="AG47" s="48">
        <v>4</v>
      </c>
      <c r="AH47" s="48">
        <v>0</v>
      </c>
      <c r="AI47" s="48">
        <v>0</v>
      </c>
      <c r="AJ47" s="50">
        <v>0</v>
      </c>
      <c r="AK47" s="48">
        <v>31</v>
      </c>
      <c r="AL47" s="48">
        <v>239</v>
      </c>
      <c r="AM47" s="48">
        <v>102</v>
      </c>
      <c r="AN47" s="48">
        <v>55</v>
      </c>
      <c r="AO47" s="48">
        <v>15</v>
      </c>
      <c r="AP47" s="48">
        <v>18047</v>
      </c>
      <c r="AQ47" s="48">
        <v>49.013440860199999</v>
      </c>
      <c r="AR47" s="48">
        <v>2</v>
      </c>
      <c r="AS47" s="48">
        <v>182</v>
      </c>
      <c r="AT47" s="48">
        <v>4</v>
      </c>
      <c r="AU47" s="48">
        <v>3</v>
      </c>
      <c r="AV47" s="48">
        <v>10</v>
      </c>
      <c r="AW47" s="48">
        <v>11</v>
      </c>
      <c r="AX47" s="48">
        <v>14</v>
      </c>
      <c r="AY47" s="48">
        <v>7</v>
      </c>
      <c r="AZ47" s="48">
        <v>7</v>
      </c>
      <c r="BA47" s="48">
        <v>9</v>
      </c>
      <c r="BB47" s="48">
        <v>8</v>
      </c>
      <c r="BC47" s="48">
        <v>12</v>
      </c>
      <c r="BD47" s="48">
        <v>11</v>
      </c>
      <c r="BE47" s="48">
        <v>21</v>
      </c>
      <c r="BF47" s="48">
        <v>22</v>
      </c>
      <c r="BG47" s="48">
        <v>10</v>
      </c>
      <c r="BH47" s="48">
        <v>10</v>
      </c>
      <c r="BI47" s="48">
        <v>11</v>
      </c>
      <c r="BJ47" s="48">
        <v>8</v>
      </c>
      <c r="BK47" s="48">
        <v>4</v>
      </c>
      <c r="BL47" s="48">
        <v>0</v>
      </c>
      <c r="BM47" s="48">
        <v>0</v>
      </c>
      <c r="BN47" s="48">
        <v>0</v>
      </c>
      <c r="BO47" s="50">
        <v>0</v>
      </c>
      <c r="BP47" s="48">
        <v>17</v>
      </c>
      <c r="BQ47" s="48">
        <v>122</v>
      </c>
      <c r="BR47" s="48">
        <v>43</v>
      </c>
      <c r="BS47" s="48">
        <v>23</v>
      </c>
      <c r="BT47" s="48">
        <v>4</v>
      </c>
      <c r="BU47" s="48">
        <v>8659</v>
      </c>
      <c r="BV47" s="48">
        <v>48.076923076900002</v>
      </c>
      <c r="BW47" s="48">
        <v>0</v>
      </c>
      <c r="BX47" s="48">
        <v>190</v>
      </c>
      <c r="BY47" s="48">
        <v>4</v>
      </c>
      <c r="BZ47" s="48">
        <v>2</v>
      </c>
      <c r="CA47" s="48">
        <v>8</v>
      </c>
      <c r="CB47" s="48">
        <v>11</v>
      </c>
      <c r="CC47" s="48">
        <v>17</v>
      </c>
      <c r="CD47" s="48">
        <v>8</v>
      </c>
      <c r="CE47" s="48">
        <v>9</v>
      </c>
      <c r="CF47" s="48">
        <v>6</v>
      </c>
      <c r="CG47" s="48">
        <v>11</v>
      </c>
      <c r="CH47" s="48">
        <v>14</v>
      </c>
      <c r="CI47" s="48">
        <v>9</v>
      </c>
      <c r="CJ47" s="48">
        <v>20</v>
      </c>
      <c r="CK47" s="48">
        <v>12</v>
      </c>
      <c r="CL47" s="48">
        <v>16</v>
      </c>
      <c r="CM47" s="48">
        <v>11</v>
      </c>
      <c r="CN47" s="48">
        <v>12</v>
      </c>
      <c r="CO47" s="48">
        <v>9</v>
      </c>
      <c r="CP47" s="48">
        <v>7</v>
      </c>
      <c r="CQ47" s="48">
        <v>4</v>
      </c>
      <c r="CR47" s="48">
        <v>0</v>
      </c>
      <c r="CS47" s="48">
        <v>0</v>
      </c>
      <c r="CT47" s="50">
        <v>0</v>
      </c>
      <c r="CU47" s="48">
        <v>14</v>
      </c>
      <c r="CV47" s="48">
        <v>117</v>
      </c>
      <c r="CW47" s="48">
        <v>59</v>
      </c>
      <c r="CX47" s="48">
        <v>32</v>
      </c>
      <c r="CY47" s="48">
        <v>11</v>
      </c>
      <c r="CZ47" s="48">
        <v>9388</v>
      </c>
      <c r="DA47" s="48">
        <v>49.910526315799999</v>
      </c>
      <c r="DB47" s="48">
        <v>2</v>
      </c>
    </row>
    <row r="48" spans="1:106" x14ac:dyDescent="0.15">
      <c r="A48">
        <v>8376</v>
      </c>
      <c r="B48">
        <v>28220</v>
      </c>
      <c r="C48">
        <v>30001</v>
      </c>
      <c r="D48" s="118">
        <v>3</v>
      </c>
      <c r="E48" s="118"/>
      <c r="F48" s="118"/>
      <c r="G48" s="118"/>
      <c r="H48" s="118" t="s">
        <v>631</v>
      </c>
      <c r="I48" s="118" t="s">
        <v>59</v>
      </c>
      <c r="J48" s="118" t="s">
        <v>52</v>
      </c>
      <c r="K48" s="118" t="s">
        <v>827</v>
      </c>
      <c r="L48" s="118"/>
      <c r="M48" s="153">
        <v>73</v>
      </c>
      <c r="N48" s="119">
        <v>237</v>
      </c>
      <c r="O48" s="119">
        <v>3</v>
      </c>
      <c r="P48" s="119">
        <v>3</v>
      </c>
      <c r="Q48" s="119">
        <v>10</v>
      </c>
      <c r="R48" s="119">
        <v>12</v>
      </c>
      <c r="S48" s="119">
        <v>20</v>
      </c>
      <c r="T48" s="119">
        <v>12</v>
      </c>
      <c r="U48" s="119">
        <v>14</v>
      </c>
      <c r="V48" s="119">
        <v>6</v>
      </c>
      <c r="W48" s="119">
        <v>9</v>
      </c>
      <c r="X48" s="119">
        <v>18</v>
      </c>
      <c r="Y48" s="119">
        <v>11</v>
      </c>
      <c r="Z48" s="119">
        <v>24</v>
      </c>
      <c r="AA48" s="119">
        <v>23</v>
      </c>
      <c r="AB48" s="119">
        <v>18</v>
      </c>
      <c r="AC48" s="119">
        <v>12</v>
      </c>
      <c r="AD48" s="119">
        <v>15</v>
      </c>
      <c r="AE48" s="119">
        <v>13</v>
      </c>
      <c r="AF48" s="119">
        <v>10</v>
      </c>
      <c r="AG48" s="119">
        <v>4</v>
      </c>
      <c r="AH48" s="119">
        <v>0</v>
      </c>
      <c r="AI48" s="119">
        <v>0</v>
      </c>
      <c r="AJ48" s="133">
        <v>0</v>
      </c>
      <c r="AK48" s="119">
        <v>16</v>
      </c>
      <c r="AL48" s="119">
        <v>149</v>
      </c>
      <c r="AM48" s="119">
        <v>72</v>
      </c>
      <c r="AN48" s="119">
        <v>42</v>
      </c>
      <c r="AO48" s="119">
        <v>14</v>
      </c>
      <c r="AP48" s="119">
        <v>11891</v>
      </c>
      <c r="AQ48" s="119">
        <v>50.672995780599997</v>
      </c>
      <c r="AR48" s="119">
        <v>1</v>
      </c>
      <c r="AS48" s="119">
        <v>116</v>
      </c>
      <c r="AT48" s="119">
        <v>2</v>
      </c>
      <c r="AU48" s="119">
        <v>1</v>
      </c>
      <c r="AV48" s="119">
        <v>7</v>
      </c>
      <c r="AW48" s="119">
        <v>6</v>
      </c>
      <c r="AX48" s="119">
        <v>10</v>
      </c>
      <c r="AY48" s="119">
        <v>5</v>
      </c>
      <c r="AZ48" s="119">
        <v>7</v>
      </c>
      <c r="BA48" s="119">
        <v>4</v>
      </c>
      <c r="BB48" s="119">
        <v>5</v>
      </c>
      <c r="BC48" s="119">
        <v>6</v>
      </c>
      <c r="BD48" s="119">
        <v>7</v>
      </c>
      <c r="BE48" s="119">
        <v>12</v>
      </c>
      <c r="BF48" s="119">
        <v>15</v>
      </c>
      <c r="BG48" s="119">
        <v>7</v>
      </c>
      <c r="BH48" s="119">
        <v>4</v>
      </c>
      <c r="BI48" s="119">
        <v>8</v>
      </c>
      <c r="BJ48" s="119">
        <v>6</v>
      </c>
      <c r="BK48" s="119">
        <v>4</v>
      </c>
      <c r="BL48" s="119">
        <v>0</v>
      </c>
      <c r="BM48" s="119">
        <v>0</v>
      </c>
      <c r="BN48" s="119">
        <v>0</v>
      </c>
      <c r="BO48" s="133">
        <v>0</v>
      </c>
      <c r="BP48" s="119">
        <v>10</v>
      </c>
      <c r="BQ48" s="119">
        <v>77</v>
      </c>
      <c r="BR48" s="119">
        <v>29</v>
      </c>
      <c r="BS48" s="119">
        <v>18</v>
      </c>
      <c r="BT48" s="119">
        <v>4</v>
      </c>
      <c r="BU48" s="119">
        <v>5604</v>
      </c>
      <c r="BV48" s="119">
        <v>48.810344827599998</v>
      </c>
      <c r="BW48" s="119">
        <v>0</v>
      </c>
      <c r="BX48" s="119">
        <v>121</v>
      </c>
      <c r="BY48" s="119">
        <v>1</v>
      </c>
      <c r="BZ48" s="119">
        <v>2</v>
      </c>
      <c r="CA48" s="119">
        <v>3</v>
      </c>
      <c r="CB48" s="119">
        <v>6</v>
      </c>
      <c r="CC48" s="119">
        <v>10</v>
      </c>
      <c r="CD48" s="119">
        <v>7</v>
      </c>
      <c r="CE48" s="119">
        <v>7</v>
      </c>
      <c r="CF48" s="119">
        <v>2</v>
      </c>
      <c r="CG48" s="119">
        <v>4</v>
      </c>
      <c r="CH48" s="119">
        <v>12</v>
      </c>
      <c r="CI48" s="119">
        <v>4</v>
      </c>
      <c r="CJ48" s="119">
        <v>12</v>
      </c>
      <c r="CK48" s="119">
        <v>8</v>
      </c>
      <c r="CL48" s="119">
        <v>11</v>
      </c>
      <c r="CM48" s="119">
        <v>8</v>
      </c>
      <c r="CN48" s="119">
        <v>7</v>
      </c>
      <c r="CO48" s="119">
        <v>7</v>
      </c>
      <c r="CP48" s="119">
        <v>6</v>
      </c>
      <c r="CQ48" s="119">
        <v>4</v>
      </c>
      <c r="CR48" s="119">
        <v>0</v>
      </c>
      <c r="CS48" s="119">
        <v>0</v>
      </c>
      <c r="CT48" s="133">
        <v>0</v>
      </c>
      <c r="CU48" s="119">
        <v>6</v>
      </c>
      <c r="CV48" s="119">
        <v>72</v>
      </c>
      <c r="CW48" s="119">
        <v>43</v>
      </c>
      <c r="CX48" s="119">
        <v>24</v>
      </c>
      <c r="CY48" s="119">
        <v>10</v>
      </c>
      <c r="CZ48" s="119">
        <v>6287</v>
      </c>
      <c r="DA48" s="119">
        <v>52.458677686000001</v>
      </c>
      <c r="DB48" s="119">
        <v>1</v>
      </c>
    </row>
    <row r="49" spans="1:106" x14ac:dyDescent="0.15">
      <c r="A49">
        <v>8377</v>
      </c>
      <c r="B49">
        <v>28220</v>
      </c>
      <c r="C49">
        <v>30002</v>
      </c>
      <c r="D49" s="120">
        <v>3</v>
      </c>
      <c r="E49" s="120"/>
      <c r="F49" s="120"/>
      <c r="G49" s="120"/>
      <c r="H49" s="120" t="s">
        <v>631</v>
      </c>
      <c r="I49" s="120" t="s">
        <v>59</v>
      </c>
      <c r="J49" s="120" t="s">
        <v>52</v>
      </c>
      <c r="K49" s="120" t="s">
        <v>829</v>
      </c>
      <c r="L49" s="120"/>
      <c r="M49" s="153">
        <v>47</v>
      </c>
      <c r="N49" s="121">
        <v>135</v>
      </c>
      <c r="O49" s="121">
        <v>5</v>
      </c>
      <c r="P49" s="121">
        <v>2</v>
      </c>
      <c r="Q49" s="121">
        <v>8</v>
      </c>
      <c r="R49" s="121">
        <v>10</v>
      </c>
      <c r="S49" s="121">
        <v>11</v>
      </c>
      <c r="T49" s="121">
        <v>3</v>
      </c>
      <c r="U49" s="121">
        <v>2</v>
      </c>
      <c r="V49" s="121">
        <v>9</v>
      </c>
      <c r="W49" s="121">
        <v>10</v>
      </c>
      <c r="X49" s="121">
        <v>8</v>
      </c>
      <c r="Y49" s="121">
        <v>9</v>
      </c>
      <c r="Z49" s="121">
        <v>17</v>
      </c>
      <c r="AA49" s="121">
        <v>11</v>
      </c>
      <c r="AB49" s="121">
        <v>8</v>
      </c>
      <c r="AC49" s="121">
        <v>9</v>
      </c>
      <c r="AD49" s="121">
        <v>8</v>
      </c>
      <c r="AE49" s="121">
        <v>4</v>
      </c>
      <c r="AF49" s="121">
        <v>1</v>
      </c>
      <c r="AG49" s="121">
        <v>0</v>
      </c>
      <c r="AH49" s="121">
        <v>0</v>
      </c>
      <c r="AI49" s="121">
        <v>0</v>
      </c>
      <c r="AJ49" s="57">
        <v>0</v>
      </c>
      <c r="AK49" s="121">
        <v>15</v>
      </c>
      <c r="AL49" s="121">
        <v>90</v>
      </c>
      <c r="AM49" s="121">
        <v>30</v>
      </c>
      <c r="AN49" s="121">
        <v>13</v>
      </c>
      <c r="AO49" s="121">
        <v>1</v>
      </c>
      <c r="AP49" s="121">
        <v>6156</v>
      </c>
      <c r="AQ49" s="121">
        <v>46.1</v>
      </c>
      <c r="AR49" s="121">
        <v>1</v>
      </c>
      <c r="AS49" s="121">
        <v>66</v>
      </c>
      <c r="AT49" s="121">
        <v>2</v>
      </c>
      <c r="AU49" s="121">
        <v>2</v>
      </c>
      <c r="AV49" s="121">
        <v>3</v>
      </c>
      <c r="AW49" s="121">
        <v>5</v>
      </c>
      <c r="AX49" s="121">
        <v>4</v>
      </c>
      <c r="AY49" s="121">
        <v>2</v>
      </c>
      <c r="AZ49" s="121">
        <v>0</v>
      </c>
      <c r="BA49" s="121">
        <v>5</v>
      </c>
      <c r="BB49" s="121">
        <v>3</v>
      </c>
      <c r="BC49" s="121">
        <v>6</v>
      </c>
      <c r="BD49" s="121">
        <v>4</v>
      </c>
      <c r="BE49" s="121">
        <v>9</v>
      </c>
      <c r="BF49" s="121">
        <v>7</v>
      </c>
      <c r="BG49" s="121">
        <v>3</v>
      </c>
      <c r="BH49" s="121">
        <v>6</v>
      </c>
      <c r="BI49" s="121">
        <v>3</v>
      </c>
      <c r="BJ49" s="121">
        <v>2</v>
      </c>
      <c r="BK49" s="121">
        <v>0</v>
      </c>
      <c r="BL49" s="121">
        <v>0</v>
      </c>
      <c r="BM49" s="121">
        <v>0</v>
      </c>
      <c r="BN49" s="121">
        <v>0</v>
      </c>
      <c r="BO49" s="57">
        <v>0</v>
      </c>
      <c r="BP49" s="121">
        <v>7</v>
      </c>
      <c r="BQ49" s="121">
        <v>45</v>
      </c>
      <c r="BR49" s="121">
        <v>14</v>
      </c>
      <c r="BS49" s="121">
        <v>5</v>
      </c>
      <c r="BT49" s="121">
        <v>0</v>
      </c>
      <c r="BU49" s="121">
        <v>3055</v>
      </c>
      <c r="BV49" s="121">
        <v>46.787878787899999</v>
      </c>
      <c r="BW49" s="121">
        <v>0</v>
      </c>
      <c r="BX49" s="121">
        <v>69</v>
      </c>
      <c r="BY49" s="121">
        <v>3</v>
      </c>
      <c r="BZ49" s="121">
        <v>0</v>
      </c>
      <c r="CA49" s="121">
        <v>5</v>
      </c>
      <c r="CB49" s="121">
        <v>5</v>
      </c>
      <c r="CC49" s="121">
        <v>7</v>
      </c>
      <c r="CD49" s="121">
        <v>1</v>
      </c>
      <c r="CE49" s="121">
        <v>2</v>
      </c>
      <c r="CF49" s="121">
        <v>4</v>
      </c>
      <c r="CG49" s="121">
        <v>7</v>
      </c>
      <c r="CH49" s="121">
        <v>2</v>
      </c>
      <c r="CI49" s="121">
        <v>5</v>
      </c>
      <c r="CJ49" s="121">
        <v>8</v>
      </c>
      <c r="CK49" s="121">
        <v>4</v>
      </c>
      <c r="CL49" s="121">
        <v>5</v>
      </c>
      <c r="CM49" s="121">
        <v>3</v>
      </c>
      <c r="CN49" s="121">
        <v>5</v>
      </c>
      <c r="CO49" s="121">
        <v>2</v>
      </c>
      <c r="CP49" s="121">
        <v>1</v>
      </c>
      <c r="CQ49" s="121">
        <v>0</v>
      </c>
      <c r="CR49" s="121">
        <v>0</v>
      </c>
      <c r="CS49" s="121">
        <v>0</v>
      </c>
      <c r="CT49" s="57">
        <v>0</v>
      </c>
      <c r="CU49" s="121">
        <v>8</v>
      </c>
      <c r="CV49" s="121">
        <v>45</v>
      </c>
      <c r="CW49" s="121">
        <v>16</v>
      </c>
      <c r="CX49" s="121">
        <v>8</v>
      </c>
      <c r="CY49" s="121">
        <v>1</v>
      </c>
      <c r="CZ49" s="121">
        <v>3101</v>
      </c>
      <c r="DA49" s="121">
        <v>45.442028985500002</v>
      </c>
      <c r="DB49" s="121">
        <v>1</v>
      </c>
    </row>
    <row r="50" spans="1:106" x14ac:dyDescent="0.15">
      <c r="A50">
        <v>8378</v>
      </c>
      <c r="B50">
        <v>28220</v>
      </c>
      <c r="C50">
        <v>320</v>
      </c>
      <c r="D50">
        <v>2</v>
      </c>
      <c r="H50" t="s">
        <v>631</v>
      </c>
      <c r="I50" t="s">
        <v>59</v>
      </c>
      <c r="J50" t="s">
        <v>80</v>
      </c>
      <c r="L50" t="s">
        <v>880</v>
      </c>
      <c r="M50" s="159">
        <v>271</v>
      </c>
      <c r="N50" s="48">
        <v>849</v>
      </c>
      <c r="O50" s="48">
        <v>31</v>
      </c>
      <c r="P50" s="48">
        <v>41</v>
      </c>
      <c r="Q50" s="48">
        <v>43</v>
      </c>
      <c r="R50" s="48">
        <v>47</v>
      </c>
      <c r="S50" s="48">
        <v>34</v>
      </c>
      <c r="T50" s="48">
        <v>30</v>
      </c>
      <c r="U50" s="48">
        <v>37</v>
      </c>
      <c r="V50" s="48">
        <v>59</v>
      </c>
      <c r="W50" s="48">
        <v>46</v>
      </c>
      <c r="X50" s="48">
        <v>64</v>
      </c>
      <c r="Y50" s="48">
        <v>68</v>
      </c>
      <c r="Z50" s="48">
        <v>64</v>
      </c>
      <c r="AA50" s="48">
        <v>70</v>
      </c>
      <c r="AB50" s="48">
        <v>63</v>
      </c>
      <c r="AC50" s="48">
        <v>43</v>
      </c>
      <c r="AD50" s="48">
        <v>42</v>
      </c>
      <c r="AE50" s="48">
        <v>32</v>
      </c>
      <c r="AF50" s="48">
        <v>21</v>
      </c>
      <c r="AG50" s="48">
        <v>13</v>
      </c>
      <c r="AH50" s="48">
        <v>0</v>
      </c>
      <c r="AI50" s="48">
        <v>1</v>
      </c>
      <c r="AJ50" s="50">
        <v>0</v>
      </c>
      <c r="AK50" s="48">
        <v>115</v>
      </c>
      <c r="AL50" s="48">
        <v>519</v>
      </c>
      <c r="AM50" s="48">
        <v>215</v>
      </c>
      <c r="AN50" s="48">
        <v>109</v>
      </c>
      <c r="AO50" s="48">
        <v>35</v>
      </c>
      <c r="AP50" s="48">
        <v>39344</v>
      </c>
      <c r="AQ50" s="48">
        <v>46.841578327400001</v>
      </c>
      <c r="AR50" s="48">
        <v>4</v>
      </c>
      <c r="AS50" s="48">
        <v>402</v>
      </c>
      <c r="AT50" s="48">
        <v>13</v>
      </c>
      <c r="AU50" s="48">
        <v>21</v>
      </c>
      <c r="AV50" s="48">
        <v>23</v>
      </c>
      <c r="AW50" s="48">
        <v>24</v>
      </c>
      <c r="AX50" s="48">
        <v>18</v>
      </c>
      <c r="AY50" s="48">
        <v>15</v>
      </c>
      <c r="AZ50" s="48">
        <v>15</v>
      </c>
      <c r="BA50" s="48">
        <v>32</v>
      </c>
      <c r="BB50" s="48">
        <v>26</v>
      </c>
      <c r="BC50" s="48">
        <v>30</v>
      </c>
      <c r="BD50" s="48">
        <v>35</v>
      </c>
      <c r="BE50" s="48">
        <v>31</v>
      </c>
      <c r="BF50" s="48">
        <v>36</v>
      </c>
      <c r="BG50" s="48">
        <v>30</v>
      </c>
      <c r="BH50" s="48">
        <v>20</v>
      </c>
      <c r="BI50" s="48">
        <v>17</v>
      </c>
      <c r="BJ50" s="48">
        <v>12</v>
      </c>
      <c r="BK50" s="48">
        <v>3</v>
      </c>
      <c r="BL50" s="48">
        <v>1</v>
      </c>
      <c r="BM50" s="48">
        <v>0</v>
      </c>
      <c r="BN50" s="48">
        <v>0</v>
      </c>
      <c r="BO50" s="50">
        <v>0</v>
      </c>
      <c r="BP50" s="48">
        <v>57</v>
      </c>
      <c r="BQ50" s="48">
        <v>262</v>
      </c>
      <c r="BR50" s="48">
        <v>83</v>
      </c>
      <c r="BS50" s="48">
        <v>33</v>
      </c>
      <c r="BT50" s="48">
        <v>4</v>
      </c>
      <c r="BU50" s="48">
        <v>17743</v>
      </c>
      <c r="BV50" s="48">
        <v>44.636815920399997</v>
      </c>
      <c r="BW50" s="48">
        <v>1</v>
      </c>
      <c r="BX50" s="48">
        <v>447</v>
      </c>
      <c r="BY50" s="48">
        <v>18</v>
      </c>
      <c r="BZ50" s="48">
        <v>20</v>
      </c>
      <c r="CA50" s="48">
        <v>20</v>
      </c>
      <c r="CB50" s="48">
        <v>23</v>
      </c>
      <c r="CC50" s="48">
        <v>16</v>
      </c>
      <c r="CD50" s="48">
        <v>15</v>
      </c>
      <c r="CE50" s="48">
        <v>22</v>
      </c>
      <c r="CF50" s="48">
        <v>27</v>
      </c>
      <c r="CG50" s="48">
        <v>20</v>
      </c>
      <c r="CH50" s="48">
        <v>34</v>
      </c>
      <c r="CI50" s="48">
        <v>33</v>
      </c>
      <c r="CJ50" s="48">
        <v>33</v>
      </c>
      <c r="CK50" s="48">
        <v>34</v>
      </c>
      <c r="CL50" s="48">
        <v>33</v>
      </c>
      <c r="CM50" s="48">
        <v>23</v>
      </c>
      <c r="CN50" s="48">
        <v>25</v>
      </c>
      <c r="CO50" s="48">
        <v>20</v>
      </c>
      <c r="CP50" s="48">
        <v>18</v>
      </c>
      <c r="CQ50" s="48">
        <v>12</v>
      </c>
      <c r="CR50" s="48">
        <v>0</v>
      </c>
      <c r="CS50" s="48">
        <v>1</v>
      </c>
      <c r="CT50" s="50">
        <v>0</v>
      </c>
      <c r="CU50" s="48">
        <v>58</v>
      </c>
      <c r="CV50" s="48">
        <v>257</v>
      </c>
      <c r="CW50" s="48">
        <v>132</v>
      </c>
      <c r="CX50" s="48">
        <v>76</v>
      </c>
      <c r="CY50" s="48">
        <v>31</v>
      </c>
      <c r="CZ50" s="48">
        <v>21601</v>
      </c>
      <c r="DA50" s="48">
        <v>48.824384787500001</v>
      </c>
      <c r="DB50" s="48">
        <v>3</v>
      </c>
    </row>
    <row r="51" spans="1:106" x14ac:dyDescent="0.15">
      <c r="A51">
        <v>8379</v>
      </c>
      <c r="B51">
        <v>28220</v>
      </c>
      <c r="C51">
        <v>330</v>
      </c>
      <c r="D51">
        <v>2</v>
      </c>
      <c r="H51" t="s">
        <v>631</v>
      </c>
      <c r="I51" t="s">
        <v>59</v>
      </c>
      <c r="J51" t="s">
        <v>81</v>
      </c>
      <c r="L51" t="s">
        <v>880</v>
      </c>
      <c r="M51" s="161">
        <v>77</v>
      </c>
      <c r="N51" s="48">
        <v>217</v>
      </c>
      <c r="O51" s="48">
        <v>5</v>
      </c>
      <c r="P51" s="48">
        <v>5</v>
      </c>
      <c r="Q51" s="48">
        <v>1</v>
      </c>
      <c r="R51" s="48">
        <v>12</v>
      </c>
      <c r="S51" s="48">
        <v>28</v>
      </c>
      <c r="T51" s="48">
        <v>10</v>
      </c>
      <c r="U51" s="48">
        <v>4</v>
      </c>
      <c r="V51" s="48">
        <v>10</v>
      </c>
      <c r="W51" s="48">
        <v>5</v>
      </c>
      <c r="X51" s="48">
        <v>11</v>
      </c>
      <c r="Y51" s="48">
        <v>19</v>
      </c>
      <c r="Z51" s="48">
        <v>13</v>
      </c>
      <c r="AA51" s="48">
        <v>19</v>
      </c>
      <c r="AB51" s="48">
        <v>19</v>
      </c>
      <c r="AC51" s="48">
        <v>9</v>
      </c>
      <c r="AD51" s="48">
        <v>20</v>
      </c>
      <c r="AE51" s="48">
        <v>13</v>
      </c>
      <c r="AF51" s="48">
        <v>9</v>
      </c>
      <c r="AG51" s="48">
        <v>4</v>
      </c>
      <c r="AH51" s="48">
        <v>1</v>
      </c>
      <c r="AI51" s="48">
        <v>0</v>
      </c>
      <c r="AJ51" s="50">
        <v>0</v>
      </c>
      <c r="AK51" s="48">
        <v>11</v>
      </c>
      <c r="AL51" s="48">
        <v>131</v>
      </c>
      <c r="AM51" s="48">
        <v>75</v>
      </c>
      <c r="AN51" s="48">
        <v>47</v>
      </c>
      <c r="AO51" s="48">
        <v>14</v>
      </c>
      <c r="AP51" s="48">
        <v>11043</v>
      </c>
      <c r="AQ51" s="48">
        <v>51.389400921700002</v>
      </c>
      <c r="AR51" s="48">
        <v>8</v>
      </c>
      <c r="AS51" s="48">
        <v>97</v>
      </c>
      <c r="AT51" s="48">
        <v>3</v>
      </c>
      <c r="AU51" s="48">
        <v>2</v>
      </c>
      <c r="AV51" s="48">
        <v>1</v>
      </c>
      <c r="AW51" s="48">
        <v>6</v>
      </c>
      <c r="AX51" s="48">
        <v>9</v>
      </c>
      <c r="AY51" s="48">
        <v>6</v>
      </c>
      <c r="AZ51" s="48">
        <v>3</v>
      </c>
      <c r="BA51" s="48">
        <v>5</v>
      </c>
      <c r="BB51" s="48">
        <v>2</v>
      </c>
      <c r="BC51" s="48">
        <v>3</v>
      </c>
      <c r="BD51" s="48">
        <v>10</v>
      </c>
      <c r="BE51" s="48">
        <v>7</v>
      </c>
      <c r="BF51" s="48">
        <v>9</v>
      </c>
      <c r="BG51" s="48">
        <v>11</v>
      </c>
      <c r="BH51" s="48">
        <v>5</v>
      </c>
      <c r="BI51" s="48">
        <v>5</v>
      </c>
      <c r="BJ51" s="48">
        <v>5</v>
      </c>
      <c r="BK51" s="48">
        <v>2</v>
      </c>
      <c r="BL51" s="48">
        <v>2</v>
      </c>
      <c r="BM51" s="48">
        <v>1</v>
      </c>
      <c r="BN51" s="48">
        <v>0</v>
      </c>
      <c r="BO51" s="50">
        <v>0</v>
      </c>
      <c r="BP51" s="48">
        <v>6</v>
      </c>
      <c r="BQ51" s="48">
        <v>60</v>
      </c>
      <c r="BR51" s="48">
        <v>31</v>
      </c>
      <c r="BS51" s="48">
        <v>15</v>
      </c>
      <c r="BT51" s="48">
        <v>5</v>
      </c>
      <c r="BU51" s="48">
        <v>4825</v>
      </c>
      <c r="BV51" s="48">
        <v>50.242268041199999</v>
      </c>
      <c r="BW51" s="48">
        <v>0</v>
      </c>
      <c r="BX51" s="48">
        <v>120</v>
      </c>
      <c r="BY51" s="48">
        <v>2</v>
      </c>
      <c r="BZ51" s="48">
        <v>3</v>
      </c>
      <c r="CA51" s="48">
        <v>0</v>
      </c>
      <c r="CB51" s="48">
        <v>6</v>
      </c>
      <c r="CC51" s="48">
        <v>19</v>
      </c>
      <c r="CD51" s="48">
        <v>4</v>
      </c>
      <c r="CE51" s="48">
        <v>1</v>
      </c>
      <c r="CF51" s="48">
        <v>5</v>
      </c>
      <c r="CG51" s="48">
        <v>3</v>
      </c>
      <c r="CH51" s="48">
        <v>8</v>
      </c>
      <c r="CI51" s="48">
        <v>9</v>
      </c>
      <c r="CJ51" s="48">
        <v>6</v>
      </c>
      <c r="CK51" s="48">
        <v>10</v>
      </c>
      <c r="CL51" s="48">
        <v>8</v>
      </c>
      <c r="CM51" s="48">
        <v>4</v>
      </c>
      <c r="CN51" s="48">
        <v>15</v>
      </c>
      <c r="CO51" s="48">
        <v>8</v>
      </c>
      <c r="CP51" s="48">
        <v>7</v>
      </c>
      <c r="CQ51" s="48">
        <v>2</v>
      </c>
      <c r="CR51" s="48">
        <v>0</v>
      </c>
      <c r="CS51" s="48">
        <v>0</v>
      </c>
      <c r="CT51" s="50">
        <v>0</v>
      </c>
      <c r="CU51" s="48">
        <v>5</v>
      </c>
      <c r="CV51" s="48">
        <v>71</v>
      </c>
      <c r="CW51" s="48">
        <v>44</v>
      </c>
      <c r="CX51" s="48">
        <v>32</v>
      </c>
      <c r="CY51" s="48">
        <v>9</v>
      </c>
      <c r="CZ51" s="48">
        <v>6218</v>
      </c>
      <c r="DA51" s="48">
        <v>52.316666666700002</v>
      </c>
      <c r="DB51" s="48">
        <v>8</v>
      </c>
    </row>
    <row r="52" spans="1:106" x14ac:dyDescent="0.15">
      <c r="A52">
        <v>8380</v>
      </c>
      <c r="B52">
        <v>28220</v>
      </c>
      <c r="C52">
        <v>340</v>
      </c>
      <c r="D52">
        <v>2</v>
      </c>
      <c r="H52" t="s">
        <v>631</v>
      </c>
      <c r="I52" t="s">
        <v>59</v>
      </c>
      <c r="J52" t="s">
        <v>82</v>
      </c>
      <c r="L52" t="s">
        <v>880</v>
      </c>
      <c r="M52" s="161">
        <v>50</v>
      </c>
      <c r="N52" s="48">
        <v>165</v>
      </c>
      <c r="O52" s="48">
        <v>5</v>
      </c>
      <c r="P52" s="48">
        <v>3</v>
      </c>
      <c r="Q52" s="48">
        <v>3</v>
      </c>
      <c r="R52" s="48">
        <v>4</v>
      </c>
      <c r="S52" s="48">
        <v>9</v>
      </c>
      <c r="T52" s="48">
        <v>15</v>
      </c>
      <c r="U52" s="48">
        <v>7</v>
      </c>
      <c r="V52" s="48">
        <v>8</v>
      </c>
      <c r="W52" s="48">
        <v>6</v>
      </c>
      <c r="X52" s="48">
        <v>6</v>
      </c>
      <c r="Y52" s="48">
        <v>18</v>
      </c>
      <c r="Z52" s="48">
        <v>17</v>
      </c>
      <c r="AA52" s="48">
        <v>16</v>
      </c>
      <c r="AB52" s="48">
        <v>6</v>
      </c>
      <c r="AC52" s="48">
        <v>10</v>
      </c>
      <c r="AD52" s="48">
        <v>10</v>
      </c>
      <c r="AE52" s="48">
        <v>13</v>
      </c>
      <c r="AF52" s="48">
        <v>5</v>
      </c>
      <c r="AG52" s="48">
        <v>3</v>
      </c>
      <c r="AH52" s="48">
        <v>1</v>
      </c>
      <c r="AI52" s="48">
        <v>0</v>
      </c>
      <c r="AJ52" s="50">
        <v>0</v>
      </c>
      <c r="AK52" s="48">
        <v>11</v>
      </c>
      <c r="AL52" s="48">
        <v>106</v>
      </c>
      <c r="AM52" s="48">
        <v>48</v>
      </c>
      <c r="AN52" s="48">
        <v>32</v>
      </c>
      <c r="AO52" s="48">
        <v>9</v>
      </c>
      <c r="AP52" s="48">
        <v>8426</v>
      </c>
      <c r="AQ52" s="48">
        <v>51.566666666700002</v>
      </c>
      <c r="AR52" s="48">
        <v>0</v>
      </c>
      <c r="AS52" s="48">
        <v>75</v>
      </c>
      <c r="AT52" s="48">
        <v>2</v>
      </c>
      <c r="AU52" s="48">
        <v>1</v>
      </c>
      <c r="AV52" s="48">
        <v>2</v>
      </c>
      <c r="AW52" s="48">
        <v>3</v>
      </c>
      <c r="AX52" s="48">
        <v>5</v>
      </c>
      <c r="AY52" s="48">
        <v>5</v>
      </c>
      <c r="AZ52" s="48">
        <v>4</v>
      </c>
      <c r="BA52" s="48">
        <v>4</v>
      </c>
      <c r="BB52" s="48">
        <v>1</v>
      </c>
      <c r="BC52" s="48">
        <v>1</v>
      </c>
      <c r="BD52" s="48">
        <v>10</v>
      </c>
      <c r="BE52" s="48">
        <v>10</v>
      </c>
      <c r="BF52" s="48">
        <v>8</v>
      </c>
      <c r="BG52" s="48">
        <v>2</v>
      </c>
      <c r="BH52" s="48">
        <v>3</v>
      </c>
      <c r="BI52" s="48">
        <v>2</v>
      </c>
      <c r="BJ52" s="48">
        <v>6</v>
      </c>
      <c r="BK52" s="48">
        <v>3</v>
      </c>
      <c r="BL52" s="48">
        <v>2</v>
      </c>
      <c r="BM52" s="48">
        <v>1</v>
      </c>
      <c r="BN52" s="48">
        <v>0</v>
      </c>
      <c r="BO52" s="50">
        <v>0</v>
      </c>
      <c r="BP52" s="48">
        <v>5</v>
      </c>
      <c r="BQ52" s="48">
        <v>51</v>
      </c>
      <c r="BR52" s="48">
        <v>19</v>
      </c>
      <c r="BS52" s="48">
        <v>14</v>
      </c>
      <c r="BT52" s="48">
        <v>6</v>
      </c>
      <c r="BU52" s="48">
        <v>3828</v>
      </c>
      <c r="BV52" s="48">
        <v>51.54</v>
      </c>
      <c r="BW52" s="48">
        <v>0</v>
      </c>
      <c r="BX52" s="48">
        <v>90</v>
      </c>
      <c r="BY52" s="48">
        <v>3</v>
      </c>
      <c r="BZ52" s="48">
        <v>2</v>
      </c>
      <c r="CA52" s="48">
        <v>1</v>
      </c>
      <c r="CB52" s="48">
        <v>1</v>
      </c>
      <c r="CC52" s="48">
        <v>4</v>
      </c>
      <c r="CD52" s="48">
        <v>10</v>
      </c>
      <c r="CE52" s="48">
        <v>3</v>
      </c>
      <c r="CF52" s="48">
        <v>4</v>
      </c>
      <c r="CG52" s="48">
        <v>5</v>
      </c>
      <c r="CH52" s="48">
        <v>5</v>
      </c>
      <c r="CI52" s="48">
        <v>8</v>
      </c>
      <c r="CJ52" s="48">
        <v>7</v>
      </c>
      <c r="CK52" s="48">
        <v>8</v>
      </c>
      <c r="CL52" s="48">
        <v>4</v>
      </c>
      <c r="CM52" s="48">
        <v>7</v>
      </c>
      <c r="CN52" s="48">
        <v>8</v>
      </c>
      <c r="CO52" s="48">
        <v>7</v>
      </c>
      <c r="CP52" s="48">
        <v>2</v>
      </c>
      <c r="CQ52" s="48">
        <v>1</v>
      </c>
      <c r="CR52" s="48">
        <v>0</v>
      </c>
      <c r="CS52" s="48">
        <v>0</v>
      </c>
      <c r="CT52" s="50">
        <v>0</v>
      </c>
      <c r="CU52" s="48">
        <v>6</v>
      </c>
      <c r="CV52" s="48">
        <v>55</v>
      </c>
      <c r="CW52" s="48">
        <v>29</v>
      </c>
      <c r="CX52" s="48">
        <v>18</v>
      </c>
      <c r="CY52" s="48">
        <v>3</v>
      </c>
      <c r="CZ52" s="48">
        <v>4598</v>
      </c>
      <c r="DA52" s="48">
        <v>51.588888888900001</v>
      </c>
      <c r="DB52" s="48">
        <v>0</v>
      </c>
    </row>
    <row r="53" spans="1:106" x14ac:dyDescent="0.15">
      <c r="A53">
        <v>8381</v>
      </c>
      <c r="B53">
        <v>28220</v>
      </c>
      <c r="C53">
        <v>360</v>
      </c>
      <c r="D53">
        <v>2</v>
      </c>
      <c r="H53" t="s">
        <v>631</v>
      </c>
      <c r="I53" t="s">
        <v>59</v>
      </c>
      <c r="J53" t="s">
        <v>83</v>
      </c>
      <c r="L53" t="s">
        <v>880</v>
      </c>
      <c r="M53" s="161">
        <v>54</v>
      </c>
      <c r="N53" s="48">
        <v>211</v>
      </c>
      <c r="O53" s="48">
        <v>4</v>
      </c>
      <c r="P53" s="48">
        <v>7</v>
      </c>
      <c r="Q53" s="48">
        <v>11</v>
      </c>
      <c r="R53" s="48">
        <v>14</v>
      </c>
      <c r="S53" s="48">
        <v>13</v>
      </c>
      <c r="T53" s="48">
        <v>13</v>
      </c>
      <c r="U53" s="48">
        <v>8</v>
      </c>
      <c r="V53" s="48">
        <v>7</v>
      </c>
      <c r="W53" s="48">
        <v>18</v>
      </c>
      <c r="X53" s="48">
        <v>13</v>
      </c>
      <c r="Y53" s="48">
        <v>18</v>
      </c>
      <c r="Z53" s="48">
        <v>12</v>
      </c>
      <c r="AA53" s="48">
        <v>18</v>
      </c>
      <c r="AB53" s="48">
        <v>14</v>
      </c>
      <c r="AC53" s="48">
        <v>13</v>
      </c>
      <c r="AD53" s="48">
        <v>12</v>
      </c>
      <c r="AE53" s="48">
        <v>8</v>
      </c>
      <c r="AF53" s="48">
        <v>6</v>
      </c>
      <c r="AG53" s="48">
        <v>2</v>
      </c>
      <c r="AH53" s="48">
        <v>0</v>
      </c>
      <c r="AI53" s="48">
        <v>0</v>
      </c>
      <c r="AJ53" s="50">
        <v>0</v>
      </c>
      <c r="AK53" s="48">
        <v>22</v>
      </c>
      <c r="AL53" s="48">
        <v>134</v>
      </c>
      <c r="AM53" s="48">
        <v>55</v>
      </c>
      <c r="AN53" s="48">
        <v>28</v>
      </c>
      <c r="AO53" s="48">
        <v>8</v>
      </c>
      <c r="AP53" s="48">
        <v>9807</v>
      </c>
      <c r="AQ53" s="48">
        <v>46.978672985800003</v>
      </c>
      <c r="AR53" s="48">
        <v>0</v>
      </c>
      <c r="AS53" s="48">
        <v>97</v>
      </c>
      <c r="AT53" s="48">
        <v>3</v>
      </c>
      <c r="AU53" s="48">
        <v>4</v>
      </c>
      <c r="AV53" s="48">
        <v>2</v>
      </c>
      <c r="AW53" s="48">
        <v>7</v>
      </c>
      <c r="AX53" s="48">
        <v>7</v>
      </c>
      <c r="AY53" s="48">
        <v>4</v>
      </c>
      <c r="AZ53" s="48">
        <v>5</v>
      </c>
      <c r="BA53" s="48">
        <v>3</v>
      </c>
      <c r="BB53" s="48">
        <v>9</v>
      </c>
      <c r="BC53" s="48">
        <v>8</v>
      </c>
      <c r="BD53" s="48">
        <v>8</v>
      </c>
      <c r="BE53" s="48">
        <v>5</v>
      </c>
      <c r="BF53" s="48">
        <v>7</v>
      </c>
      <c r="BG53" s="48">
        <v>10</v>
      </c>
      <c r="BH53" s="48">
        <v>5</v>
      </c>
      <c r="BI53" s="48">
        <v>4</v>
      </c>
      <c r="BJ53" s="48">
        <v>2</v>
      </c>
      <c r="BK53" s="48">
        <v>3</v>
      </c>
      <c r="BL53" s="48">
        <v>1</v>
      </c>
      <c r="BM53" s="48">
        <v>0</v>
      </c>
      <c r="BN53" s="48">
        <v>0</v>
      </c>
      <c r="BO53" s="50">
        <v>0</v>
      </c>
      <c r="BP53" s="48">
        <v>9</v>
      </c>
      <c r="BQ53" s="48">
        <v>63</v>
      </c>
      <c r="BR53" s="48">
        <v>25</v>
      </c>
      <c r="BS53" s="48">
        <v>10</v>
      </c>
      <c r="BT53" s="48">
        <v>4</v>
      </c>
      <c r="BU53" s="48">
        <v>4456</v>
      </c>
      <c r="BV53" s="48">
        <v>46.438144329899998</v>
      </c>
      <c r="BW53" s="48">
        <v>0</v>
      </c>
      <c r="BX53" s="48">
        <v>114</v>
      </c>
      <c r="BY53" s="48">
        <v>1</v>
      </c>
      <c r="BZ53" s="48">
        <v>3</v>
      </c>
      <c r="CA53" s="48">
        <v>9</v>
      </c>
      <c r="CB53" s="48">
        <v>7</v>
      </c>
      <c r="CC53" s="48">
        <v>6</v>
      </c>
      <c r="CD53" s="48">
        <v>9</v>
      </c>
      <c r="CE53" s="48">
        <v>3</v>
      </c>
      <c r="CF53" s="48">
        <v>4</v>
      </c>
      <c r="CG53" s="48">
        <v>9</v>
      </c>
      <c r="CH53" s="48">
        <v>5</v>
      </c>
      <c r="CI53" s="48">
        <v>10</v>
      </c>
      <c r="CJ53" s="48">
        <v>7</v>
      </c>
      <c r="CK53" s="48">
        <v>11</v>
      </c>
      <c r="CL53" s="48">
        <v>4</v>
      </c>
      <c r="CM53" s="48">
        <v>8</v>
      </c>
      <c r="CN53" s="48">
        <v>8</v>
      </c>
      <c r="CO53" s="48">
        <v>6</v>
      </c>
      <c r="CP53" s="48">
        <v>3</v>
      </c>
      <c r="CQ53" s="48">
        <v>1</v>
      </c>
      <c r="CR53" s="48">
        <v>0</v>
      </c>
      <c r="CS53" s="48">
        <v>0</v>
      </c>
      <c r="CT53" s="50">
        <v>0</v>
      </c>
      <c r="CU53" s="48">
        <v>13</v>
      </c>
      <c r="CV53" s="48">
        <v>71</v>
      </c>
      <c r="CW53" s="48">
        <v>30</v>
      </c>
      <c r="CX53" s="48">
        <v>18</v>
      </c>
      <c r="CY53" s="48">
        <v>4</v>
      </c>
      <c r="CZ53" s="48">
        <v>5351</v>
      </c>
      <c r="DA53" s="48">
        <v>47.438596491200002</v>
      </c>
      <c r="DB53" s="48">
        <v>0</v>
      </c>
    </row>
    <row r="54" spans="1:106" x14ac:dyDescent="0.15">
      <c r="A54">
        <v>8382</v>
      </c>
      <c r="B54">
        <v>28220</v>
      </c>
      <c r="C54">
        <v>370</v>
      </c>
      <c r="D54">
        <v>2</v>
      </c>
      <c r="H54" t="s">
        <v>631</v>
      </c>
      <c r="I54" t="s">
        <v>59</v>
      </c>
      <c r="J54" t="s">
        <v>830</v>
      </c>
      <c r="L54" t="s">
        <v>880</v>
      </c>
      <c r="M54" s="161">
        <v>103</v>
      </c>
      <c r="N54" s="48">
        <v>316</v>
      </c>
      <c r="O54" s="48">
        <v>6</v>
      </c>
      <c r="P54" s="48">
        <v>7</v>
      </c>
      <c r="Q54" s="48">
        <v>19</v>
      </c>
      <c r="R54" s="48">
        <v>17</v>
      </c>
      <c r="S54" s="48">
        <v>10</v>
      </c>
      <c r="T54" s="48">
        <v>18</v>
      </c>
      <c r="U54" s="48">
        <v>7</v>
      </c>
      <c r="V54" s="48">
        <v>9</v>
      </c>
      <c r="W54" s="48">
        <v>19</v>
      </c>
      <c r="X54" s="48">
        <v>24</v>
      </c>
      <c r="Y54" s="48">
        <v>25</v>
      </c>
      <c r="Z54" s="48">
        <v>44</v>
      </c>
      <c r="AA54" s="48">
        <v>29</v>
      </c>
      <c r="AB54" s="48">
        <v>14</v>
      </c>
      <c r="AC54" s="48">
        <v>24</v>
      </c>
      <c r="AD54" s="48">
        <v>20</v>
      </c>
      <c r="AE54" s="48">
        <v>14</v>
      </c>
      <c r="AF54" s="48">
        <v>8</v>
      </c>
      <c r="AG54" s="48">
        <v>2</v>
      </c>
      <c r="AH54" s="48">
        <v>0</v>
      </c>
      <c r="AI54" s="48">
        <v>0</v>
      </c>
      <c r="AJ54" s="50">
        <v>0</v>
      </c>
      <c r="AK54" s="48">
        <v>32</v>
      </c>
      <c r="AL54" s="48">
        <v>202</v>
      </c>
      <c r="AM54" s="48">
        <v>82</v>
      </c>
      <c r="AN54" s="48">
        <v>44</v>
      </c>
      <c r="AO54" s="48">
        <v>10</v>
      </c>
      <c r="AP54" s="48">
        <v>15603</v>
      </c>
      <c r="AQ54" s="48">
        <v>49.876582278500003</v>
      </c>
      <c r="AR54" s="48">
        <v>2</v>
      </c>
      <c r="AS54" s="48">
        <v>147</v>
      </c>
      <c r="AT54" s="48">
        <v>3</v>
      </c>
      <c r="AU54" s="48">
        <v>4</v>
      </c>
      <c r="AV54" s="48">
        <v>5</v>
      </c>
      <c r="AW54" s="48">
        <v>9</v>
      </c>
      <c r="AX54" s="48">
        <v>3</v>
      </c>
      <c r="AY54" s="48">
        <v>7</v>
      </c>
      <c r="AZ54" s="48">
        <v>3</v>
      </c>
      <c r="BA54" s="48">
        <v>5</v>
      </c>
      <c r="BB54" s="48">
        <v>9</v>
      </c>
      <c r="BC54" s="48">
        <v>10</v>
      </c>
      <c r="BD54" s="48">
        <v>12</v>
      </c>
      <c r="BE54" s="48">
        <v>22</v>
      </c>
      <c r="BF54" s="48">
        <v>16</v>
      </c>
      <c r="BG54" s="48">
        <v>8</v>
      </c>
      <c r="BH54" s="48">
        <v>11</v>
      </c>
      <c r="BI54" s="48">
        <v>10</v>
      </c>
      <c r="BJ54" s="48">
        <v>4</v>
      </c>
      <c r="BK54" s="48">
        <v>5</v>
      </c>
      <c r="BL54" s="48">
        <v>1</v>
      </c>
      <c r="BM54" s="48">
        <v>0</v>
      </c>
      <c r="BN54" s="48">
        <v>0</v>
      </c>
      <c r="BO54" s="50">
        <v>0</v>
      </c>
      <c r="BP54" s="48">
        <v>12</v>
      </c>
      <c r="BQ54" s="48">
        <v>96</v>
      </c>
      <c r="BR54" s="48">
        <v>39</v>
      </c>
      <c r="BS54" s="48">
        <v>20</v>
      </c>
      <c r="BT54" s="48">
        <v>6</v>
      </c>
      <c r="BU54" s="48">
        <v>7439</v>
      </c>
      <c r="BV54" s="48">
        <v>51.105442176899999</v>
      </c>
      <c r="BW54" s="48">
        <v>0</v>
      </c>
      <c r="BX54" s="48">
        <v>169</v>
      </c>
      <c r="BY54" s="48">
        <v>3</v>
      </c>
      <c r="BZ54" s="48">
        <v>3</v>
      </c>
      <c r="CA54" s="48">
        <v>14</v>
      </c>
      <c r="CB54" s="48">
        <v>8</v>
      </c>
      <c r="CC54" s="48">
        <v>7</v>
      </c>
      <c r="CD54" s="48">
        <v>11</v>
      </c>
      <c r="CE54" s="48">
        <v>4</v>
      </c>
      <c r="CF54" s="48">
        <v>4</v>
      </c>
      <c r="CG54" s="48">
        <v>10</v>
      </c>
      <c r="CH54" s="48">
        <v>14</v>
      </c>
      <c r="CI54" s="48">
        <v>13</v>
      </c>
      <c r="CJ54" s="48">
        <v>22</v>
      </c>
      <c r="CK54" s="48">
        <v>13</v>
      </c>
      <c r="CL54" s="48">
        <v>6</v>
      </c>
      <c r="CM54" s="48">
        <v>13</v>
      </c>
      <c r="CN54" s="48">
        <v>10</v>
      </c>
      <c r="CO54" s="48">
        <v>10</v>
      </c>
      <c r="CP54" s="48">
        <v>3</v>
      </c>
      <c r="CQ54" s="48">
        <v>1</v>
      </c>
      <c r="CR54" s="48">
        <v>0</v>
      </c>
      <c r="CS54" s="48">
        <v>0</v>
      </c>
      <c r="CT54" s="50">
        <v>0</v>
      </c>
      <c r="CU54" s="48">
        <v>20</v>
      </c>
      <c r="CV54" s="48">
        <v>106</v>
      </c>
      <c r="CW54" s="48">
        <v>43</v>
      </c>
      <c r="CX54" s="48">
        <v>24</v>
      </c>
      <c r="CY54" s="48">
        <v>4</v>
      </c>
      <c r="CZ54" s="48">
        <v>8164</v>
      </c>
      <c r="DA54" s="48">
        <v>48.807692307700002</v>
      </c>
      <c r="DB54" s="48">
        <v>2</v>
      </c>
    </row>
    <row r="55" spans="1:106" x14ac:dyDescent="0.15">
      <c r="A55">
        <v>8383</v>
      </c>
      <c r="B55">
        <v>28220</v>
      </c>
      <c r="C55">
        <v>380</v>
      </c>
      <c r="D55">
        <v>2</v>
      </c>
      <c r="H55" t="s">
        <v>631</v>
      </c>
      <c r="I55" t="s">
        <v>59</v>
      </c>
      <c r="J55" t="s">
        <v>831</v>
      </c>
      <c r="L55" t="s">
        <v>880</v>
      </c>
      <c r="M55" s="161">
        <v>132</v>
      </c>
      <c r="N55" s="48">
        <v>410</v>
      </c>
      <c r="O55" s="48">
        <v>14</v>
      </c>
      <c r="P55" s="48">
        <v>22</v>
      </c>
      <c r="Q55" s="48">
        <v>9</v>
      </c>
      <c r="R55" s="48">
        <v>7</v>
      </c>
      <c r="S55" s="48">
        <v>19</v>
      </c>
      <c r="T55" s="48">
        <v>20</v>
      </c>
      <c r="U55" s="48">
        <v>21</v>
      </c>
      <c r="V55" s="48">
        <v>31</v>
      </c>
      <c r="W55" s="48">
        <v>17</v>
      </c>
      <c r="X55" s="48">
        <v>23</v>
      </c>
      <c r="Y55" s="48">
        <v>26</v>
      </c>
      <c r="Z55" s="48">
        <v>23</v>
      </c>
      <c r="AA55" s="48">
        <v>46</v>
      </c>
      <c r="AB55" s="48">
        <v>40</v>
      </c>
      <c r="AC55" s="48">
        <v>30</v>
      </c>
      <c r="AD55" s="48">
        <v>29</v>
      </c>
      <c r="AE55" s="48">
        <v>14</v>
      </c>
      <c r="AF55" s="48">
        <v>14</v>
      </c>
      <c r="AG55" s="48">
        <v>4</v>
      </c>
      <c r="AH55" s="48">
        <v>1</v>
      </c>
      <c r="AI55" s="48">
        <v>0</v>
      </c>
      <c r="AJ55" s="50">
        <v>0</v>
      </c>
      <c r="AK55" s="48">
        <v>45</v>
      </c>
      <c r="AL55" s="48">
        <v>233</v>
      </c>
      <c r="AM55" s="48">
        <v>132</v>
      </c>
      <c r="AN55" s="48">
        <v>62</v>
      </c>
      <c r="AO55" s="48">
        <v>19</v>
      </c>
      <c r="AP55" s="48">
        <v>20343</v>
      </c>
      <c r="AQ55" s="48">
        <v>50.117073170700003</v>
      </c>
      <c r="AR55" s="48">
        <v>4</v>
      </c>
      <c r="AS55" s="48">
        <v>197</v>
      </c>
      <c r="AT55" s="48">
        <v>4</v>
      </c>
      <c r="AU55" s="48">
        <v>13</v>
      </c>
      <c r="AV55" s="48">
        <v>5</v>
      </c>
      <c r="AW55" s="48">
        <v>5</v>
      </c>
      <c r="AX55" s="48">
        <v>5</v>
      </c>
      <c r="AY55" s="48">
        <v>8</v>
      </c>
      <c r="AZ55" s="48">
        <v>13</v>
      </c>
      <c r="BA55" s="48">
        <v>18</v>
      </c>
      <c r="BB55" s="48">
        <v>8</v>
      </c>
      <c r="BC55" s="48">
        <v>13</v>
      </c>
      <c r="BD55" s="48">
        <v>12</v>
      </c>
      <c r="BE55" s="48">
        <v>11</v>
      </c>
      <c r="BF55" s="48">
        <v>25</v>
      </c>
      <c r="BG55" s="48">
        <v>12</v>
      </c>
      <c r="BH55" s="48">
        <v>17</v>
      </c>
      <c r="BI55" s="48">
        <v>17</v>
      </c>
      <c r="BJ55" s="48">
        <v>5</v>
      </c>
      <c r="BK55" s="48">
        <v>5</v>
      </c>
      <c r="BL55" s="48">
        <v>1</v>
      </c>
      <c r="BM55" s="48">
        <v>0</v>
      </c>
      <c r="BN55" s="48">
        <v>0</v>
      </c>
      <c r="BO55" s="50">
        <v>0</v>
      </c>
      <c r="BP55" s="48">
        <v>22</v>
      </c>
      <c r="BQ55" s="48">
        <v>118</v>
      </c>
      <c r="BR55" s="48">
        <v>57</v>
      </c>
      <c r="BS55" s="48">
        <v>28</v>
      </c>
      <c r="BT55" s="48">
        <v>6</v>
      </c>
      <c r="BU55" s="48">
        <v>9618</v>
      </c>
      <c r="BV55" s="48">
        <v>49.322335025400001</v>
      </c>
      <c r="BW55" s="48">
        <v>3</v>
      </c>
      <c r="BX55" s="48">
        <v>213</v>
      </c>
      <c r="BY55" s="48">
        <v>10</v>
      </c>
      <c r="BZ55" s="48">
        <v>9</v>
      </c>
      <c r="CA55" s="48">
        <v>4</v>
      </c>
      <c r="CB55" s="48">
        <v>2</v>
      </c>
      <c r="CC55" s="48">
        <v>14</v>
      </c>
      <c r="CD55" s="48">
        <v>12</v>
      </c>
      <c r="CE55" s="48">
        <v>8</v>
      </c>
      <c r="CF55" s="48">
        <v>13</v>
      </c>
      <c r="CG55" s="48">
        <v>9</v>
      </c>
      <c r="CH55" s="48">
        <v>10</v>
      </c>
      <c r="CI55" s="48">
        <v>14</v>
      </c>
      <c r="CJ55" s="48">
        <v>12</v>
      </c>
      <c r="CK55" s="48">
        <v>21</v>
      </c>
      <c r="CL55" s="48">
        <v>28</v>
      </c>
      <c r="CM55" s="48">
        <v>13</v>
      </c>
      <c r="CN55" s="48">
        <v>12</v>
      </c>
      <c r="CO55" s="48">
        <v>9</v>
      </c>
      <c r="CP55" s="48">
        <v>9</v>
      </c>
      <c r="CQ55" s="48">
        <v>3</v>
      </c>
      <c r="CR55" s="48">
        <v>1</v>
      </c>
      <c r="CS55" s="48">
        <v>0</v>
      </c>
      <c r="CT55" s="50">
        <v>0</v>
      </c>
      <c r="CU55" s="48">
        <v>23</v>
      </c>
      <c r="CV55" s="48">
        <v>115</v>
      </c>
      <c r="CW55" s="48">
        <v>75</v>
      </c>
      <c r="CX55" s="48">
        <v>34</v>
      </c>
      <c r="CY55" s="48">
        <v>13</v>
      </c>
      <c r="CZ55" s="48">
        <v>10725</v>
      </c>
      <c r="DA55" s="48">
        <v>50.852112676099999</v>
      </c>
      <c r="DB55" s="48">
        <v>1</v>
      </c>
    </row>
    <row r="56" spans="1:106" x14ac:dyDescent="0.15">
      <c r="A56">
        <v>8384</v>
      </c>
      <c r="B56">
        <v>28220</v>
      </c>
      <c r="C56">
        <v>390</v>
      </c>
      <c r="D56">
        <v>2</v>
      </c>
      <c r="H56" t="s">
        <v>631</v>
      </c>
      <c r="I56" t="s">
        <v>59</v>
      </c>
      <c r="J56" t="s">
        <v>55</v>
      </c>
      <c r="L56" t="s">
        <v>880</v>
      </c>
      <c r="M56" s="161">
        <v>39</v>
      </c>
      <c r="N56" s="48">
        <v>116</v>
      </c>
      <c r="O56" s="48">
        <v>4</v>
      </c>
      <c r="P56" s="48">
        <v>3</v>
      </c>
      <c r="Q56" s="48">
        <v>2</v>
      </c>
      <c r="R56" s="48">
        <v>1</v>
      </c>
      <c r="S56" s="48">
        <v>10</v>
      </c>
      <c r="T56" s="48">
        <v>5</v>
      </c>
      <c r="U56" s="48">
        <v>7</v>
      </c>
      <c r="V56" s="48">
        <v>5</v>
      </c>
      <c r="W56" s="48">
        <v>3</v>
      </c>
      <c r="X56" s="48">
        <v>4</v>
      </c>
      <c r="Y56" s="48">
        <v>12</v>
      </c>
      <c r="Z56" s="48">
        <v>13</v>
      </c>
      <c r="AA56" s="48">
        <v>13</v>
      </c>
      <c r="AB56" s="48">
        <v>14</v>
      </c>
      <c r="AC56" s="48">
        <v>6</v>
      </c>
      <c r="AD56" s="48">
        <v>3</v>
      </c>
      <c r="AE56" s="48">
        <v>3</v>
      </c>
      <c r="AF56" s="48">
        <v>6</v>
      </c>
      <c r="AG56" s="48">
        <v>1</v>
      </c>
      <c r="AH56" s="48">
        <v>1</v>
      </c>
      <c r="AI56" s="48">
        <v>0</v>
      </c>
      <c r="AJ56" s="50">
        <v>0</v>
      </c>
      <c r="AK56" s="48">
        <v>9</v>
      </c>
      <c r="AL56" s="48">
        <v>73</v>
      </c>
      <c r="AM56" s="48">
        <v>34</v>
      </c>
      <c r="AN56" s="48">
        <v>14</v>
      </c>
      <c r="AO56" s="48">
        <v>8</v>
      </c>
      <c r="AP56" s="48">
        <v>5869</v>
      </c>
      <c r="AQ56" s="48">
        <v>51.094827586199997</v>
      </c>
      <c r="AR56" s="48">
        <v>0</v>
      </c>
      <c r="AS56" s="48">
        <v>53</v>
      </c>
      <c r="AT56" s="48">
        <v>1</v>
      </c>
      <c r="AU56" s="48">
        <v>2</v>
      </c>
      <c r="AV56" s="48">
        <v>0</v>
      </c>
      <c r="AW56" s="48">
        <v>0</v>
      </c>
      <c r="AX56" s="48">
        <v>7</v>
      </c>
      <c r="AY56" s="48">
        <v>2</v>
      </c>
      <c r="AZ56" s="48">
        <v>3</v>
      </c>
      <c r="BA56" s="48">
        <v>3</v>
      </c>
      <c r="BB56" s="48">
        <v>2</v>
      </c>
      <c r="BC56" s="48">
        <v>1</v>
      </c>
      <c r="BD56" s="48">
        <v>5</v>
      </c>
      <c r="BE56" s="48">
        <v>6</v>
      </c>
      <c r="BF56" s="48">
        <v>8</v>
      </c>
      <c r="BG56" s="48">
        <v>8</v>
      </c>
      <c r="BH56" s="48">
        <v>3</v>
      </c>
      <c r="BI56" s="48">
        <v>0</v>
      </c>
      <c r="BJ56" s="48">
        <v>2</v>
      </c>
      <c r="BK56" s="48">
        <v>0</v>
      </c>
      <c r="BL56" s="48">
        <v>0</v>
      </c>
      <c r="BM56" s="48">
        <v>0</v>
      </c>
      <c r="BN56" s="48">
        <v>0</v>
      </c>
      <c r="BO56" s="50">
        <v>0</v>
      </c>
      <c r="BP56" s="48">
        <v>3</v>
      </c>
      <c r="BQ56" s="48">
        <v>37</v>
      </c>
      <c r="BR56" s="48">
        <v>13</v>
      </c>
      <c r="BS56" s="48">
        <v>2</v>
      </c>
      <c r="BT56" s="48">
        <v>0</v>
      </c>
      <c r="BU56" s="48">
        <v>2567</v>
      </c>
      <c r="BV56" s="48">
        <v>48.933962264199998</v>
      </c>
      <c r="BW56" s="48">
        <v>0</v>
      </c>
      <c r="BX56" s="48">
        <v>63</v>
      </c>
      <c r="BY56" s="48">
        <v>3</v>
      </c>
      <c r="BZ56" s="48">
        <v>1</v>
      </c>
      <c r="CA56" s="48">
        <v>2</v>
      </c>
      <c r="CB56" s="48">
        <v>1</v>
      </c>
      <c r="CC56" s="48">
        <v>3</v>
      </c>
      <c r="CD56" s="48">
        <v>3</v>
      </c>
      <c r="CE56" s="48">
        <v>4</v>
      </c>
      <c r="CF56" s="48">
        <v>2</v>
      </c>
      <c r="CG56" s="48">
        <v>1</v>
      </c>
      <c r="CH56" s="48">
        <v>3</v>
      </c>
      <c r="CI56" s="48">
        <v>7</v>
      </c>
      <c r="CJ56" s="48">
        <v>7</v>
      </c>
      <c r="CK56" s="48">
        <v>5</v>
      </c>
      <c r="CL56" s="48">
        <v>6</v>
      </c>
      <c r="CM56" s="48">
        <v>3</v>
      </c>
      <c r="CN56" s="48">
        <v>3</v>
      </c>
      <c r="CO56" s="48">
        <v>1</v>
      </c>
      <c r="CP56" s="48">
        <v>6</v>
      </c>
      <c r="CQ56" s="48">
        <v>1</v>
      </c>
      <c r="CR56" s="48">
        <v>1</v>
      </c>
      <c r="CS56" s="48">
        <v>0</v>
      </c>
      <c r="CT56" s="50">
        <v>0</v>
      </c>
      <c r="CU56" s="48">
        <v>6</v>
      </c>
      <c r="CV56" s="48">
        <v>36</v>
      </c>
      <c r="CW56" s="48">
        <v>21</v>
      </c>
      <c r="CX56" s="48">
        <v>12</v>
      </c>
      <c r="CY56" s="48">
        <v>8</v>
      </c>
      <c r="CZ56" s="48">
        <v>3302</v>
      </c>
      <c r="DA56" s="48">
        <v>52.912698412700003</v>
      </c>
      <c r="DB56" s="48">
        <v>0</v>
      </c>
    </row>
    <row r="57" spans="1:106" x14ac:dyDescent="0.15">
      <c r="A57">
        <v>8385</v>
      </c>
      <c r="B57">
        <v>28220</v>
      </c>
      <c r="C57">
        <v>400</v>
      </c>
      <c r="D57">
        <v>2</v>
      </c>
      <c r="H57" t="s">
        <v>631</v>
      </c>
      <c r="I57" t="s">
        <v>59</v>
      </c>
      <c r="J57" t="s">
        <v>84</v>
      </c>
      <c r="L57" t="s">
        <v>880</v>
      </c>
      <c r="M57" s="161">
        <v>66</v>
      </c>
      <c r="N57" s="48">
        <v>200</v>
      </c>
      <c r="O57" s="48">
        <v>23</v>
      </c>
      <c r="P57" s="48">
        <v>10</v>
      </c>
      <c r="Q57" s="48">
        <v>9</v>
      </c>
      <c r="R57" s="48">
        <v>4</v>
      </c>
      <c r="S57" s="48">
        <v>8</v>
      </c>
      <c r="T57" s="48">
        <v>14</v>
      </c>
      <c r="U57" s="48">
        <v>23</v>
      </c>
      <c r="V57" s="48">
        <v>19</v>
      </c>
      <c r="W57" s="48">
        <v>7</v>
      </c>
      <c r="X57" s="48">
        <v>4</v>
      </c>
      <c r="Y57" s="48">
        <v>8</v>
      </c>
      <c r="Z57" s="48">
        <v>15</v>
      </c>
      <c r="AA57" s="48">
        <v>15</v>
      </c>
      <c r="AB57" s="48">
        <v>11</v>
      </c>
      <c r="AC57" s="48">
        <v>9</v>
      </c>
      <c r="AD57" s="48">
        <v>6</v>
      </c>
      <c r="AE57" s="48">
        <v>4</v>
      </c>
      <c r="AF57" s="48">
        <v>8</v>
      </c>
      <c r="AG57" s="48">
        <v>3</v>
      </c>
      <c r="AH57" s="48">
        <v>0</v>
      </c>
      <c r="AI57" s="48">
        <v>0</v>
      </c>
      <c r="AJ57" s="50">
        <v>0</v>
      </c>
      <c r="AK57" s="48">
        <v>42</v>
      </c>
      <c r="AL57" s="48">
        <v>117</v>
      </c>
      <c r="AM57" s="48">
        <v>41</v>
      </c>
      <c r="AN57" s="48">
        <v>21</v>
      </c>
      <c r="AO57" s="48">
        <v>11</v>
      </c>
      <c r="AP57" s="48">
        <v>8118</v>
      </c>
      <c r="AQ57" s="48">
        <v>41.09</v>
      </c>
      <c r="AR57" s="48">
        <v>0</v>
      </c>
      <c r="AS57" s="48">
        <v>91</v>
      </c>
      <c r="AT57" s="48">
        <v>13</v>
      </c>
      <c r="AU57" s="48">
        <v>4</v>
      </c>
      <c r="AV57" s="48">
        <v>5</v>
      </c>
      <c r="AW57" s="48">
        <v>1</v>
      </c>
      <c r="AX57" s="48">
        <v>2</v>
      </c>
      <c r="AY57" s="48">
        <v>8</v>
      </c>
      <c r="AZ57" s="48">
        <v>11</v>
      </c>
      <c r="BA57" s="48">
        <v>12</v>
      </c>
      <c r="BB57" s="48">
        <v>3</v>
      </c>
      <c r="BC57" s="48">
        <v>1</v>
      </c>
      <c r="BD57" s="48">
        <v>3</v>
      </c>
      <c r="BE57" s="48">
        <v>8</v>
      </c>
      <c r="BF57" s="48">
        <v>8</v>
      </c>
      <c r="BG57" s="48">
        <v>1</v>
      </c>
      <c r="BH57" s="48">
        <v>3</v>
      </c>
      <c r="BI57" s="48">
        <v>3</v>
      </c>
      <c r="BJ57" s="48">
        <v>2</v>
      </c>
      <c r="BK57" s="48">
        <v>1</v>
      </c>
      <c r="BL57" s="48">
        <v>2</v>
      </c>
      <c r="BM57" s="48">
        <v>0</v>
      </c>
      <c r="BN57" s="48">
        <v>0</v>
      </c>
      <c r="BO57" s="50">
        <v>0</v>
      </c>
      <c r="BP57" s="48">
        <v>22</v>
      </c>
      <c r="BQ57" s="48">
        <v>57</v>
      </c>
      <c r="BR57" s="48">
        <v>12</v>
      </c>
      <c r="BS57" s="48">
        <v>8</v>
      </c>
      <c r="BT57" s="48">
        <v>3</v>
      </c>
      <c r="BU57" s="48">
        <v>3409</v>
      </c>
      <c r="BV57" s="48">
        <v>37.961538461499998</v>
      </c>
      <c r="BW57" s="48">
        <v>0</v>
      </c>
      <c r="BX57" s="48">
        <v>109</v>
      </c>
      <c r="BY57" s="48">
        <v>10</v>
      </c>
      <c r="BZ57" s="48">
        <v>6</v>
      </c>
      <c r="CA57" s="48">
        <v>4</v>
      </c>
      <c r="CB57" s="48">
        <v>3</v>
      </c>
      <c r="CC57" s="48">
        <v>6</v>
      </c>
      <c r="CD57" s="48">
        <v>6</v>
      </c>
      <c r="CE57" s="48">
        <v>12</v>
      </c>
      <c r="CF57" s="48">
        <v>7</v>
      </c>
      <c r="CG57" s="48">
        <v>4</v>
      </c>
      <c r="CH57" s="48">
        <v>3</v>
      </c>
      <c r="CI57" s="48">
        <v>5</v>
      </c>
      <c r="CJ57" s="48">
        <v>7</v>
      </c>
      <c r="CK57" s="48">
        <v>7</v>
      </c>
      <c r="CL57" s="48">
        <v>10</v>
      </c>
      <c r="CM57" s="48">
        <v>6</v>
      </c>
      <c r="CN57" s="48">
        <v>3</v>
      </c>
      <c r="CO57" s="48">
        <v>2</v>
      </c>
      <c r="CP57" s="48">
        <v>7</v>
      </c>
      <c r="CQ57" s="48">
        <v>1</v>
      </c>
      <c r="CR57" s="48">
        <v>0</v>
      </c>
      <c r="CS57" s="48">
        <v>0</v>
      </c>
      <c r="CT57" s="50">
        <v>0</v>
      </c>
      <c r="CU57" s="48">
        <v>20</v>
      </c>
      <c r="CV57" s="48">
        <v>60</v>
      </c>
      <c r="CW57" s="48">
        <v>29</v>
      </c>
      <c r="CX57" s="48">
        <v>13</v>
      </c>
      <c r="CY57" s="48">
        <v>8</v>
      </c>
      <c r="CZ57" s="48">
        <v>4709</v>
      </c>
      <c r="DA57" s="48">
        <v>43.701834862399998</v>
      </c>
      <c r="DB57" s="48">
        <v>0</v>
      </c>
    </row>
    <row r="58" spans="1:106" x14ac:dyDescent="0.15">
      <c r="A58">
        <v>8386</v>
      </c>
      <c r="B58">
        <v>28220</v>
      </c>
      <c r="C58">
        <v>430</v>
      </c>
      <c r="D58">
        <v>2</v>
      </c>
      <c r="H58" t="s">
        <v>631</v>
      </c>
      <c r="I58" t="s">
        <v>59</v>
      </c>
      <c r="J58" t="s">
        <v>58</v>
      </c>
      <c r="L58" t="s">
        <v>879</v>
      </c>
      <c r="M58" s="160">
        <v>78</v>
      </c>
      <c r="N58" s="48">
        <v>247</v>
      </c>
      <c r="O58" s="48">
        <v>3</v>
      </c>
      <c r="P58" s="48">
        <v>9</v>
      </c>
      <c r="Q58" s="48">
        <v>11</v>
      </c>
      <c r="R58" s="48">
        <v>16</v>
      </c>
      <c r="S58" s="48">
        <v>10</v>
      </c>
      <c r="T58" s="48">
        <v>18</v>
      </c>
      <c r="U58" s="48">
        <v>7</v>
      </c>
      <c r="V58" s="48">
        <v>15</v>
      </c>
      <c r="W58" s="48">
        <v>15</v>
      </c>
      <c r="X58" s="48">
        <v>14</v>
      </c>
      <c r="Y58" s="48">
        <v>19</v>
      </c>
      <c r="Z58" s="48">
        <v>15</v>
      </c>
      <c r="AA58" s="48">
        <v>20</v>
      </c>
      <c r="AB58" s="48">
        <v>22</v>
      </c>
      <c r="AC58" s="48">
        <v>18</v>
      </c>
      <c r="AD58" s="48">
        <v>13</v>
      </c>
      <c r="AE58" s="48">
        <v>13</v>
      </c>
      <c r="AF58" s="48">
        <v>5</v>
      </c>
      <c r="AG58" s="48">
        <v>3</v>
      </c>
      <c r="AH58" s="48">
        <v>1</v>
      </c>
      <c r="AI58" s="48">
        <v>0</v>
      </c>
      <c r="AJ58" s="50">
        <v>0</v>
      </c>
      <c r="AK58" s="48">
        <v>23</v>
      </c>
      <c r="AL58" s="48">
        <v>149</v>
      </c>
      <c r="AM58" s="48">
        <v>75</v>
      </c>
      <c r="AN58" s="48">
        <v>35</v>
      </c>
      <c r="AO58" s="48">
        <v>9</v>
      </c>
      <c r="AP58" s="48">
        <v>11939</v>
      </c>
      <c r="AQ58" s="48">
        <v>48.836032388699998</v>
      </c>
      <c r="AR58" s="48">
        <v>0</v>
      </c>
      <c r="AS58" s="48">
        <v>123</v>
      </c>
      <c r="AT58" s="48">
        <v>3</v>
      </c>
      <c r="AU58" s="48">
        <v>6</v>
      </c>
      <c r="AV58" s="48">
        <v>5</v>
      </c>
      <c r="AW58" s="48">
        <v>7</v>
      </c>
      <c r="AX58" s="48">
        <v>4</v>
      </c>
      <c r="AY58" s="48">
        <v>10</v>
      </c>
      <c r="AZ58" s="48">
        <v>2</v>
      </c>
      <c r="BA58" s="48">
        <v>11</v>
      </c>
      <c r="BB58" s="48">
        <v>7</v>
      </c>
      <c r="BC58" s="48">
        <v>10</v>
      </c>
      <c r="BD58" s="48">
        <v>12</v>
      </c>
      <c r="BE58" s="48">
        <v>6</v>
      </c>
      <c r="BF58" s="48">
        <v>10</v>
      </c>
      <c r="BG58" s="48">
        <v>11</v>
      </c>
      <c r="BH58" s="48">
        <v>8</v>
      </c>
      <c r="BI58" s="48">
        <v>7</v>
      </c>
      <c r="BJ58" s="48">
        <v>4</v>
      </c>
      <c r="BK58" s="48">
        <v>0</v>
      </c>
      <c r="BL58" s="48">
        <v>0</v>
      </c>
      <c r="BM58" s="48">
        <v>0</v>
      </c>
      <c r="BN58" s="48">
        <v>0</v>
      </c>
      <c r="BO58" s="50">
        <v>0</v>
      </c>
      <c r="BP58" s="48">
        <v>14</v>
      </c>
      <c r="BQ58" s="48">
        <v>79</v>
      </c>
      <c r="BR58" s="48">
        <v>30</v>
      </c>
      <c r="BS58" s="48">
        <v>11</v>
      </c>
      <c r="BT58" s="48">
        <v>0</v>
      </c>
      <c r="BU58" s="48">
        <v>5574</v>
      </c>
      <c r="BV58" s="48">
        <v>45.817073170699999</v>
      </c>
      <c r="BW58" s="48">
        <v>0</v>
      </c>
      <c r="BX58" s="48">
        <v>124</v>
      </c>
      <c r="BY58" s="48">
        <v>0</v>
      </c>
      <c r="BZ58" s="48">
        <v>3</v>
      </c>
      <c r="CA58" s="48">
        <v>6</v>
      </c>
      <c r="CB58" s="48">
        <v>9</v>
      </c>
      <c r="CC58" s="48">
        <v>6</v>
      </c>
      <c r="CD58" s="48">
        <v>8</v>
      </c>
      <c r="CE58" s="48">
        <v>5</v>
      </c>
      <c r="CF58" s="48">
        <v>4</v>
      </c>
      <c r="CG58" s="48">
        <v>8</v>
      </c>
      <c r="CH58" s="48">
        <v>4</v>
      </c>
      <c r="CI58" s="48">
        <v>7</v>
      </c>
      <c r="CJ58" s="48">
        <v>9</v>
      </c>
      <c r="CK58" s="48">
        <v>10</v>
      </c>
      <c r="CL58" s="48">
        <v>11</v>
      </c>
      <c r="CM58" s="48">
        <v>10</v>
      </c>
      <c r="CN58" s="48">
        <v>6</v>
      </c>
      <c r="CO58" s="48">
        <v>9</v>
      </c>
      <c r="CP58" s="48">
        <v>5</v>
      </c>
      <c r="CQ58" s="48">
        <v>3</v>
      </c>
      <c r="CR58" s="48">
        <v>1</v>
      </c>
      <c r="CS58" s="48">
        <v>0</v>
      </c>
      <c r="CT58" s="50">
        <v>0</v>
      </c>
      <c r="CU58" s="48">
        <v>9</v>
      </c>
      <c r="CV58" s="48">
        <v>70</v>
      </c>
      <c r="CW58" s="48">
        <v>45</v>
      </c>
      <c r="CX58" s="48">
        <v>24</v>
      </c>
      <c r="CY58" s="48">
        <v>9</v>
      </c>
      <c r="CZ58" s="48">
        <v>6365</v>
      </c>
      <c r="DA58" s="48">
        <v>51.830645161299998</v>
      </c>
      <c r="DB58" s="48">
        <v>0</v>
      </c>
    </row>
    <row r="59" spans="1:106" x14ac:dyDescent="0.15">
      <c r="A59">
        <v>8387</v>
      </c>
      <c r="B59">
        <v>28220</v>
      </c>
      <c r="C59">
        <v>43001</v>
      </c>
      <c r="D59" s="118">
        <v>3</v>
      </c>
      <c r="E59" s="118"/>
      <c r="F59" s="118"/>
      <c r="G59" s="118"/>
      <c r="H59" s="118" t="s">
        <v>631</v>
      </c>
      <c r="I59" s="118" t="s">
        <v>59</v>
      </c>
      <c r="J59" s="118" t="s">
        <v>58</v>
      </c>
      <c r="K59" s="118" t="s">
        <v>827</v>
      </c>
      <c r="L59" s="118"/>
      <c r="M59" s="153">
        <v>50</v>
      </c>
      <c r="N59" s="119">
        <v>163</v>
      </c>
      <c r="O59" s="119">
        <v>3</v>
      </c>
      <c r="P59" s="119">
        <v>5</v>
      </c>
      <c r="Q59" s="119">
        <v>6</v>
      </c>
      <c r="R59" s="119">
        <v>9</v>
      </c>
      <c r="S59" s="119">
        <v>7</v>
      </c>
      <c r="T59" s="119">
        <v>12</v>
      </c>
      <c r="U59" s="119">
        <v>5</v>
      </c>
      <c r="V59" s="119">
        <v>11</v>
      </c>
      <c r="W59" s="119">
        <v>7</v>
      </c>
      <c r="X59" s="119">
        <v>9</v>
      </c>
      <c r="Y59" s="119">
        <v>13</v>
      </c>
      <c r="Z59" s="119">
        <v>11</v>
      </c>
      <c r="AA59" s="119">
        <v>14</v>
      </c>
      <c r="AB59" s="119">
        <v>18</v>
      </c>
      <c r="AC59" s="119">
        <v>12</v>
      </c>
      <c r="AD59" s="119">
        <v>9</v>
      </c>
      <c r="AE59" s="119">
        <v>5</v>
      </c>
      <c r="AF59" s="119">
        <v>5</v>
      </c>
      <c r="AG59" s="119">
        <v>2</v>
      </c>
      <c r="AH59" s="119">
        <v>0</v>
      </c>
      <c r="AI59" s="119">
        <v>0</v>
      </c>
      <c r="AJ59" s="133">
        <v>0</v>
      </c>
      <c r="AK59" s="119">
        <v>14</v>
      </c>
      <c r="AL59" s="119">
        <v>98</v>
      </c>
      <c r="AM59" s="119">
        <v>51</v>
      </c>
      <c r="AN59" s="119">
        <v>21</v>
      </c>
      <c r="AO59" s="119">
        <v>7</v>
      </c>
      <c r="AP59" s="119">
        <v>7965</v>
      </c>
      <c r="AQ59" s="119">
        <v>49.365030674800003</v>
      </c>
      <c r="AR59" s="119">
        <v>0</v>
      </c>
      <c r="AS59" s="119">
        <v>87</v>
      </c>
      <c r="AT59" s="119">
        <v>3</v>
      </c>
      <c r="AU59" s="119">
        <v>4</v>
      </c>
      <c r="AV59" s="119">
        <v>3</v>
      </c>
      <c r="AW59" s="119">
        <v>5</v>
      </c>
      <c r="AX59" s="119">
        <v>4</v>
      </c>
      <c r="AY59" s="119">
        <v>8</v>
      </c>
      <c r="AZ59" s="119">
        <v>2</v>
      </c>
      <c r="BA59" s="119">
        <v>8</v>
      </c>
      <c r="BB59" s="119">
        <v>4</v>
      </c>
      <c r="BC59" s="119">
        <v>5</v>
      </c>
      <c r="BD59" s="119">
        <v>8</v>
      </c>
      <c r="BE59" s="119">
        <v>4</v>
      </c>
      <c r="BF59" s="119">
        <v>7</v>
      </c>
      <c r="BG59" s="119">
        <v>10</v>
      </c>
      <c r="BH59" s="119">
        <v>6</v>
      </c>
      <c r="BI59" s="119">
        <v>4</v>
      </c>
      <c r="BJ59" s="119">
        <v>2</v>
      </c>
      <c r="BK59" s="119">
        <v>0</v>
      </c>
      <c r="BL59" s="119">
        <v>0</v>
      </c>
      <c r="BM59" s="119">
        <v>0</v>
      </c>
      <c r="BN59" s="119">
        <v>0</v>
      </c>
      <c r="BO59" s="133">
        <v>0</v>
      </c>
      <c r="BP59" s="119">
        <v>10</v>
      </c>
      <c r="BQ59" s="119">
        <v>55</v>
      </c>
      <c r="BR59" s="119">
        <v>22</v>
      </c>
      <c r="BS59" s="119">
        <v>6</v>
      </c>
      <c r="BT59" s="119">
        <v>0</v>
      </c>
      <c r="BU59" s="119">
        <v>3860</v>
      </c>
      <c r="BV59" s="119">
        <v>44.867816091999998</v>
      </c>
      <c r="BW59" s="119">
        <v>0</v>
      </c>
      <c r="BX59" s="119">
        <v>76</v>
      </c>
      <c r="BY59" s="119">
        <v>0</v>
      </c>
      <c r="BZ59" s="119">
        <v>1</v>
      </c>
      <c r="CA59" s="119">
        <v>3</v>
      </c>
      <c r="CB59" s="119">
        <v>4</v>
      </c>
      <c r="CC59" s="119">
        <v>3</v>
      </c>
      <c r="CD59" s="119">
        <v>4</v>
      </c>
      <c r="CE59" s="119">
        <v>3</v>
      </c>
      <c r="CF59" s="119">
        <v>3</v>
      </c>
      <c r="CG59" s="119">
        <v>3</v>
      </c>
      <c r="CH59" s="119">
        <v>4</v>
      </c>
      <c r="CI59" s="119">
        <v>5</v>
      </c>
      <c r="CJ59" s="119">
        <v>7</v>
      </c>
      <c r="CK59" s="119">
        <v>7</v>
      </c>
      <c r="CL59" s="119">
        <v>8</v>
      </c>
      <c r="CM59" s="119">
        <v>6</v>
      </c>
      <c r="CN59" s="119">
        <v>5</v>
      </c>
      <c r="CO59" s="119">
        <v>3</v>
      </c>
      <c r="CP59" s="119">
        <v>5</v>
      </c>
      <c r="CQ59" s="119">
        <v>2</v>
      </c>
      <c r="CR59" s="119">
        <v>0</v>
      </c>
      <c r="CS59" s="119">
        <v>0</v>
      </c>
      <c r="CT59" s="133">
        <v>0</v>
      </c>
      <c r="CU59" s="119">
        <v>4</v>
      </c>
      <c r="CV59" s="119">
        <v>43</v>
      </c>
      <c r="CW59" s="119">
        <v>29</v>
      </c>
      <c r="CX59" s="119">
        <v>15</v>
      </c>
      <c r="CY59" s="119">
        <v>7</v>
      </c>
      <c r="CZ59" s="119">
        <v>4105</v>
      </c>
      <c r="DA59" s="119">
        <v>54.513157894700001</v>
      </c>
      <c r="DB59" s="119">
        <v>0</v>
      </c>
    </row>
    <row r="60" spans="1:106" x14ac:dyDescent="0.15">
      <c r="A60">
        <v>8388</v>
      </c>
      <c r="B60">
        <v>28220</v>
      </c>
      <c r="C60">
        <v>43002</v>
      </c>
      <c r="D60" s="120">
        <v>3</v>
      </c>
      <c r="E60" s="120"/>
      <c r="F60" s="120"/>
      <c r="G60" s="120"/>
      <c r="H60" s="120" t="s">
        <v>631</v>
      </c>
      <c r="I60" s="120" t="s">
        <v>59</v>
      </c>
      <c r="J60" s="120" t="s">
        <v>58</v>
      </c>
      <c r="K60" s="120" t="s">
        <v>829</v>
      </c>
      <c r="L60" s="120"/>
      <c r="M60" s="153">
        <v>28</v>
      </c>
      <c r="N60" s="121">
        <v>84</v>
      </c>
      <c r="O60" s="121">
        <v>0</v>
      </c>
      <c r="P60" s="121">
        <v>4</v>
      </c>
      <c r="Q60" s="121">
        <v>5</v>
      </c>
      <c r="R60" s="121">
        <v>7</v>
      </c>
      <c r="S60" s="121">
        <v>3</v>
      </c>
      <c r="T60" s="121">
        <v>6</v>
      </c>
      <c r="U60" s="121">
        <v>2</v>
      </c>
      <c r="V60" s="121">
        <v>4</v>
      </c>
      <c r="W60" s="121">
        <v>8</v>
      </c>
      <c r="X60" s="121">
        <v>5</v>
      </c>
      <c r="Y60" s="121">
        <v>6</v>
      </c>
      <c r="Z60" s="121">
        <v>4</v>
      </c>
      <c r="AA60" s="121">
        <v>6</v>
      </c>
      <c r="AB60" s="121">
        <v>4</v>
      </c>
      <c r="AC60" s="121">
        <v>6</v>
      </c>
      <c r="AD60" s="121">
        <v>4</v>
      </c>
      <c r="AE60" s="121">
        <v>8</v>
      </c>
      <c r="AF60" s="121">
        <v>0</v>
      </c>
      <c r="AG60" s="121">
        <v>1</v>
      </c>
      <c r="AH60" s="121">
        <v>1</v>
      </c>
      <c r="AI60" s="121">
        <v>0</v>
      </c>
      <c r="AJ60" s="57">
        <v>0</v>
      </c>
      <c r="AK60" s="121">
        <v>9</v>
      </c>
      <c r="AL60" s="121">
        <v>51</v>
      </c>
      <c r="AM60" s="121">
        <v>24</v>
      </c>
      <c r="AN60" s="121">
        <v>14</v>
      </c>
      <c r="AO60" s="121">
        <v>2</v>
      </c>
      <c r="AP60" s="121">
        <v>3974</v>
      </c>
      <c r="AQ60" s="121">
        <v>47.8095238095</v>
      </c>
      <c r="AR60" s="121">
        <v>0</v>
      </c>
      <c r="AS60" s="121">
        <v>36</v>
      </c>
      <c r="AT60" s="121">
        <v>0</v>
      </c>
      <c r="AU60" s="121">
        <v>2</v>
      </c>
      <c r="AV60" s="121">
        <v>2</v>
      </c>
      <c r="AW60" s="121">
        <v>2</v>
      </c>
      <c r="AX60" s="121">
        <v>0</v>
      </c>
      <c r="AY60" s="121">
        <v>2</v>
      </c>
      <c r="AZ60" s="121">
        <v>0</v>
      </c>
      <c r="BA60" s="121">
        <v>3</v>
      </c>
      <c r="BB60" s="121">
        <v>3</v>
      </c>
      <c r="BC60" s="121">
        <v>5</v>
      </c>
      <c r="BD60" s="121">
        <v>4</v>
      </c>
      <c r="BE60" s="121">
        <v>2</v>
      </c>
      <c r="BF60" s="121">
        <v>3</v>
      </c>
      <c r="BG60" s="121">
        <v>1</v>
      </c>
      <c r="BH60" s="121">
        <v>2</v>
      </c>
      <c r="BI60" s="121">
        <v>3</v>
      </c>
      <c r="BJ60" s="121">
        <v>2</v>
      </c>
      <c r="BK60" s="121">
        <v>0</v>
      </c>
      <c r="BL60" s="121">
        <v>0</v>
      </c>
      <c r="BM60" s="121">
        <v>0</v>
      </c>
      <c r="BN60" s="121">
        <v>0</v>
      </c>
      <c r="BO60" s="57">
        <v>0</v>
      </c>
      <c r="BP60" s="121">
        <v>4</v>
      </c>
      <c r="BQ60" s="121">
        <v>24</v>
      </c>
      <c r="BR60" s="121">
        <v>8</v>
      </c>
      <c r="BS60" s="121">
        <v>5</v>
      </c>
      <c r="BT60" s="121">
        <v>0</v>
      </c>
      <c r="BU60" s="121">
        <v>1714</v>
      </c>
      <c r="BV60" s="121">
        <v>48.111111111100001</v>
      </c>
      <c r="BW60" s="121">
        <v>0</v>
      </c>
      <c r="BX60" s="121">
        <v>48</v>
      </c>
      <c r="BY60" s="121">
        <v>0</v>
      </c>
      <c r="BZ60" s="121">
        <v>2</v>
      </c>
      <c r="CA60" s="121">
        <v>3</v>
      </c>
      <c r="CB60" s="121">
        <v>5</v>
      </c>
      <c r="CC60" s="121">
        <v>3</v>
      </c>
      <c r="CD60" s="121">
        <v>4</v>
      </c>
      <c r="CE60" s="121">
        <v>2</v>
      </c>
      <c r="CF60" s="121">
        <v>1</v>
      </c>
      <c r="CG60" s="121">
        <v>5</v>
      </c>
      <c r="CH60" s="121">
        <v>0</v>
      </c>
      <c r="CI60" s="121">
        <v>2</v>
      </c>
      <c r="CJ60" s="121">
        <v>2</v>
      </c>
      <c r="CK60" s="121">
        <v>3</v>
      </c>
      <c r="CL60" s="121">
        <v>3</v>
      </c>
      <c r="CM60" s="121">
        <v>4</v>
      </c>
      <c r="CN60" s="121">
        <v>1</v>
      </c>
      <c r="CO60" s="121">
        <v>6</v>
      </c>
      <c r="CP60" s="121">
        <v>0</v>
      </c>
      <c r="CQ60" s="121">
        <v>1</v>
      </c>
      <c r="CR60" s="121">
        <v>1</v>
      </c>
      <c r="CS60" s="121">
        <v>0</v>
      </c>
      <c r="CT60" s="57">
        <v>0</v>
      </c>
      <c r="CU60" s="121">
        <v>5</v>
      </c>
      <c r="CV60" s="121">
        <v>27</v>
      </c>
      <c r="CW60" s="121">
        <v>16</v>
      </c>
      <c r="CX60" s="121">
        <v>9</v>
      </c>
      <c r="CY60" s="121">
        <v>2</v>
      </c>
      <c r="CZ60" s="121">
        <v>2260</v>
      </c>
      <c r="DA60" s="121">
        <v>47.583333333299997</v>
      </c>
      <c r="DB60" s="121">
        <v>0</v>
      </c>
    </row>
    <row r="61" spans="1:106" x14ac:dyDescent="0.15">
      <c r="A61">
        <v>8389</v>
      </c>
      <c r="B61">
        <v>28220</v>
      </c>
      <c r="C61">
        <v>450</v>
      </c>
      <c r="D61">
        <v>2</v>
      </c>
      <c r="H61" t="s">
        <v>631</v>
      </c>
      <c r="I61" t="s">
        <v>59</v>
      </c>
      <c r="J61" t="s">
        <v>826</v>
      </c>
      <c r="L61" t="s">
        <v>879</v>
      </c>
      <c r="M61" s="162">
        <v>292</v>
      </c>
      <c r="N61" s="48">
        <v>983</v>
      </c>
      <c r="O61" s="48">
        <v>25</v>
      </c>
      <c r="P61" s="48">
        <v>32</v>
      </c>
      <c r="Q61" s="48">
        <v>52</v>
      </c>
      <c r="R61" s="48">
        <v>47</v>
      </c>
      <c r="S61" s="48">
        <v>37</v>
      </c>
      <c r="T61" s="48">
        <v>40</v>
      </c>
      <c r="U61" s="48">
        <v>41</v>
      </c>
      <c r="V61" s="48">
        <v>53</v>
      </c>
      <c r="W61" s="48">
        <v>54</v>
      </c>
      <c r="X61" s="48">
        <v>44</v>
      </c>
      <c r="Y61" s="48">
        <v>53</v>
      </c>
      <c r="Z61" s="48">
        <v>88</v>
      </c>
      <c r="AA61" s="48">
        <v>117</v>
      </c>
      <c r="AB61" s="48">
        <v>86</v>
      </c>
      <c r="AC61" s="48">
        <v>65</v>
      </c>
      <c r="AD61" s="48">
        <v>59</v>
      </c>
      <c r="AE61" s="48">
        <v>41</v>
      </c>
      <c r="AF61" s="48">
        <v>30</v>
      </c>
      <c r="AG61" s="48">
        <v>13</v>
      </c>
      <c r="AH61" s="48">
        <v>6</v>
      </c>
      <c r="AI61" s="48">
        <v>0</v>
      </c>
      <c r="AJ61" s="50">
        <v>0</v>
      </c>
      <c r="AK61" s="48">
        <v>109</v>
      </c>
      <c r="AL61" s="48">
        <v>574</v>
      </c>
      <c r="AM61" s="48">
        <v>300</v>
      </c>
      <c r="AN61" s="48">
        <v>149</v>
      </c>
      <c r="AO61" s="48">
        <v>49</v>
      </c>
      <c r="AP61" s="48">
        <v>48967</v>
      </c>
      <c r="AQ61" s="48">
        <v>50.3138351984</v>
      </c>
      <c r="AR61" s="48">
        <v>0</v>
      </c>
      <c r="AS61" s="48">
        <v>472</v>
      </c>
      <c r="AT61" s="48">
        <v>14</v>
      </c>
      <c r="AU61" s="48">
        <v>15</v>
      </c>
      <c r="AV61" s="48">
        <v>27</v>
      </c>
      <c r="AW61" s="48">
        <v>26</v>
      </c>
      <c r="AX61" s="48">
        <v>16</v>
      </c>
      <c r="AY61" s="48">
        <v>20</v>
      </c>
      <c r="AZ61" s="48">
        <v>19</v>
      </c>
      <c r="BA61" s="48">
        <v>29</v>
      </c>
      <c r="BB61" s="48">
        <v>29</v>
      </c>
      <c r="BC61" s="48">
        <v>18</v>
      </c>
      <c r="BD61" s="48">
        <v>21</v>
      </c>
      <c r="BE61" s="48">
        <v>38</v>
      </c>
      <c r="BF61" s="48">
        <v>65</v>
      </c>
      <c r="BG61" s="48">
        <v>46</v>
      </c>
      <c r="BH61" s="48">
        <v>30</v>
      </c>
      <c r="BI61" s="48">
        <v>28</v>
      </c>
      <c r="BJ61" s="48">
        <v>15</v>
      </c>
      <c r="BK61" s="48">
        <v>10</v>
      </c>
      <c r="BL61" s="48">
        <v>3</v>
      </c>
      <c r="BM61" s="48">
        <v>3</v>
      </c>
      <c r="BN61" s="48">
        <v>0</v>
      </c>
      <c r="BO61" s="50">
        <v>0</v>
      </c>
      <c r="BP61" s="48">
        <v>56</v>
      </c>
      <c r="BQ61" s="48">
        <v>281</v>
      </c>
      <c r="BR61" s="48">
        <v>135</v>
      </c>
      <c r="BS61" s="48">
        <v>59</v>
      </c>
      <c r="BT61" s="48">
        <v>16</v>
      </c>
      <c r="BU61" s="48">
        <v>22867</v>
      </c>
      <c r="BV61" s="48">
        <v>48.947033898299999</v>
      </c>
      <c r="BW61" s="48">
        <v>0</v>
      </c>
      <c r="BX61" s="48">
        <v>511</v>
      </c>
      <c r="BY61" s="48">
        <v>11</v>
      </c>
      <c r="BZ61" s="48">
        <v>17</v>
      </c>
      <c r="CA61" s="48">
        <v>25</v>
      </c>
      <c r="CB61" s="48">
        <v>21</v>
      </c>
      <c r="CC61" s="48">
        <v>21</v>
      </c>
      <c r="CD61" s="48">
        <v>20</v>
      </c>
      <c r="CE61" s="48">
        <v>22</v>
      </c>
      <c r="CF61" s="48">
        <v>24</v>
      </c>
      <c r="CG61" s="48">
        <v>25</v>
      </c>
      <c r="CH61" s="48">
        <v>26</v>
      </c>
      <c r="CI61" s="48">
        <v>32</v>
      </c>
      <c r="CJ61" s="48">
        <v>50</v>
      </c>
      <c r="CK61" s="48">
        <v>52</v>
      </c>
      <c r="CL61" s="48">
        <v>40</v>
      </c>
      <c r="CM61" s="48">
        <v>35</v>
      </c>
      <c r="CN61" s="48">
        <v>31</v>
      </c>
      <c r="CO61" s="48">
        <v>26</v>
      </c>
      <c r="CP61" s="48">
        <v>20</v>
      </c>
      <c r="CQ61" s="48">
        <v>10</v>
      </c>
      <c r="CR61" s="48">
        <v>3</v>
      </c>
      <c r="CS61" s="48">
        <v>0</v>
      </c>
      <c r="CT61" s="50">
        <v>0</v>
      </c>
      <c r="CU61" s="48">
        <v>53</v>
      </c>
      <c r="CV61" s="48">
        <v>293</v>
      </c>
      <c r="CW61" s="48">
        <v>165</v>
      </c>
      <c r="CX61" s="48">
        <v>90</v>
      </c>
      <c r="CY61" s="48">
        <v>33</v>
      </c>
      <c r="CZ61" s="48">
        <v>26100</v>
      </c>
      <c r="DA61" s="48">
        <v>51.576320939299997</v>
      </c>
      <c r="DB61" s="48">
        <v>0</v>
      </c>
    </row>
    <row r="62" spans="1:106" x14ac:dyDescent="0.15">
      <c r="A62">
        <v>8390</v>
      </c>
      <c r="B62">
        <v>28220</v>
      </c>
      <c r="C62">
        <v>45001</v>
      </c>
      <c r="D62" s="118">
        <v>3</v>
      </c>
      <c r="E62" s="118"/>
      <c r="F62" s="118"/>
      <c r="G62" s="118"/>
      <c r="H62" s="118" t="s">
        <v>631</v>
      </c>
      <c r="I62" s="118" t="s">
        <v>59</v>
      </c>
      <c r="J62" s="118" t="s">
        <v>826</v>
      </c>
      <c r="K62" s="118" t="s">
        <v>829</v>
      </c>
      <c r="L62" s="118"/>
      <c r="M62" s="153">
        <v>89</v>
      </c>
      <c r="N62" s="119">
        <v>292</v>
      </c>
      <c r="O62" s="119">
        <v>9</v>
      </c>
      <c r="P62" s="119">
        <v>15</v>
      </c>
      <c r="Q62" s="119">
        <v>12</v>
      </c>
      <c r="R62" s="119">
        <v>10</v>
      </c>
      <c r="S62" s="119">
        <v>9</v>
      </c>
      <c r="T62" s="119">
        <v>8</v>
      </c>
      <c r="U62" s="119">
        <v>12</v>
      </c>
      <c r="V62" s="119">
        <v>24</v>
      </c>
      <c r="W62" s="119">
        <v>8</v>
      </c>
      <c r="X62" s="119">
        <v>6</v>
      </c>
      <c r="Y62" s="119">
        <v>12</v>
      </c>
      <c r="Z62" s="119">
        <v>34</v>
      </c>
      <c r="AA62" s="119">
        <v>47</v>
      </c>
      <c r="AB62" s="119">
        <v>21</v>
      </c>
      <c r="AC62" s="119">
        <v>21</v>
      </c>
      <c r="AD62" s="119">
        <v>13</v>
      </c>
      <c r="AE62" s="119">
        <v>11</v>
      </c>
      <c r="AF62" s="119">
        <v>14</v>
      </c>
      <c r="AG62" s="119">
        <v>5</v>
      </c>
      <c r="AH62" s="119">
        <v>1</v>
      </c>
      <c r="AI62" s="119">
        <v>0</v>
      </c>
      <c r="AJ62" s="133">
        <v>0</v>
      </c>
      <c r="AK62" s="119">
        <v>36</v>
      </c>
      <c r="AL62" s="119">
        <v>170</v>
      </c>
      <c r="AM62" s="119">
        <v>86</v>
      </c>
      <c r="AN62" s="119">
        <v>44</v>
      </c>
      <c r="AO62" s="119">
        <v>20</v>
      </c>
      <c r="AP62" s="119">
        <v>14820</v>
      </c>
      <c r="AQ62" s="119">
        <v>51.253424657499998</v>
      </c>
      <c r="AR62" s="119">
        <v>0</v>
      </c>
      <c r="AS62" s="119">
        <v>142</v>
      </c>
      <c r="AT62" s="119">
        <v>5</v>
      </c>
      <c r="AU62" s="119">
        <v>9</v>
      </c>
      <c r="AV62" s="119">
        <v>8</v>
      </c>
      <c r="AW62" s="119">
        <v>7</v>
      </c>
      <c r="AX62" s="119">
        <v>1</v>
      </c>
      <c r="AY62" s="119">
        <v>5</v>
      </c>
      <c r="AZ62" s="119">
        <v>6</v>
      </c>
      <c r="BA62" s="119">
        <v>12</v>
      </c>
      <c r="BB62" s="119">
        <v>4</v>
      </c>
      <c r="BC62" s="119">
        <v>2</v>
      </c>
      <c r="BD62" s="119">
        <v>7</v>
      </c>
      <c r="BE62" s="119">
        <v>10</v>
      </c>
      <c r="BF62" s="119">
        <v>27</v>
      </c>
      <c r="BG62" s="119">
        <v>11</v>
      </c>
      <c r="BH62" s="119">
        <v>10</v>
      </c>
      <c r="BI62" s="119">
        <v>7</v>
      </c>
      <c r="BJ62" s="119">
        <v>4</v>
      </c>
      <c r="BK62" s="119">
        <v>4</v>
      </c>
      <c r="BL62" s="119">
        <v>2</v>
      </c>
      <c r="BM62" s="119">
        <v>1</v>
      </c>
      <c r="BN62" s="119">
        <v>0</v>
      </c>
      <c r="BO62" s="133">
        <v>0</v>
      </c>
      <c r="BP62" s="119">
        <v>22</v>
      </c>
      <c r="BQ62" s="119">
        <v>81</v>
      </c>
      <c r="BR62" s="119">
        <v>39</v>
      </c>
      <c r="BS62" s="119">
        <v>18</v>
      </c>
      <c r="BT62" s="119">
        <v>7</v>
      </c>
      <c r="BU62" s="119">
        <v>6883</v>
      </c>
      <c r="BV62" s="119">
        <v>48.971830985899999</v>
      </c>
      <c r="BW62" s="119">
        <v>0</v>
      </c>
      <c r="BX62" s="119">
        <v>150</v>
      </c>
      <c r="BY62" s="119">
        <v>4</v>
      </c>
      <c r="BZ62" s="119">
        <v>6</v>
      </c>
      <c r="CA62" s="119">
        <v>4</v>
      </c>
      <c r="CB62" s="119">
        <v>3</v>
      </c>
      <c r="CC62" s="119">
        <v>8</v>
      </c>
      <c r="CD62" s="119">
        <v>3</v>
      </c>
      <c r="CE62" s="119">
        <v>6</v>
      </c>
      <c r="CF62" s="119">
        <v>12</v>
      </c>
      <c r="CG62" s="119">
        <v>4</v>
      </c>
      <c r="CH62" s="119">
        <v>4</v>
      </c>
      <c r="CI62" s="119">
        <v>5</v>
      </c>
      <c r="CJ62" s="119">
        <v>24</v>
      </c>
      <c r="CK62" s="119">
        <v>20</v>
      </c>
      <c r="CL62" s="119">
        <v>10</v>
      </c>
      <c r="CM62" s="119">
        <v>11</v>
      </c>
      <c r="CN62" s="119">
        <v>6</v>
      </c>
      <c r="CO62" s="119">
        <v>7</v>
      </c>
      <c r="CP62" s="119">
        <v>10</v>
      </c>
      <c r="CQ62" s="119">
        <v>3</v>
      </c>
      <c r="CR62" s="119">
        <v>0</v>
      </c>
      <c r="CS62" s="119">
        <v>0</v>
      </c>
      <c r="CT62" s="133">
        <v>0</v>
      </c>
      <c r="CU62" s="119">
        <v>14</v>
      </c>
      <c r="CV62" s="119">
        <v>89</v>
      </c>
      <c r="CW62" s="119">
        <v>47</v>
      </c>
      <c r="CX62" s="119">
        <v>26</v>
      </c>
      <c r="CY62" s="119">
        <v>13</v>
      </c>
      <c r="CZ62" s="119">
        <v>7937</v>
      </c>
      <c r="DA62" s="119">
        <v>53.413333333300002</v>
      </c>
      <c r="DB62" s="119">
        <v>0</v>
      </c>
    </row>
    <row r="63" spans="1:106" x14ac:dyDescent="0.15">
      <c r="A63">
        <v>8391</v>
      </c>
      <c r="B63">
        <v>28220</v>
      </c>
      <c r="C63">
        <v>45002</v>
      </c>
      <c r="D63" s="122">
        <v>3</v>
      </c>
      <c r="E63" s="122"/>
      <c r="F63" s="122"/>
      <c r="G63" s="122"/>
      <c r="H63" s="122" t="s">
        <v>631</v>
      </c>
      <c r="I63" s="122" t="s">
        <v>59</v>
      </c>
      <c r="J63" s="122" t="s">
        <v>826</v>
      </c>
      <c r="K63" s="122" t="s">
        <v>57</v>
      </c>
      <c r="L63" s="122"/>
      <c r="M63" s="153">
        <v>42</v>
      </c>
      <c r="N63" s="123">
        <v>150</v>
      </c>
      <c r="O63" s="123">
        <v>3</v>
      </c>
      <c r="P63" s="123">
        <v>2</v>
      </c>
      <c r="Q63" s="123">
        <v>7</v>
      </c>
      <c r="R63" s="123">
        <v>8</v>
      </c>
      <c r="S63" s="123">
        <v>10</v>
      </c>
      <c r="T63" s="123">
        <v>6</v>
      </c>
      <c r="U63" s="123">
        <v>8</v>
      </c>
      <c r="V63" s="123">
        <v>8</v>
      </c>
      <c r="W63" s="123">
        <v>9</v>
      </c>
      <c r="X63" s="123">
        <v>8</v>
      </c>
      <c r="Y63" s="123">
        <v>9</v>
      </c>
      <c r="Z63" s="123">
        <v>12</v>
      </c>
      <c r="AA63" s="123">
        <v>19</v>
      </c>
      <c r="AB63" s="123">
        <v>12</v>
      </c>
      <c r="AC63" s="123">
        <v>10</v>
      </c>
      <c r="AD63" s="123">
        <v>7</v>
      </c>
      <c r="AE63" s="123">
        <v>6</v>
      </c>
      <c r="AF63" s="123">
        <v>4</v>
      </c>
      <c r="AG63" s="123">
        <v>0</v>
      </c>
      <c r="AH63" s="123">
        <v>2</v>
      </c>
      <c r="AI63" s="123">
        <v>0</v>
      </c>
      <c r="AJ63" s="134">
        <v>0</v>
      </c>
      <c r="AK63" s="123">
        <v>12</v>
      </c>
      <c r="AL63" s="123">
        <v>97</v>
      </c>
      <c r="AM63" s="123">
        <v>41</v>
      </c>
      <c r="AN63" s="123">
        <v>19</v>
      </c>
      <c r="AO63" s="123">
        <v>6</v>
      </c>
      <c r="AP63" s="123">
        <v>7341</v>
      </c>
      <c r="AQ63" s="123">
        <v>49.44</v>
      </c>
      <c r="AR63" s="123">
        <v>0</v>
      </c>
      <c r="AS63" s="123">
        <v>73</v>
      </c>
      <c r="AT63" s="123">
        <v>1</v>
      </c>
      <c r="AU63" s="123">
        <v>0</v>
      </c>
      <c r="AV63" s="123">
        <v>4</v>
      </c>
      <c r="AW63" s="123">
        <v>4</v>
      </c>
      <c r="AX63" s="123">
        <v>6</v>
      </c>
      <c r="AY63" s="123">
        <v>3</v>
      </c>
      <c r="AZ63" s="123">
        <v>3</v>
      </c>
      <c r="BA63" s="123">
        <v>5</v>
      </c>
      <c r="BB63" s="123">
        <v>5</v>
      </c>
      <c r="BC63" s="123">
        <v>4</v>
      </c>
      <c r="BD63" s="123">
        <v>3</v>
      </c>
      <c r="BE63" s="123">
        <v>7</v>
      </c>
      <c r="BF63" s="123">
        <v>10</v>
      </c>
      <c r="BG63" s="123">
        <v>7</v>
      </c>
      <c r="BH63" s="123">
        <v>4</v>
      </c>
      <c r="BI63" s="123">
        <v>4</v>
      </c>
      <c r="BJ63" s="123">
        <v>1</v>
      </c>
      <c r="BK63" s="123">
        <v>1</v>
      </c>
      <c r="BL63" s="123">
        <v>0</v>
      </c>
      <c r="BM63" s="123">
        <v>1</v>
      </c>
      <c r="BN63" s="123">
        <v>0</v>
      </c>
      <c r="BO63" s="134">
        <v>0</v>
      </c>
      <c r="BP63" s="123">
        <v>5</v>
      </c>
      <c r="BQ63" s="123">
        <v>50</v>
      </c>
      <c r="BR63" s="123">
        <v>18</v>
      </c>
      <c r="BS63" s="123">
        <v>7</v>
      </c>
      <c r="BT63" s="123">
        <v>2</v>
      </c>
      <c r="BU63" s="123">
        <v>3512</v>
      </c>
      <c r="BV63" s="123">
        <v>48.609589041100001</v>
      </c>
      <c r="BW63" s="123">
        <v>0</v>
      </c>
      <c r="BX63" s="123">
        <v>77</v>
      </c>
      <c r="BY63" s="123">
        <v>2</v>
      </c>
      <c r="BZ63" s="123">
        <v>2</v>
      </c>
      <c r="CA63" s="123">
        <v>3</v>
      </c>
      <c r="CB63" s="123">
        <v>4</v>
      </c>
      <c r="CC63" s="123">
        <v>4</v>
      </c>
      <c r="CD63" s="123">
        <v>3</v>
      </c>
      <c r="CE63" s="123">
        <v>5</v>
      </c>
      <c r="CF63" s="123">
        <v>3</v>
      </c>
      <c r="CG63" s="123">
        <v>4</v>
      </c>
      <c r="CH63" s="123">
        <v>4</v>
      </c>
      <c r="CI63" s="123">
        <v>6</v>
      </c>
      <c r="CJ63" s="123">
        <v>5</v>
      </c>
      <c r="CK63" s="123">
        <v>9</v>
      </c>
      <c r="CL63" s="123">
        <v>5</v>
      </c>
      <c r="CM63" s="123">
        <v>6</v>
      </c>
      <c r="CN63" s="123">
        <v>3</v>
      </c>
      <c r="CO63" s="123">
        <v>5</v>
      </c>
      <c r="CP63" s="123">
        <v>3</v>
      </c>
      <c r="CQ63" s="123">
        <v>0</v>
      </c>
      <c r="CR63" s="123">
        <v>1</v>
      </c>
      <c r="CS63" s="123">
        <v>0</v>
      </c>
      <c r="CT63" s="134">
        <v>0</v>
      </c>
      <c r="CU63" s="123">
        <v>7</v>
      </c>
      <c r="CV63" s="123">
        <v>47</v>
      </c>
      <c r="CW63" s="123">
        <v>23</v>
      </c>
      <c r="CX63" s="123">
        <v>12</v>
      </c>
      <c r="CY63" s="123">
        <v>4</v>
      </c>
      <c r="CZ63" s="123">
        <v>3829</v>
      </c>
      <c r="DA63" s="123">
        <v>50.227272727299997</v>
      </c>
      <c r="DB63" s="123">
        <v>0</v>
      </c>
    </row>
    <row r="64" spans="1:106" x14ac:dyDescent="0.15">
      <c r="A64">
        <v>8392</v>
      </c>
      <c r="B64">
        <v>28220</v>
      </c>
      <c r="C64">
        <v>45003</v>
      </c>
      <c r="D64" s="120">
        <v>3</v>
      </c>
      <c r="E64" s="120"/>
      <c r="F64" s="120"/>
      <c r="G64" s="120"/>
      <c r="H64" s="120" t="s">
        <v>631</v>
      </c>
      <c r="I64" s="120" t="s">
        <v>59</v>
      </c>
      <c r="J64" s="120" t="s">
        <v>826</v>
      </c>
      <c r="K64" s="120" t="s">
        <v>827</v>
      </c>
      <c r="L64" s="120"/>
      <c r="M64" s="153">
        <v>161</v>
      </c>
      <c r="N64" s="121">
        <v>541</v>
      </c>
      <c r="O64" s="121">
        <v>13</v>
      </c>
      <c r="P64" s="121">
        <v>15</v>
      </c>
      <c r="Q64" s="121">
        <v>33</v>
      </c>
      <c r="R64" s="121">
        <v>29</v>
      </c>
      <c r="S64" s="121">
        <v>18</v>
      </c>
      <c r="T64" s="121">
        <v>26</v>
      </c>
      <c r="U64" s="121">
        <v>21</v>
      </c>
      <c r="V64" s="121">
        <v>21</v>
      </c>
      <c r="W64" s="121">
        <v>37</v>
      </c>
      <c r="X64" s="121">
        <v>30</v>
      </c>
      <c r="Y64" s="121">
        <v>32</v>
      </c>
      <c r="Z64" s="121">
        <v>42</v>
      </c>
      <c r="AA64" s="121">
        <v>51</v>
      </c>
      <c r="AB64" s="121">
        <v>53</v>
      </c>
      <c r="AC64" s="121">
        <v>34</v>
      </c>
      <c r="AD64" s="121">
        <v>39</v>
      </c>
      <c r="AE64" s="121">
        <v>24</v>
      </c>
      <c r="AF64" s="121">
        <v>12</v>
      </c>
      <c r="AG64" s="121">
        <v>8</v>
      </c>
      <c r="AH64" s="121">
        <v>3</v>
      </c>
      <c r="AI64" s="121">
        <v>0</v>
      </c>
      <c r="AJ64" s="57">
        <v>0</v>
      </c>
      <c r="AK64" s="121">
        <v>61</v>
      </c>
      <c r="AL64" s="121">
        <v>307</v>
      </c>
      <c r="AM64" s="121">
        <v>173</v>
      </c>
      <c r="AN64" s="121">
        <v>86</v>
      </c>
      <c r="AO64" s="121">
        <v>23</v>
      </c>
      <c r="AP64" s="121">
        <v>26806</v>
      </c>
      <c r="AQ64" s="121">
        <v>50.048983364100003</v>
      </c>
      <c r="AR64" s="121">
        <v>0</v>
      </c>
      <c r="AS64" s="121">
        <v>257</v>
      </c>
      <c r="AT64" s="121">
        <v>8</v>
      </c>
      <c r="AU64" s="121">
        <v>6</v>
      </c>
      <c r="AV64" s="121">
        <v>15</v>
      </c>
      <c r="AW64" s="121">
        <v>15</v>
      </c>
      <c r="AX64" s="121">
        <v>9</v>
      </c>
      <c r="AY64" s="121">
        <v>12</v>
      </c>
      <c r="AZ64" s="121">
        <v>10</v>
      </c>
      <c r="BA64" s="121">
        <v>12</v>
      </c>
      <c r="BB64" s="121">
        <v>20</v>
      </c>
      <c r="BC64" s="121">
        <v>12</v>
      </c>
      <c r="BD64" s="121">
        <v>11</v>
      </c>
      <c r="BE64" s="121">
        <v>21</v>
      </c>
      <c r="BF64" s="121">
        <v>28</v>
      </c>
      <c r="BG64" s="121">
        <v>28</v>
      </c>
      <c r="BH64" s="121">
        <v>16</v>
      </c>
      <c r="BI64" s="121">
        <v>17</v>
      </c>
      <c r="BJ64" s="121">
        <v>10</v>
      </c>
      <c r="BK64" s="121">
        <v>5</v>
      </c>
      <c r="BL64" s="121">
        <v>1</v>
      </c>
      <c r="BM64" s="121">
        <v>1</v>
      </c>
      <c r="BN64" s="121">
        <v>0</v>
      </c>
      <c r="BO64" s="57">
        <v>0</v>
      </c>
      <c r="BP64" s="121">
        <v>29</v>
      </c>
      <c r="BQ64" s="121">
        <v>150</v>
      </c>
      <c r="BR64" s="121">
        <v>78</v>
      </c>
      <c r="BS64" s="121">
        <v>34</v>
      </c>
      <c r="BT64" s="121">
        <v>7</v>
      </c>
      <c r="BU64" s="121">
        <v>12472</v>
      </c>
      <c r="BV64" s="121">
        <v>49.029182879399997</v>
      </c>
      <c r="BW64" s="121">
        <v>0</v>
      </c>
      <c r="BX64" s="121">
        <v>284</v>
      </c>
      <c r="BY64" s="121">
        <v>5</v>
      </c>
      <c r="BZ64" s="121">
        <v>9</v>
      </c>
      <c r="CA64" s="121">
        <v>18</v>
      </c>
      <c r="CB64" s="121">
        <v>14</v>
      </c>
      <c r="CC64" s="121">
        <v>9</v>
      </c>
      <c r="CD64" s="121">
        <v>14</v>
      </c>
      <c r="CE64" s="121">
        <v>11</v>
      </c>
      <c r="CF64" s="121">
        <v>9</v>
      </c>
      <c r="CG64" s="121">
        <v>17</v>
      </c>
      <c r="CH64" s="121">
        <v>18</v>
      </c>
      <c r="CI64" s="121">
        <v>21</v>
      </c>
      <c r="CJ64" s="121">
        <v>21</v>
      </c>
      <c r="CK64" s="121">
        <v>23</v>
      </c>
      <c r="CL64" s="121">
        <v>25</v>
      </c>
      <c r="CM64" s="121">
        <v>18</v>
      </c>
      <c r="CN64" s="121">
        <v>22</v>
      </c>
      <c r="CO64" s="121">
        <v>14</v>
      </c>
      <c r="CP64" s="121">
        <v>7</v>
      </c>
      <c r="CQ64" s="121">
        <v>7</v>
      </c>
      <c r="CR64" s="121">
        <v>2</v>
      </c>
      <c r="CS64" s="121">
        <v>0</v>
      </c>
      <c r="CT64" s="57">
        <v>0</v>
      </c>
      <c r="CU64" s="121">
        <v>32</v>
      </c>
      <c r="CV64" s="121">
        <v>157</v>
      </c>
      <c r="CW64" s="121">
        <v>95</v>
      </c>
      <c r="CX64" s="121">
        <v>52</v>
      </c>
      <c r="CY64" s="121">
        <v>16</v>
      </c>
      <c r="CZ64" s="121">
        <v>14334</v>
      </c>
      <c r="DA64" s="121">
        <v>50.971830985899999</v>
      </c>
      <c r="DB64" s="121">
        <v>0</v>
      </c>
    </row>
    <row r="65" spans="1:106" x14ac:dyDescent="0.15">
      <c r="A65">
        <v>8393</v>
      </c>
      <c r="B65">
        <v>28220</v>
      </c>
      <c r="C65">
        <v>480</v>
      </c>
      <c r="D65">
        <v>2</v>
      </c>
      <c r="H65" t="s">
        <v>631</v>
      </c>
      <c r="I65" t="s">
        <v>59</v>
      </c>
      <c r="J65" t="s">
        <v>85</v>
      </c>
      <c r="L65" t="s">
        <v>879</v>
      </c>
      <c r="M65" s="159">
        <v>98</v>
      </c>
      <c r="N65" s="48">
        <v>319</v>
      </c>
      <c r="O65" s="48">
        <v>0</v>
      </c>
      <c r="P65" s="48">
        <v>11</v>
      </c>
      <c r="Q65" s="48">
        <v>13</v>
      </c>
      <c r="R65" s="48">
        <v>15</v>
      </c>
      <c r="S65" s="48">
        <v>21</v>
      </c>
      <c r="T65" s="48">
        <v>9</v>
      </c>
      <c r="U65" s="48">
        <v>3</v>
      </c>
      <c r="V65" s="48">
        <v>17</v>
      </c>
      <c r="W65" s="48">
        <v>18</v>
      </c>
      <c r="X65" s="48">
        <v>24</v>
      </c>
      <c r="Y65" s="48">
        <v>23</v>
      </c>
      <c r="Z65" s="48">
        <v>25</v>
      </c>
      <c r="AA65" s="48">
        <v>28</v>
      </c>
      <c r="AB65" s="48">
        <v>33</v>
      </c>
      <c r="AC65" s="48">
        <v>20</v>
      </c>
      <c r="AD65" s="48">
        <v>21</v>
      </c>
      <c r="AE65" s="48">
        <v>22</v>
      </c>
      <c r="AF65" s="48">
        <v>13</v>
      </c>
      <c r="AG65" s="48">
        <v>3</v>
      </c>
      <c r="AH65" s="48">
        <v>0</v>
      </c>
      <c r="AI65" s="48">
        <v>0</v>
      </c>
      <c r="AJ65" s="50">
        <v>0</v>
      </c>
      <c r="AK65" s="48">
        <v>24</v>
      </c>
      <c r="AL65" s="48">
        <v>183</v>
      </c>
      <c r="AM65" s="48">
        <v>112</v>
      </c>
      <c r="AN65" s="48">
        <v>59</v>
      </c>
      <c r="AO65" s="48">
        <v>16</v>
      </c>
      <c r="AP65" s="48">
        <v>16628</v>
      </c>
      <c r="AQ65" s="48">
        <v>52.625391849499998</v>
      </c>
      <c r="AR65" s="48">
        <v>0</v>
      </c>
      <c r="AS65" s="48">
        <v>163</v>
      </c>
      <c r="AT65" s="48">
        <v>0</v>
      </c>
      <c r="AU65" s="48">
        <v>7</v>
      </c>
      <c r="AV65" s="48">
        <v>4</v>
      </c>
      <c r="AW65" s="48">
        <v>10</v>
      </c>
      <c r="AX65" s="48">
        <v>12</v>
      </c>
      <c r="AY65" s="48">
        <v>5</v>
      </c>
      <c r="AZ65" s="48">
        <v>2</v>
      </c>
      <c r="BA65" s="48">
        <v>10</v>
      </c>
      <c r="BB65" s="48">
        <v>10</v>
      </c>
      <c r="BC65" s="48">
        <v>11</v>
      </c>
      <c r="BD65" s="48">
        <v>13</v>
      </c>
      <c r="BE65" s="48">
        <v>16</v>
      </c>
      <c r="BF65" s="48">
        <v>14</v>
      </c>
      <c r="BG65" s="48">
        <v>15</v>
      </c>
      <c r="BH65" s="48">
        <v>12</v>
      </c>
      <c r="BI65" s="48">
        <v>7</v>
      </c>
      <c r="BJ65" s="48">
        <v>7</v>
      </c>
      <c r="BK65" s="48">
        <v>7</v>
      </c>
      <c r="BL65" s="48">
        <v>1</v>
      </c>
      <c r="BM65" s="48">
        <v>0</v>
      </c>
      <c r="BN65" s="48">
        <v>0</v>
      </c>
      <c r="BO65" s="50">
        <v>0</v>
      </c>
      <c r="BP65" s="48">
        <v>11</v>
      </c>
      <c r="BQ65" s="48">
        <v>103</v>
      </c>
      <c r="BR65" s="48">
        <v>49</v>
      </c>
      <c r="BS65" s="48">
        <v>22</v>
      </c>
      <c r="BT65" s="48">
        <v>8</v>
      </c>
      <c r="BU65" s="48">
        <v>8161</v>
      </c>
      <c r="BV65" s="48">
        <v>50.567484662600002</v>
      </c>
      <c r="BW65" s="48">
        <v>0</v>
      </c>
      <c r="BX65" s="48">
        <v>156</v>
      </c>
      <c r="BY65" s="48">
        <v>0</v>
      </c>
      <c r="BZ65" s="48">
        <v>4</v>
      </c>
      <c r="CA65" s="48">
        <v>9</v>
      </c>
      <c r="CB65" s="48">
        <v>5</v>
      </c>
      <c r="CC65" s="48">
        <v>9</v>
      </c>
      <c r="CD65" s="48">
        <v>4</v>
      </c>
      <c r="CE65" s="48">
        <v>1</v>
      </c>
      <c r="CF65" s="48">
        <v>7</v>
      </c>
      <c r="CG65" s="48">
        <v>8</v>
      </c>
      <c r="CH65" s="48">
        <v>13</v>
      </c>
      <c r="CI65" s="48">
        <v>10</v>
      </c>
      <c r="CJ65" s="48">
        <v>9</v>
      </c>
      <c r="CK65" s="48">
        <v>14</v>
      </c>
      <c r="CL65" s="48">
        <v>18</v>
      </c>
      <c r="CM65" s="48">
        <v>8</v>
      </c>
      <c r="CN65" s="48">
        <v>14</v>
      </c>
      <c r="CO65" s="48">
        <v>15</v>
      </c>
      <c r="CP65" s="48">
        <v>6</v>
      </c>
      <c r="CQ65" s="48">
        <v>2</v>
      </c>
      <c r="CR65" s="48">
        <v>0</v>
      </c>
      <c r="CS65" s="48">
        <v>0</v>
      </c>
      <c r="CT65" s="50">
        <v>0</v>
      </c>
      <c r="CU65" s="48">
        <v>13</v>
      </c>
      <c r="CV65" s="48">
        <v>80</v>
      </c>
      <c r="CW65" s="48">
        <v>63</v>
      </c>
      <c r="CX65" s="48">
        <v>37</v>
      </c>
      <c r="CY65" s="48">
        <v>8</v>
      </c>
      <c r="CZ65" s="48">
        <v>8467</v>
      </c>
      <c r="DA65" s="48">
        <v>54.775641025600002</v>
      </c>
      <c r="DB65" s="48">
        <v>0</v>
      </c>
    </row>
    <row r="66" spans="1:106" x14ac:dyDescent="0.15">
      <c r="A66">
        <v>8394</v>
      </c>
      <c r="B66">
        <v>28220</v>
      </c>
      <c r="C66">
        <v>490</v>
      </c>
      <c r="D66">
        <v>2</v>
      </c>
      <c r="H66" t="s">
        <v>631</v>
      </c>
      <c r="I66" t="s">
        <v>59</v>
      </c>
      <c r="J66" t="s">
        <v>86</v>
      </c>
      <c r="L66" t="s">
        <v>879</v>
      </c>
      <c r="M66" s="161">
        <v>45</v>
      </c>
      <c r="N66" s="48">
        <v>150</v>
      </c>
      <c r="O66" s="48">
        <v>6</v>
      </c>
      <c r="P66" s="48">
        <v>4</v>
      </c>
      <c r="Q66" s="48">
        <v>7</v>
      </c>
      <c r="R66" s="48">
        <v>5</v>
      </c>
      <c r="S66" s="48">
        <v>6</v>
      </c>
      <c r="T66" s="48">
        <v>4</v>
      </c>
      <c r="U66" s="48">
        <v>9</v>
      </c>
      <c r="V66" s="48">
        <v>12</v>
      </c>
      <c r="W66" s="48">
        <v>4</v>
      </c>
      <c r="X66" s="48">
        <v>10</v>
      </c>
      <c r="Y66" s="48">
        <v>6</v>
      </c>
      <c r="Z66" s="48">
        <v>15</v>
      </c>
      <c r="AA66" s="48">
        <v>16</v>
      </c>
      <c r="AB66" s="48">
        <v>10</v>
      </c>
      <c r="AC66" s="48">
        <v>12</v>
      </c>
      <c r="AD66" s="48">
        <v>10</v>
      </c>
      <c r="AE66" s="48">
        <v>10</v>
      </c>
      <c r="AF66" s="48">
        <v>3</v>
      </c>
      <c r="AG66" s="48">
        <v>0</v>
      </c>
      <c r="AH66" s="48">
        <v>1</v>
      </c>
      <c r="AI66" s="48">
        <v>0</v>
      </c>
      <c r="AJ66" s="50">
        <v>0</v>
      </c>
      <c r="AK66" s="48">
        <v>17</v>
      </c>
      <c r="AL66" s="48">
        <v>87</v>
      </c>
      <c r="AM66" s="48">
        <v>46</v>
      </c>
      <c r="AN66" s="48">
        <v>24</v>
      </c>
      <c r="AO66" s="48">
        <v>4</v>
      </c>
      <c r="AP66" s="48">
        <v>7468</v>
      </c>
      <c r="AQ66" s="48">
        <v>50.2866666667</v>
      </c>
      <c r="AR66" s="48">
        <v>0</v>
      </c>
      <c r="AS66" s="48">
        <v>72</v>
      </c>
      <c r="AT66" s="48">
        <v>2</v>
      </c>
      <c r="AU66" s="48">
        <v>4</v>
      </c>
      <c r="AV66" s="48">
        <v>3</v>
      </c>
      <c r="AW66" s="48">
        <v>2</v>
      </c>
      <c r="AX66" s="48">
        <v>3</v>
      </c>
      <c r="AY66" s="48">
        <v>2</v>
      </c>
      <c r="AZ66" s="48">
        <v>5</v>
      </c>
      <c r="BA66" s="48">
        <v>6</v>
      </c>
      <c r="BB66" s="48">
        <v>1</v>
      </c>
      <c r="BC66" s="48">
        <v>5</v>
      </c>
      <c r="BD66" s="48">
        <v>5</v>
      </c>
      <c r="BE66" s="48">
        <v>6</v>
      </c>
      <c r="BF66" s="48">
        <v>9</v>
      </c>
      <c r="BG66" s="48">
        <v>6</v>
      </c>
      <c r="BH66" s="48">
        <v>3</v>
      </c>
      <c r="BI66" s="48">
        <v>5</v>
      </c>
      <c r="BJ66" s="48">
        <v>5</v>
      </c>
      <c r="BK66" s="48">
        <v>0</v>
      </c>
      <c r="BL66" s="48">
        <v>0</v>
      </c>
      <c r="BM66" s="48">
        <v>0</v>
      </c>
      <c r="BN66" s="48">
        <v>0</v>
      </c>
      <c r="BO66" s="50">
        <v>0</v>
      </c>
      <c r="BP66" s="48">
        <v>9</v>
      </c>
      <c r="BQ66" s="48">
        <v>44</v>
      </c>
      <c r="BR66" s="48">
        <v>19</v>
      </c>
      <c r="BS66" s="48">
        <v>10</v>
      </c>
      <c r="BT66" s="48">
        <v>0</v>
      </c>
      <c r="BU66" s="48">
        <v>3462</v>
      </c>
      <c r="BV66" s="48">
        <v>48.583333333299997</v>
      </c>
      <c r="BW66" s="48">
        <v>0</v>
      </c>
      <c r="BX66" s="48">
        <v>78</v>
      </c>
      <c r="BY66" s="48">
        <v>4</v>
      </c>
      <c r="BZ66" s="48">
        <v>0</v>
      </c>
      <c r="CA66" s="48">
        <v>4</v>
      </c>
      <c r="CB66" s="48">
        <v>3</v>
      </c>
      <c r="CC66" s="48">
        <v>3</v>
      </c>
      <c r="CD66" s="48">
        <v>2</v>
      </c>
      <c r="CE66" s="48">
        <v>4</v>
      </c>
      <c r="CF66" s="48">
        <v>6</v>
      </c>
      <c r="CG66" s="48">
        <v>3</v>
      </c>
      <c r="CH66" s="48">
        <v>5</v>
      </c>
      <c r="CI66" s="48">
        <v>1</v>
      </c>
      <c r="CJ66" s="48">
        <v>9</v>
      </c>
      <c r="CK66" s="48">
        <v>7</v>
      </c>
      <c r="CL66" s="48">
        <v>4</v>
      </c>
      <c r="CM66" s="48">
        <v>9</v>
      </c>
      <c r="CN66" s="48">
        <v>5</v>
      </c>
      <c r="CO66" s="48">
        <v>5</v>
      </c>
      <c r="CP66" s="48">
        <v>3</v>
      </c>
      <c r="CQ66" s="48">
        <v>0</v>
      </c>
      <c r="CR66" s="48">
        <v>1</v>
      </c>
      <c r="CS66" s="48">
        <v>0</v>
      </c>
      <c r="CT66" s="50">
        <v>0</v>
      </c>
      <c r="CU66" s="48">
        <v>8</v>
      </c>
      <c r="CV66" s="48">
        <v>43</v>
      </c>
      <c r="CW66" s="48">
        <v>27</v>
      </c>
      <c r="CX66" s="48">
        <v>14</v>
      </c>
      <c r="CY66" s="48">
        <v>4</v>
      </c>
      <c r="CZ66" s="48">
        <v>4006</v>
      </c>
      <c r="DA66" s="48">
        <v>51.858974359000001</v>
      </c>
      <c r="DB66" s="48">
        <v>0</v>
      </c>
    </row>
    <row r="67" spans="1:106" x14ac:dyDescent="0.15">
      <c r="A67">
        <v>8395</v>
      </c>
      <c r="B67">
        <v>28220</v>
      </c>
      <c r="C67">
        <v>500</v>
      </c>
      <c r="D67">
        <v>2</v>
      </c>
      <c r="H67" t="s">
        <v>631</v>
      </c>
      <c r="I67" t="s">
        <v>59</v>
      </c>
      <c r="J67" t="s">
        <v>87</v>
      </c>
      <c r="L67" t="s">
        <v>879</v>
      </c>
      <c r="M67" s="161">
        <v>94</v>
      </c>
      <c r="N67" s="48">
        <v>313</v>
      </c>
      <c r="O67" s="48">
        <v>4</v>
      </c>
      <c r="P67" s="48">
        <v>7</v>
      </c>
      <c r="Q67" s="48">
        <v>12</v>
      </c>
      <c r="R67" s="48">
        <v>20</v>
      </c>
      <c r="S67" s="48">
        <v>14</v>
      </c>
      <c r="T67" s="48">
        <v>11</v>
      </c>
      <c r="U67" s="48">
        <v>11</v>
      </c>
      <c r="V67" s="48">
        <v>17</v>
      </c>
      <c r="W67" s="48">
        <v>10</v>
      </c>
      <c r="X67" s="48">
        <v>26</v>
      </c>
      <c r="Y67" s="48">
        <v>33</v>
      </c>
      <c r="Z67" s="48">
        <v>21</v>
      </c>
      <c r="AA67" s="48">
        <v>23</v>
      </c>
      <c r="AB67" s="48">
        <v>21</v>
      </c>
      <c r="AC67" s="48">
        <v>23</v>
      </c>
      <c r="AD67" s="48">
        <v>26</v>
      </c>
      <c r="AE67" s="48">
        <v>17</v>
      </c>
      <c r="AF67" s="48">
        <v>11</v>
      </c>
      <c r="AG67" s="48">
        <v>6</v>
      </c>
      <c r="AH67" s="48">
        <v>0</v>
      </c>
      <c r="AI67" s="48">
        <v>0</v>
      </c>
      <c r="AJ67" s="50">
        <v>0</v>
      </c>
      <c r="AK67" s="48">
        <v>23</v>
      </c>
      <c r="AL67" s="48">
        <v>186</v>
      </c>
      <c r="AM67" s="48">
        <v>104</v>
      </c>
      <c r="AN67" s="48">
        <v>60</v>
      </c>
      <c r="AO67" s="48">
        <v>17</v>
      </c>
      <c r="AP67" s="48">
        <v>16094</v>
      </c>
      <c r="AQ67" s="48">
        <v>51.918530351400001</v>
      </c>
      <c r="AR67" s="48">
        <v>0</v>
      </c>
      <c r="AS67" s="48">
        <v>155</v>
      </c>
      <c r="AT67" s="48">
        <v>2</v>
      </c>
      <c r="AU67" s="48">
        <v>4</v>
      </c>
      <c r="AV67" s="48">
        <v>7</v>
      </c>
      <c r="AW67" s="48">
        <v>8</v>
      </c>
      <c r="AX67" s="48">
        <v>8</v>
      </c>
      <c r="AY67" s="48">
        <v>5</v>
      </c>
      <c r="AZ67" s="48">
        <v>3</v>
      </c>
      <c r="BA67" s="48">
        <v>10</v>
      </c>
      <c r="BB67" s="48">
        <v>4</v>
      </c>
      <c r="BC67" s="48">
        <v>10</v>
      </c>
      <c r="BD67" s="48">
        <v>19</v>
      </c>
      <c r="BE67" s="48">
        <v>11</v>
      </c>
      <c r="BF67" s="48">
        <v>15</v>
      </c>
      <c r="BG67" s="48">
        <v>9</v>
      </c>
      <c r="BH67" s="48">
        <v>8</v>
      </c>
      <c r="BI67" s="48">
        <v>14</v>
      </c>
      <c r="BJ67" s="48">
        <v>11</v>
      </c>
      <c r="BK67" s="48">
        <v>6</v>
      </c>
      <c r="BL67" s="48">
        <v>1</v>
      </c>
      <c r="BM67" s="48">
        <v>0</v>
      </c>
      <c r="BN67" s="48">
        <v>0</v>
      </c>
      <c r="BO67" s="50">
        <v>0</v>
      </c>
      <c r="BP67" s="48">
        <v>13</v>
      </c>
      <c r="BQ67" s="48">
        <v>93</v>
      </c>
      <c r="BR67" s="48">
        <v>49</v>
      </c>
      <c r="BS67" s="48">
        <v>32</v>
      </c>
      <c r="BT67" s="48">
        <v>7</v>
      </c>
      <c r="BU67" s="48">
        <v>7986</v>
      </c>
      <c r="BV67" s="48">
        <v>52.022580645200001</v>
      </c>
      <c r="BW67" s="48">
        <v>0</v>
      </c>
      <c r="BX67" s="48">
        <v>158</v>
      </c>
      <c r="BY67" s="48">
        <v>2</v>
      </c>
      <c r="BZ67" s="48">
        <v>3</v>
      </c>
      <c r="CA67" s="48">
        <v>5</v>
      </c>
      <c r="CB67" s="48">
        <v>12</v>
      </c>
      <c r="CC67" s="48">
        <v>6</v>
      </c>
      <c r="CD67" s="48">
        <v>6</v>
      </c>
      <c r="CE67" s="48">
        <v>8</v>
      </c>
      <c r="CF67" s="48">
        <v>7</v>
      </c>
      <c r="CG67" s="48">
        <v>6</v>
      </c>
      <c r="CH67" s="48">
        <v>16</v>
      </c>
      <c r="CI67" s="48">
        <v>14</v>
      </c>
      <c r="CJ67" s="48">
        <v>10</v>
      </c>
      <c r="CK67" s="48">
        <v>8</v>
      </c>
      <c r="CL67" s="48">
        <v>12</v>
      </c>
      <c r="CM67" s="48">
        <v>15</v>
      </c>
      <c r="CN67" s="48">
        <v>12</v>
      </c>
      <c r="CO67" s="48">
        <v>6</v>
      </c>
      <c r="CP67" s="48">
        <v>5</v>
      </c>
      <c r="CQ67" s="48">
        <v>5</v>
      </c>
      <c r="CR67" s="48">
        <v>0</v>
      </c>
      <c r="CS67" s="48">
        <v>0</v>
      </c>
      <c r="CT67" s="50">
        <v>0</v>
      </c>
      <c r="CU67" s="48">
        <v>10</v>
      </c>
      <c r="CV67" s="48">
        <v>93</v>
      </c>
      <c r="CW67" s="48">
        <v>55</v>
      </c>
      <c r="CX67" s="48">
        <v>28</v>
      </c>
      <c r="CY67" s="48">
        <v>10</v>
      </c>
      <c r="CZ67" s="48">
        <v>8108</v>
      </c>
      <c r="DA67" s="48">
        <v>51.816455696200002</v>
      </c>
      <c r="DB67" s="48">
        <v>0</v>
      </c>
    </row>
    <row r="68" spans="1:106" x14ac:dyDescent="0.15">
      <c r="A68">
        <v>8396</v>
      </c>
      <c r="B68">
        <v>28220</v>
      </c>
      <c r="C68">
        <v>510</v>
      </c>
      <c r="D68">
        <v>2</v>
      </c>
      <c r="H68" t="s">
        <v>631</v>
      </c>
      <c r="I68" t="s">
        <v>59</v>
      </c>
      <c r="J68" t="s">
        <v>88</v>
      </c>
      <c r="L68" t="s">
        <v>879</v>
      </c>
      <c r="M68" s="161">
        <v>35</v>
      </c>
      <c r="N68" s="48">
        <v>130</v>
      </c>
      <c r="O68" s="48">
        <v>2</v>
      </c>
      <c r="P68" s="48">
        <v>3</v>
      </c>
      <c r="Q68" s="48">
        <v>7</v>
      </c>
      <c r="R68" s="48">
        <v>10</v>
      </c>
      <c r="S68" s="48">
        <v>9</v>
      </c>
      <c r="T68" s="48">
        <v>4</v>
      </c>
      <c r="U68" s="48">
        <v>3</v>
      </c>
      <c r="V68" s="48">
        <v>9</v>
      </c>
      <c r="W68" s="48">
        <v>8</v>
      </c>
      <c r="X68" s="48">
        <v>7</v>
      </c>
      <c r="Y68" s="48">
        <v>11</v>
      </c>
      <c r="Z68" s="48">
        <v>12</v>
      </c>
      <c r="AA68" s="48">
        <v>9</v>
      </c>
      <c r="AB68" s="48">
        <v>7</v>
      </c>
      <c r="AC68" s="48">
        <v>6</v>
      </c>
      <c r="AD68" s="48">
        <v>10</v>
      </c>
      <c r="AE68" s="48">
        <v>10</v>
      </c>
      <c r="AF68" s="48">
        <v>3</v>
      </c>
      <c r="AG68" s="48">
        <v>0</v>
      </c>
      <c r="AH68" s="48">
        <v>0</v>
      </c>
      <c r="AI68" s="48">
        <v>0</v>
      </c>
      <c r="AJ68" s="50">
        <v>0</v>
      </c>
      <c r="AK68" s="48">
        <v>12</v>
      </c>
      <c r="AL68" s="48">
        <v>82</v>
      </c>
      <c r="AM68" s="48">
        <v>36</v>
      </c>
      <c r="AN68" s="48">
        <v>23</v>
      </c>
      <c r="AO68" s="48">
        <v>3</v>
      </c>
      <c r="AP68" s="48">
        <v>6240</v>
      </c>
      <c r="AQ68" s="48">
        <v>48.5</v>
      </c>
      <c r="AR68" s="48">
        <v>0</v>
      </c>
      <c r="AS68" s="48">
        <v>55</v>
      </c>
      <c r="AT68" s="48">
        <v>0</v>
      </c>
      <c r="AU68" s="48">
        <v>2</v>
      </c>
      <c r="AV68" s="48">
        <v>5</v>
      </c>
      <c r="AW68" s="48">
        <v>6</v>
      </c>
      <c r="AX68" s="48">
        <v>2</v>
      </c>
      <c r="AY68" s="48">
        <v>2</v>
      </c>
      <c r="AZ68" s="48">
        <v>0</v>
      </c>
      <c r="BA68" s="48">
        <v>4</v>
      </c>
      <c r="BB68" s="48">
        <v>3</v>
      </c>
      <c r="BC68" s="48">
        <v>5</v>
      </c>
      <c r="BD68" s="48">
        <v>6</v>
      </c>
      <c r="BE68" s="48">
        <v>5</v>
      </c>
      <c r="BF68" s="48">
        <v>5</v>
      </c>
      <c r="BG68" s="48">
        <v>2</v>
      </c>
      <c r="BH68" s="48">
        <v>3</v>
      </c>
      <c r="BI68" s="48">
        <v>2</v>
      </c>
      <c r="BJ68" s="48">
        <v>2</v>
      </c>
      <c r="BK68" s="48">
        <v>1</v>
      </c>
      <c r="BL68" s="48">
        <v>0</v>
      </c>
      <c r="BM68" s="48">
        <v>0</v>
      </c>
      <c r="BN68" s="48">
        <v>0</v>
      </c>
      <c r="BO68" s="50">
        <v>0</v>
      </c>
      <c r="BP68" s="48">
        <v>7</v>
      </c>
      <c r="BQ68" s="48">
        <v>38</v>
      </c>
      <c r="BR68" s="48">
        <v>10</v>
      </c>
      <c r="BS68" s="48">
        <v>5</v>
      </c>
      <c r="BT68" s="48">
        <v>1</v>
      </c>
      <c r="BU68" s="48">
        <v>2432</v>
      </c>
      <c r="BV68" s="48">
        <v>44.718181818200001</v>
      </c>
      <c r="BW68" s="48">
        <v>0</v>
      </c>
      <c r="BX68" s="48">
        <v>75</v>
      </c>
      <c r="BY68" s="48">
        <v>2</v>
      </c>
      <c r="BZ68" s="48">
        <v>1</v>
      </c>
      <c r="CA68" s="48">
        <v>2</v>
      </c>
      <c r="CB68" s="48">
        <v>4</v>
      </c>
      <c r="CC68" s="48">
        <v>7</v>
      </c>
      <c r="CD68" s="48">
        <v>2</v>
      </c>
      <c r="CE68" s="48">
        <v>3</v>
      </c>
      <c r="CF68" s="48">
        <v>5</v>
      </c>
      <c r="CG68" s="48">
        <v>5</v>
      </c>
      <c r="CH68" s="48">
        <v>2</v>
      </c>
      <c r="CI68" s="48">
        <v>5</v>
      </c>
      <c r="CJ68" s="48">
        <v>7</v>
      </c>
      <c r="CK68" s="48">
        <v>4</v>
      </c>
      <c r="CL68" s="48">
        <v>5</v>
      </c>
      <c r="CM68" s="48">
        <v>3</v>
      </c>
      <c r="CN68" s="48">
        <v>8</v>
      </c>
      <c r="CO68" s="48">
        <v>8</v>
      </c>
      <c r="CP68" s="48">
        <v>2</v>
      </c>
      <c r="CQ68" s="48">
        <v>0</v>
      </c>
      <c r="CR68" s="48">
        <v>0</v>
      </c>
      <c r="CS68" s="48">
        <v>0</v>
      </c>
      <c r="CT68" s="50">
        <v>0</v>
      </c>
      <c r="CU68" s="48">
        <v>5</v>
      </c>
      <c r="CV68" s="48">
        <v>44</v>
      </c>
      <c r="CW68" s="48">
        <v>26</v>
      </c>
      <c r="CX68" s="48">
        <v>18</v>
      </c>
      <c r="CY68" s="48">
        <v>2</v>
      </c>
      <c r="CZ68" s="48">
        <v>3808</v>
      </c>
      <c r="DA68" s="48">
        <v>51.273333333300002</v>
      </c>
      <c r="DB68" s="48">
        <v>0</v>
      </c>
    </row>
    <row r="69" spans="1:106" x14ac:dyDescent="0.15">
      <c r="A69">
        <v>8397</v>
      </c>
      <c r="B69">
        <v>28220</v>
      </c>
      <c r="C69">
        <v>520</v>
      </c>
      <c r="D69">
        <v>2</v>
      </c>
      <c r="H69" t="s">
        <v>631</v>
      </c>
      <c r="I69" t="s">
        <v>59</v>
      </c>
      <c r="J69" t="s">
        <v>89</v>
      </c>
      <c r="L69" t="s">
        <v>879</v>
      </c>
      <c r="M69" s="161">
        <v>26</v>
      </c>
      <c r="N69" s="48">
        <v>82</v>
      </c>
      <c r="O69" s="48">
        <v>1</v>
      </c>
      <c r="P69" s="48">
        <v>0</v>
      </c>
      <c r="Q69" s="48">
        <v>5</v>
      </c>
      <c r="R69" s="48">
        <v>3</v>
      </c>
      <c r="S69" s="48">
        <v>5</v>
      </c>
      <c r="T69" s="48">
        <v>2</v>
      </c>
      <c r="U69" s="48">
        <v>0</v>
      </c>
      <c r="V69" s="48">
        <v>4</v>
      </c>
      <c r="W69" s="48">
        <v>11</v>
      </c>
      <c r="X69" s="48">
        <v>7</v>
      </c>
      <c r="Y69" s="48">
        <v>3</v>
      </c>
      <c r="Z69" s="48">
        <v>1</v>
      </c>
      <c r="AA69" s="48">
        <v>7</v>
      </c>
      <c r="AB69" s="48">
        <v>13</v>
      </c>
      <c r="AC69" s="48">
        <v>8</v>
      </c>
      <c r="AD69" s="48">
        <v>5</v>
      </c>
      <c r="AE69" s="48">
        <v>0</v>
      </c>
      <c r="AF69" s="48">
        <v>3</v>
      </c>
      <c r="AG69" s="48">
        <v>2</v>
      </c>
      <c r="AH69" s="48">
        <v>2</v>
      </c>
      <c r="AI69" s="48">
        <v>0</v>
      </c>
      <c r="AJ69" s="50">
        <v>0</v>
      </c>
      <c r="AK69" s="48">
        <v>6</v>
      </c>
      <c r="AL69" s="48">
        <v>43</v>
      </c>
      <c r="AM69" s="48">
        <v>33</v>
      </c>
      <c r="AN69" s="48">
        <v>12</v>
      </c>
      <c r="AO69" s="48">
        <v>7</v>
      </c>
      <c r="AP69" s="48">
        <v>4326</v>
      </c>
      <c r="AQ69" s="48">
        <v>53.256097560999997</v>
      </c>
      <c r="AR69" s="48">
        <v>0</v>
      </c>
      <c r="AS69" s="48">
        <v>37</v>
      </c>
      <c r="AT69" s="48">
        <v>0</v>
      </c>
      <c r="AU69" s="48">
        <v>0</v>
      </c>
      <c r="AV69" s="48">
        <v>2</v>
      </c>
      <c r="AW69" s="48">
        <v>1</v>
      </c>
      <c r="AX69" s="48">
        <v>2</v>
      </c>
      <c r="AY69" s="48">
        <v>2</v>
      </c>
      <c r="AZ69" s="48">
        <v>0</v>
      </c>
      <c r="BA69" s="48">
        <v>2</v>
      </c>
      <c r="BB69" s="48">
        <v>7</v>
      </c>
      <c r="BC69" s="48">
        <v>3</v>
      </c>
      <c r="BD69" s="48">
        <v>2</v>
      </c>
      <c r="BE69" s="48">
        <v>0</v>
      </c>
      <c r="BF69" s="48">
        <v>3</v>
      </c>
      <c r="BG69" s="48">
        <v>5</v>
      </c>
      <c r="BH69" s="48">
        <v>4</v>
      </c>
      <c r="BI69" s="48">
        <v>4</v>
      </c>
      <c r="BJ69" s="48">
        <v>0</v>
      </c>
      <c r="BK69" s="48">
        <v>0</v>
      </c>
      <c r="BL69" s="48">
        <v>0</v>
      </c>
      <c r="BM69" s="48">
        <v>0</v>
      </c>
      <c r="BN69" s="48">
        <v>0</v>
      </c>
      <c r="BO69" s="50">
        <v>0</v>
      </c>
      <c r="BP69" s="48">
        <v>2</v>
      </c>
      <c r="BQ69" s="48">
        <v>22</v>
      </c>
      <c r="BR69" s="48">
        <v>13</v>
      </c>
      <c r="BS69" s="48">
        <v>4</v>
      </c>
      <c r="BT69" s="48">
        <v>0</v>
      </c>
      <c r="BU69" s="48">
        <v>1868</v>
      </c>
      <c r="BV69" s="48">
        <v>50.986486486499999</v>
      </c>
      <c r="BW69" s="48">
        <v>0</v>
      </c>
      <c r="BX69" s="48">
        <v>45</v>
      </c>
      <c r="BY69" s="48">
        <v>1</v>
      </c>
      <c r="BZ69" s="48">
        <v>0</v>
      </c>
      <c r="CA69" s="48">
        <v>3</v>
      </c>
      <c r="CB69" s="48">
        <v>2</v>
      </c>
      <c r="CC69" s="48">
        <v>3</v>
      </c>
      <c r="CD69" s="48">
        <v>0</v>
      </c>
      <c r="CE69" s="48">
        <v>0</v>
      </c>
      <c r="CF69" s="48">
        <v>2</v>
      </c>
      <c r="CG69" s="48">
        <v>4</v>
      </c>
      <c r="CH69" s="48">
        <v>4</v>
      </c>
      <c r="CI69" s="48">
        <v>1</v>
      </c>
      <c r="CJ69" s="48">
        <v>1</v>
      </c>
      <c r="CK69" s="48">
        <v>4</v>
      </c>
      <c r="CL69" s="48">
        <v>8</v>
      </c>
      <c r="CM69" s="48">
        <v>4</v>
      </c>
      <c r="CN69" s="48">
        <v>1</v>
      </c>
      <c r="CO69" s="48">
        <v>0</v>
      </c>
      <c r="CP69" s="48">
        <v>3</v>
      </c>
      <c r="CQ69" s="48">
        <v>2</v>
      </c>
      <c r="CR69" s="48">
        <v>2</v>
      </c>
      <c r="CS69" s="48">
        <v>0</v>
      </c>
      <c r="CT69" s="50">
        <v>0</v>
      </c>
      <c r="CU69" s="48">
        <v>4</v>
      </c>
      <c r="CV69" s="48">
        <v>21</v>
      </c>
      <c r="CW69" s="48">
        <v>20</v>
      </c>
      <c r="CX69" s="48">
        <v>8</v>
      </c>
      <c r="CY69" s="48">
        <v>7</v>
      </c>
      <c r="CZ69" s="48">
        <v>2458</v>
      </c>
      <c r="DA69" s="48">
        <v>55.122222222200001</v>
      </c>
      <c r="DB69" s="48">
        <v>0</v>
      </c>
    </row>
    <row r="70" spans="1:106" x14ac:dyDescent="0.15">
      <c r="A70">
        <v>8398</v>
      </c>
      <c r="B70">
        <v>28220</v>
      </c>
      <c r="C70">
        <v>530</v>
      </c>
      <c r="D70">
        <v>2</v>
      </c>
      <c r="H70" t="s">
        <v>631</v>
      </c>
      <c r="I70" t="s">
        <v>59</v>
      </c>
      <c r="J70" t="s">
        <v>90</v>
      </c>
      <c r="L70" t="s">
        <v>879</v>
      </c>
      <c r="M70" s="161">
        <v>154</v>
      </c>
      <c r="N70" s="48">
        <v>505</v>
      </c>
      <c r="O70" s="48">
        <v>20</v>
      </c>
      <c r="P70" s="48">
        <v>24</v>
      </c>
      <c r="Q70" s="48">
        <v>34</v>
      </c>
      <c r="R70" s="48">
        <v>17</v>
      </c>
      <c r="S70" s="48">
        <v>26</v>
      </c>
      <c r="T70" s="48">
        <v>29</v>
      </c>
      <c r="U70" s="48">
        <v>24</v>
      </c>
      <c r="V70" s="48">
        <v>33</v>
      </c>
      <c r="W70" s="48">
        <v>26</v>
      </c>
      <c r="X70" s="48">
        <v>26</v>
      </c>
      <c r="Y70" s="48">
        <v>37</v>
      </c>
      <c r="Z70" s="48">
        <v>39</v>
      </c>
      <c r="AA70" s="48">
        <v>47</v>
      </c>
      <c r="AB70" s="48">
        <v>24</v>
      </c>
      <c r="AC70" s="48">
        <v>31</v>
      </c>
      <c r="AD70" s="48">
        <v>21</v>
      </c>
      <c r="AE70" s="48">
        <v>23</v>
      </c>
      <c r="AF70" s="48">
        <v>15</v>
      </c>
      <c r="AG70" s="48">
        <v>8</v>
      </c>
      <c r="AH70" s="48">
        <v>1</v>
      </c>
      <c r="AI70" s="48">
        <v>0</v>
      </c>
      <c r="AJ70" s="50">
        <v>0</v>
      </c>
      <c r="AK70" s="48">
        <v>78</v>
      </c>
      <c r="AL70" s="48">
        <v>304</v>
      </c>
      <c r="AM70" s="48">
        <v>123</v>
      </c>
      <c r="AN70" s="48">
        <v>68</v>
      </c>
      <c r="AO70" s="48">
        <v>24</v>
      </c>
      <c r="AP70" s="48">
        <v>23077</v>
      </c>
      <c r="AQ70" s="48">
        <v>46.197029702999998</v>
      </c>
      <c r="AR70" s="48">
        <v>0</v>
      </c>
      <c r="AS70" s="48">
        <v>230</v>
      </c>
      <c r="AT70" s="48">
        <v>10</v>
      </c>
      <c r="AU70" s="48">
        <v>13</v>
      </c>
      <c r="AV70" s="48">
        <v>16</v>
      </c>
      <c r="AW70" s="48">
        <v>8</v>
      </c>
      <c r="AX70" s="48">
        <v>8</v>
      </c>
      <c r="AY70" s="48">
        <v>16</v>
      </c>
      <c r="AZ70" s="48">
        <v>13</v>
      </c>
      <c r="BA70" s="48">
        <v>14</v>
      </c>
      <c r="BB70" s="48">
        <v>10</v>
      </c>
      <c r="BC70" s="48">
        <v>13</v>
      </c>
      <c r="BD70" s="48">
        <v>16</v>
      </c>
      <c r="BE70" s="48">
        <v>19</v>
      </c>
      <c r="BF70" s="48">
        <v>26</v>
      </c>
      <c r="BG70" s="48">
        <v>12</v>
      </c>
      <c r="BH70" s="48">
        <v>11</v>
      </c>
      <c r="BI70" s="48">
        <v>9</v>
      </c>
      <c r="BJ70" s="48">
        <v>8</v>
      </c>
      <c r="BK70" s="48">
        <v>6</v>
      </c>
      <c r="BL70" s="48">
        <v>2</v>
      </c>
      <c r="BM70" s="48">
        <v>0</v>
      </c>
      <c r="BN70" s="48">
        <v>0</v>
      </c>
      <c r="BO70" s="50">
        <v>0</v>
      </c>
      <c r="BP70" s="48">
        <v>39</v>
      </c>
      <c r="BQ70" s="48">
        <v>143</v>
      </c>
      <c r="BR70" s="48">
        <v>48</v>
      </c>
      <c r="BS70" s="48">
        <v>25</v>
      </c>
      <c r="BT70" s="48">
        <v>8</v>
      </c>
      <c r="BU70" s="48">
        <v>10170</v>
      </c>
      <c r="BV70" s="48">
        <v>44.717391304300001</v>
      </c>
      <c r="BW70" s="48">
        <v>0</v>
      </c>
      <c r="BX70" s="48">
        <v>275</v>
      </c>
      <c r="BY70" s="48">
        <v>10</v>
      </c>
      <c r="BZ70" s="48">
        <v>11</v>
      </c>
      <c r="CA70" s="48">
        <v>18</v>
      </c>
      <c r="CB70" s="48">
        <v>9</v>
      </c>
      <c r="CC70" s="48">
        <v>18</v>
      </c>
      <c r="CD70" s="48">
        <v>13</v>
      </c>
      <c r="CE70" s="48">
        <v>11</v>
      </c>
      <c r="CF70" s="48">
        <v>19</v>
      </c>
      <c r="CG70" s="48">
        <v>16</v>
      </c>
      <c r="CH70" s="48">
        <v>13</v>
      </c>
      <c r="CI70" s="48">
        <v>21</v>
      </c>
      <c r="CJ70" s="48">
        <v>20</v>
      </c>
      <c r="CK70" s="48">
        <v>21</v>
      </c>
      <c r="CL70" s="48">
        <v>12</v>
      </c>
      <c r="CM70" s="48">
        <v>20</v>
      </c>
      <c r="CN70" s="48">
        <v>12</v>
      </c>
      <c r="CO70" s="48">
        <v>15</v>
      </c>
      <c r="CP70" s="48">
        <v>9</v>
      </c>
      <c r="CQ70" s="48">
        <v>6</v>
      </c>
      <c r="CR70" s="48">
        <v>1</v>
      </c>
      <c r="CS70" s="48">
        <v>0</v>
      </c>
      <c r="CT70" s="50">
        <v>0</v>
      </c>
      <c r="CU70" s="48">
        <v>39</v>
      </c>
      <c r="CV70" s="48">
        <v>161</v>
      </c>
      <c r="CW70" s="48">
        <v>75</v>
      </c>
      <c r="CX70" s="48">
        <v>43</v>
      </c>
      <c r="CY70" s="48">
        <v>16</v>
      </c>
      <c r="CZ70" s="48">
        <v>12907</v>
      </c>
      <c r="DA70" s="48">
        <v>47.434545454499997</v>
      </c>
      <c r="DB70" s="48">
        <v>0</v>
      </c>
    </row>
    <row r="71" spans="1:106" x14ac:dyDescent="0.15">
      <c r="A71">
        <v>8399</v>
      </c>
      <c r="B71">
        <v>28220</v>
      </c>
      <c r="C71">
        <v>540</v>
      </c>
      <c r="D71">
        <v>2</v>
      </c>
      <c r="H71" t="s">
        <v>631</v>
      </c>
      <c r="I71" t="s">
        <v>59</v>
      </c>
      <c r="J71" t="s">
        <v>91</v>
      </c>
      <c r="L71" t="s">
        <v>879</v>
      </c>
      <c r="M71" s="161">
        <v>99</v>
      </c>
      <c r="N71" s="48">
        <v>366</v>
      </c>
      <c r="O71" s="48">
        <v>7</v>
      </c>
      <c r="P71" s="48">
        <v>25</v>
      </c>
      <c r="Q71" s="48">
        <v>28</v>
      </c>
      <c r="R71" s="48">
        <v>24</v>
      </c>
      <c r="S71" s="48">
        <v>20</v>
      </c>
      <c r="T71" s="48">
        <v>6</v>
      </c>
      <c r="U71" s="48">
        <v>10</v>
      </c>
      <c r="V71" s="48">
        <v>20</v>
      </c>
      <c r="W71" s="48">
        <v>20</v>
      </c>
      <c r="X71" s="48">
        <v>28</v>
      </c>
      <c r="Y71" s="48">
        <v>30</v>
      </c>
      <c r="Z71" s="48">
        <v>20</v>
      </c>
      <c r="AA71" s="48">
        <v>26</v>
      </c>
      <c r="AB71" s="48">
        <v>21</v>
      </c>
      <c r="AC71" s="48">
        <v>16</v>
      </c>
      <c r="AD71" s="48">
        <v>26</v>
      </c>
      <c r="AE71" s="48">
        <v>27</v>
      </c>
      <c r="AF71" s="48">
        <v>7</v>
      </c>
      <c r="AG71" s="48">
        <v>5</v>
      </c>
      <c r="AH71" s="48">
        <v>0</v>
      </c>
      <c r="AI71" s="48">
        <v>0</v>
      </c>
      <c r="AJ71" s="50">
        <v>0</v>
      </c>
      <c r="AK71" s="48">
        <v>60</v>
      </c>
      <c r="AL71" s="48">
        <v>204</v>
      </c>
      <c r="AM71" s="48">
        <v>102</v>
      </c>
      <c r="AN71" s="48">
        <v>65</v>
      </c>
      <c r="AO71" s="48">
        <v>12</v>
      </c>
      <c r="AP71" s="48">
        <v>16893</v>
      </c>
      <c r="AQ71" s="48">
        <v>46.655737704899998</v>
      </c>
      <c r="AR71" s="48">
        <v>0</v>
      </c>
      <c r="AS71" s="48">
        <v>173</v>
      </c>
      <c r="AT71" s="48">
        <v>2</v>
      </c>
      <c r="AU71" s="48">
        <v>10</v>
      </c>
      <c r="AV71" s="48">
        <v>15</v>
      </c>
      <c r="AW71" s="48">
        <v>15</v>
      </c>
      <c r="AX71" s="48">
        <v>9</v>
      </c>
      <c r="AY71" s="48">
        <v>5</v>
      </c>
      <c r="AZ71" s="48">
        <v>6</v>
      </c>
      <c r="BA71" s="48">
        <v>8</v>
      </c>
      <c r="BB71" s="48">
        <v>9</v>
      </c>
      <c r="BC71" s="48">
        <v>10</v>
      </c>
      <c r="BD71" s="48">
        <v>19</v>
      </c>
      <c r="BE71" s="48">
        <v>10</v>
      </c>
      <c r="BF71" s="48">
        <v>13</v>
      </c>
      <c r="BG71" s="48">
        <v>9</v>
      </c>
      <c r="BH71" s="48">
        <v>7</v>
      </c>
      <c r="BI71" s="48">
        <v>12</v>
      </c>
      <c r="BJ71" s="48">
        <v>8</v>
      </c>
      <c r="BK71" s="48">
        <v>4</v>
      </c>
      <c r="BL71" s="48">
        <v>2</v>
      </c>
      <c r="BM71" s="48">
        <v>0</v>
      </c>
      <c r="BN71" s="48">
        <v>0</v>
      </c>
      <c r="BO71" s="50">
        <v>0</v>
      </c>
      <c r="BP71" s="48">
        <v>27</v>
      </c>
      <c r="BQ71" s="48">
        <v>104</v>
      </c>
      <c r="BR71" s="48">
        <v>42</v>
      </c>
      <c r="BS71" s="48">
        <v>26</v>
      </c>
      <c r="BT71" s="48">
        <v>6</v>
      </c>
      <c r="BU71" s="48">
        <v>7744</v>
      </c>
      <c r="BV71" s="48">
        <v>45.263005780299999</v>
      </c>
      <c r="BW71" s="48">
        <v>0</v>
      </c>
      <c r="BX71" s="48">
        <v>193</v>
      </c>
      <c r="BY71" s="48">
        <v>5</v>
      </c>
      <c r="BZ71" s="48">
        <v>15</v>
      </c>
      <c r="CA71" s="48">
        <v>13</v>
      </c>
      <c r="CB71" s="48">
        <v>9</v>
      </c>
      <c r="CC71" s="48">
        <v>11</v>
      </c>
      <c r="CD71" s="48">
        <v>1</v>
      </c>
      <c r="CE71" s="48">
        <v>4</v>
      </c>
      <c r="CF71" s="48">
        <v>12</v>
      </c>
      <c r="CG71" s="48">
        <v>11</v>
      </c>
      <c r="CH71" s="48">
        <v>18</v>
      </c>
      <c r="CI71" s="48">
        <v>11</v>
      </c>
      <c r="CJ71" s="48">
        <v>10</v>
      </c>
      <c r="CK71" s="48">
        <v>13</v>
      </c>
      <c r="CL71" s="48">
        <v>12</v>
      </c>
      <c r="CM71" s="48">
        <v>9</v>
      </c>
      <c r="CN71" s="48">
        <v>14</v>
      </c>
      <c r="CO71" s="48">
        <v>19</v>
      </c>
      <c r="CP71" s="48">
        <v>3</v>
      </c>
      <c r="CQ71" s="48">
        <v>3</v>
      </c>
      <c r="CR71" s="48">
        <v>0</v>
      </c>
      <c r="CS71" s="48">
        <v>0</v>
      </c>
      <c r="CT71" s="50">
        <v>0</v>
      </c>
      <c r="CU71" s="48">
        <v>33</v>
      </c>
      <c r="CV71" s="48">
        <v>100</v>
      </c>
      <c r="CW71" s="48">
        <v>60</v>
      </c>
      <c r="CX71" s="48">
        <v>39</v>
      </c>
      <c r="CY71" s="48">
        <v>6</v>
      </c>
      <c r="CZ71" s="48">
        <v>9149</v>
      </c>
      <c r="DA71" s="48">
        <v>47.904145077700001</v>
      </c>
      <c r="DB71" s="48">
        <v>0</v>
      </c>
    </row>
    <row r="72" spans="1:106" x14ac:dyDescent="0.15">
      <c r="A72">
        <v>8400</v>
      </c>
      <c r="B72">
        <v>28220</v>
      </c>
      <c r="C72">
        <v>550</v>
      </c>
      <c r="D72">
        <v>2</v>
      </c>
      <c r="H72" t="s">
        <v>631</v>
      </c>
      <c r="I72" t="s">
        <v>59</v>
      </c>
      <c r="J72" t="s">
        <v>92</v>
      </c>
      <c r="L72" t="s">
        <v>879</v>
      </c>
      <c r="M72" s="161">
        <v>69</v>
      </c>
      <c r="N72" s="48">
        <v>233</v>
      </c>
      <c r="O72" s="48">
        <v>4</v>
      </c>
      <c r="P72" s="48">
        <v>7</v>
      </c>
      <c r="Q72" s="48">
        <v>22</v>
      </c>
      <c r="R72" s="48">
        <v>18</v>
      </c>
      <c r="S72" s="48">
        <v>10</v>
      </c>
      <c r="T72" s="48">
        <v>6</v>
      </c>
      <c r="U72" s="48">
        <v>7</v>
      </c>
      <c r="V72" s="48">
        <v>6</v>
      </c>
      <c r="W72" s="48">
        <v>20</v>
      </c>
      <c r="X72" s="48">
        <v>20</v>
      </c>
      <c r="Y72" s="48">
        <v>21</v>
      </c>
      <c r="Z72" s="48">
        <v>10</v>
      </c>
      <c r="AA72" s="48">
        <v>17</v>
      </c>
      <c r="AB72" s="48">
        <v>15</v>
      </c>
      <c r="AC72" s="48">
        <v>12</v>
      </c>
      <c r="AD72" s="48">
        <v>16</v>
      </c>
      <c r="AE72" s="48">
        <v>15</v>
      </c>
      <c r="AF72" s="48">
        <v>4</v>
      </c>
      <c r="AG72" s="48">
        <v>3</v>
      </c>
      <c r="AH72" s="48">
        <v>0</v>
      </c>
      <c r="AI72" s="48">
        <v>0</v>
      </c>
      <c r="AJ72" s="50">
        <v>0</v>
      </c>
      <c r="AK72" s="48">
        <v>33</v>
      </c>
      <c r="AL72" s="48">
        <v>135</v>
      </c>
      <c r="AM72" s="48">
        <v>65</v>
      </c>
      <c r="AN72" s="48">
        <v>38</v>
      </c>
      <c r="AO72" s="48">
        <v>7</v>
      </c>
      <c r="AP72" s="48">
        <v>10918</v>
      </c>
      <c r="AQ72" s="48">
        <v>47.358369098700003</v>
      </c>
      <c r="AR72" s="48">
        <v>0</v>
      </c>
      <c r="AS72" s="48">
        <v>113</v>
      </c>
      <c r="AT72" s="48">
        <v>2</v>
      </c>
      <c r="AU72" s="48">
        <v>3</v>
      </c>
      <c r="AV72" s="48">
        <v>14</v>
      </c>
      <c r="AW72" s="48">
        <v>10</v>
      </c>
      <c r="AX72" s="48">
        <v>9</v>
      </c>
      <c r="AY72" s="48">
        <v>4</v>
      </c>
      <c r="AZ72" s="48">
        <v>3</v>
      </c>
      <c r="BA72" s="48">
        <v>2</v>
      </c>
      <c r="BB72" s="48">
        <v>9</v>
      </c>
      <c r="BC72" s="48">
        <v>9</v>
      </c>
      <c r="BD72" s="48">
        <v>10</v>
      </c>
      <c r="BE72" s="48">
        <v>5</v>
      </c>
      <c r="BF72" s="48">
        <v>9</v>
      </c>
      <c r="BG72" s="48">
        <v>7</v>
      </c>
      <c r="BH72" s="48">
        <v>6</v>
      </c>
      <c r="BI72" s="48">
        <v>4</v>
      </c>
      <c r="BJ72" s="48">
        <v>5</v>
      </c>
      <c r="BK72" s="48">
        <v>2</v>
      </c>
      <c r="BL72" s="48">
        <v>0</v>
      </c>
      <c r="BM72" s="48">
        <v>0</v>
      </c>
      <c r="BN72" s="48">
        <v>0</v>
      </c>
      <c r="BO72" s="50">
        <v>0</v>
      </c>
      <c r="BP72" s="48">
        <v>19</v>
      </c>
      <c r="BQ72" s="48">
        <v>70</v>
      </c>
      <c r="BR72" s="48">
        <v>24</v>
      </c>
      <c r="BS72" s="48">
        <v>11</v>
      </c>
      <c r="BT72" s="48">
        <v>2</v>
      </c>
      <c r="BU72" s="48">
        <v>4808</v>
      </c>
      <c r="BV72" s="48">
        <v>43.048672566400001</v>
      </c>
      <c r="BW72" s="48">
        <v>0</v>
      </c>
      <c r="BX72" s="48">
        <v>120</v>
      </c>
      <c r="BY72" s="48">
        <v>2</v>
      </c>
      <c r="BZ72" s="48">
        <v>4</v>
      </c>
      <c r="CA72" s="48">
        <v>8</v>
      </c>
      <c r="CB72" s="48">
        <v>8</v>
      </c>
      <c r="CC72" s="48">
        <v>1</v>
      </c>
      <c r="CD72" s="48">
        <v>2</v>
      </c>
      <c r="CE72" s="48">
        <v>4</v>
      </c>
      <c r="CF72" s="48">
        <v>4</v>
      </c>
      <c r="CG72" s="48">
        <v>11</v>
      </c>
      <c r="CH72" s="48">
        <v>11</v>
      </c>
      <c r="CI72" s="48">
        <v>11</v>
      </c>
      <c r="CJ72" s="48">
        <v>5</v>
      </c>
      <c r="CK72" s="48">
        <v>8</v>
      </c>
      <c r="CL72" s="48">
        <v>8</v>
      </c>
      <c r="CM72" s="48">
        <v>6</v>
      </c>
      <c r="CN72" s="48">
        <v>12</v>
      </c>
      <c r="CO72" s="48">
        <v>10</v>
      </c>
      <c r="CP72" s="48">
        <v>2</v>
      </c>
      <c r="CQ72" s="48">
        <v>3</v>
      </c>
      <c r="CR72" s="48">
        <v>0</v>
      </c>
      <c r="CS72" s="48">
        <v>0</v>
      </c>
      <c r="CT72" s="50">
        <v>0</v>
      </c>
      <c r="CU72" s="48">
        <v>14</v>
      </c>
      <c r="CV72" s="48">
        <v>65</v>
      </c>
      <c r="CW72" s="48">
        <v>41</v>
      </c>
      <c r="CX72" s="48">
        <v>27</v>
      </c>
      <c r="CY72" s="48">
        <v>5</v>
      </c>
      <c r="CZ72" s="48">
        <v>6110</v>
      </c>
      <c r="DA72" s="48">
        <v>51.416666666700003</v>
      </c>
      <c r="DB72" s="48">
        <v>0</v>
      </c>
    </row>
    <row r="73" spans="1:106" x14ac:dyDescent="0.15">
      <c r="A73">
        <v>8401</v>
      </c>
      <c r="B73">
        <v>28220</v>
      </c>
      <c r="C73">
        <v>560</v>
      </c>
      <c r="D73">
        <v>2</v>
      </c>
      <c r="H73" t="s">
        <v>631</v>
      </c>
      <c r="I73" t="s">
        <v>59</v>
      </c>
      <c r="J73" t="s">
        <v>93</v>
      </c>
      <c r="L73" t="s">
        <v>879</v>
      </c>
      <c r="M73" s="161">
        <v>31</v>
      </c>
      <c r="N73" s="48">
        <v>106</v>
      </c>
      <c r="O73" s="48">
        <v>4</v>
      </c>
      <c r="P73" s="48">
        <v>9</v>
      </c>
      <c r="Q73" s="48">
        <v>5</v>
      </c>
      <c r="R73" s="48">
        <v>5</v>
      </c>
      <c r="S73" s="48">
        <v>5</v>
      </c>
      <c r="T73" s="48">
        <v>4</v>
      </c>
      <c r="U73" s="48">
        <v>6</v>
      </c>
      <c r="V73" s="48">
        <v>8</v>
      </c>
      <c r="W73" s="48">
        <v>6</v>
      </c>
      <c r="X73" s="48">
        <v>8</v>
      </c>
      <c r="Y73" s="48">
        <v>4</v>
      </c>
      <c r="Z73" s="48">
        <v>6</v>
      </c>
      <c r="AA73" s="48">
        <v>9</v>
      </c>
      <c r="AB73" s="48">
        <v>10</v>
      </c>
      <c r="AC73" s="48">
        <v>5</v>
      </c>
      <c r="AD73" s="48">
        <v>10</v>
      </c>
      <c r="AE73" s="48">
        <v>2</v>
      </c>
      <c r="AF73" s="48">
        <v>0</v>
      </c>
      <c r="AG73" s="48">
        <v>0</v>
      </c>
      <c r="AH73" s="48">
        <v>0</v>
      </c>
      <c r="AI73" s="48">
        <v>0</v>
      </c>
      <c r="AJ73" s="50">
        <v>0</v>
      </c>
      <c r="AK73" s="48">
        <v>18</v>
      </c>
      <c r="AL73" s="48">
        <v>61</v>
      </c>
      <c r="AM73" s="48">
        <v>27</v>
      </c>
      <c r="AN73" s="48">
        <v>12</v>
      </c>
      <c r="AO73" s="48">
        <v>0</v>
      </c>
      <c r="AP73" s="48">
        <v>4639</v>
      </c>
      <c r="AQ73" s="48">
        <v>44.264150943399997</v>
      </c>
      <c r="AR73" s="48">
        <v>0</v>
      </c>
      <c r="AS73" s="48">
        <v>59</v>
      </c>
      <c r="AT73" s="48">
        <v>2</v>
      </c>
      <c r="AU73" s="48">
        <v>6</v>
      </c>
      <c r="AV73" s="48">
        <v>2</v>
      </c>
      <c r="AW73" s="48">
        <v>2</v>
      </c>
      <c r="AX73" s="48">
        <v>3</v>
      </c>
      <c r="AY73" s="48">
        <v>2</v>
      </c>
      <c r="AZ73" s="48">
        <v>3</v>
      </c>
      <c r="BA73" s="48">
        <v>5</v>
      </c>
      <c r="BB73" s="48">
        <v>5</v>
      </c>
      <c r="BC73" s="48">
        <v>5</v>
      </c>
      <c r="BD73" s="48">
        <v>2</v>
      </c>
      <c r="BE73" s="48">
        <v>3</v>
      </c>
      <c r="BF73" s="48">
        <v>5</v>
      </c>
      <c r="BG73" s="48">
        <v>3</v>
      </c>
      <c r="BH73" s="48">
        <v>4</v>
      </c>
      <c r="BI73" s="48">
        <v>6</v>
      </c>
      <c r="BJ73" s="48">
        <v>1</v>
      </c>
      <c r="BK73" s="48">
        <v>0</v>
      </c>
      <c r="BL73" s="48">
        <v>0</v>
      </c>
      <c r="BM73" s="48">
        <v>0</v>
      </c>
      <c r="BN73" s="48">
        <v>0</v>
      </c>
      <c r="BO73" s="50">
        <v>0</v>
      </c>
      <c r="BP73" s="48">
        <v>10</v>
      </c>
      <c r="BQ73" s="48">
        <v>35</v>
      </c>
      <c r="BR73" s="48">
        <v>14</v>
      </c>
      <c r="BS73" s="48">
        <v>7</v>
      </c>
      <c r="BT73" s="48">
        <v>0</v>
      </c>
      <c r="BU73" s="48">
        <v>2574</v>
      </c>
      <c r="BV73" s="48">
        <v>44.127118644100001</v>
      </c>
      <c r="BW73" s="48">
        <v>0</v>
      </c>
      <c r="BX73" s="48">
        <v>47</v>
      </c>
      <c r="BY73" s="48">
        <v>2</v>
      </c>
      <c r="BZ73" s="48">
        <v>3</v>
      </c>
      <c r="CA73" s="48">
        <v>3</v>
      </c>
      <c r="CB73" s="48">
        <v>3</v>
      </c>
      <c r="CC73" s="48">
        <v>2</v>
      </c>
      <c r="CD73" s="48">
        <v>2</v>
      </c>
      <c r="CE73" s="48">
        <v>3</v>
      </c>
      <c r="CF73" s="48">
        <v>3</v>
      </c>
      <c r="CG73" s="48">
        <v>1</v>
      </c>
      <c r="CH73" s="48">
        <v>3</v>
      </c>
      <c r="CI73" s="48">
        <v>2</v>
      </c>
      <c r="CJ73" s="48">
        <v>3</v>
      </c>
      <c r="CK73" s="48">
        <v>4</v>
      </c>
      <c r="CL73" s="48">
        <v>7</v>
      </c>
      <c r="CM73" s="48">
        <v>1</v>
      </c>
      <c r="CN73" s="48">
        <v>4</v>
      </c>
      <c r="CO73" s="48">
        <v>1</v>
      </c>
      <c r="CP73" s="48">
        <v>0</v>
      </c>
      <c r="CQ73" s="48">
        <v>0</v>
      </c>
      <c r="CR73" s="48">
        <v>0</v>
      </c>
      <c r="CS73" s="48">
        <v>0</v>
      </c>
      <c r="CT73" s="50">
        <v>0</v>
      </c>
      <c r="CU73" s="48">
        <v>8</v>
      </c>
      <c r="CV73" s="48">
        <v>26</v>
      </c>
      <c r="CW73" s="48">
        <v>13</v>
      </c>
      <c r="CX73" s="48">
        <v>5</v>
      </c>
      <c r="CY73" s="48">
        <v>0</v>
      </c>
      <c r="CZ73" s="48">
        <v>2065</v>
      </c>
      <c r="DA73" s="48">
        <v>44.4361702128</v>
      </c>
      <c r="DB73" s="48">
        <v>0</v>
      </c>
    </row>
    <row r="74" spans="1:106" x14ac:dyDescent="0.15">
      <c r="A74">
        <v>8402</v>
      </c>
      <c r="B74">
        <v>28220</v>
      </c>
      <c r="C74">
        <v>570</v>
      </c>
      <c r="D74">
        <v>2</v>
      </c>
      <c r="H74" t="s">
        <v>631</v>
      </c>
      <c r="I74" t="s">
        <v>59</v>
      </c>
      <c r="J74" t="s">
        <v>94</v>
      </c>
      <c r="L74" t="s">
        <v>879</v>
      </c>
      <c r="M74" s="161">
        <v>33</v>
      </c>
      <c r="N74" s="48">
        <v>94</v>
      </c>
      <c r="O74" s="48">
        <v>4</v>
      </c>
      <c r="P74" s="48">
        <v>2</v>
      </c>
      <c r="Q74" s="48">
        <v>1</v>
      </c>
      <c r="R74" s="48">
        <v>3</v>
      </c>
      <c r="S74" s="48">
        <v>9</v>
      </c>
      <c r="T74" s="48">
        <v>11</v>
      </c>
      <c r="U74" s="48">
        <v>3</v>
      </c>
      <c r="V74" s="48">
        <v>4</v>
      </c>
      <c r="W74" s="48">
        <v>2</v>
      </c>
      <c r="X74" s="48">
        <v>3</v>
      </c>
      <c r="Y74" s="48">
        <v>13</v>
      </c>
      <c r="Z74" s="48">
        <v>7</v>
      </c>
      <c r="AA74" s="48">
        <v>6</v>
      </c>
      <c r="AB74" s="48">
        <v>6</v>
      </c>
      <c r="AC74" s="48">
        <v>7</v>
      </c>
      <c r="AD74" s="48">
        <v>3</v>
      </c>
      <c r="AE74" s="48">
        <v>4</v>
      </c>
      <c r="AF74" s="48">
        <v>4</v>
      </c>
      <c r="AG74" s="48">
        <v>2</v>
      </c>
      <c r="AH74" s="48">
        <v>0</v>
      </c>
      <c r="AI74" s="48">
        <v>0</v>
      </c>
      <c r="AJ74" s="50">
        <v>0</v>
      </c>
      <c r="AK74" s="48">
        <v>7</v>
      </c>
      <c r="AL74" s="48">
        <v>61</v>
      </c>
      <c r="AM74" s="48">
        <v>26</v>
      </c>
      <c r="AN74" s="48">
        <v>13</v>
      </c>
      <c r="AO74" s="48">
        <v>6</v>
      </c>
      <c r="AP74" s="48">
        <v>4470</v>
      </c>
      <c r="AQ74" s="48">
        <v>48.0531914894</v>
      </c>
      <c r="AR74" s="48">
        <v>0</v>
      </c>
      <c r="AS74" s="48">
        <v>48</v>
      </c>
      <c r="AT74" s="48">
        <v>2</v>
      </c>
      <c r="AU74" s="48">
        <v>1</v>
      </c>
      <c r="AV74" s="48">
        <v>1</v>
      </c>
      <c r="AW74" s="48">
        <v>1</v>
      </c>
      <c r="AX74" s="48">
        <v>6</v>
      </c>
      <c r="AY74" s="48">
        <v>7</v>
      </c>
      <c r="AZ74" s="48">
        <v>1</v>
      </c>
      <c r="BA74" s="48">
        <v>4</v>
      </c>
      <c r="BB74" s="48">
        <v>1</v>
      </c>
      <c r="BC74" s="48">
        <v>2</v>
      </c>
      <c r="BD74" s="48">
        <v>5</v>
      </c>
      <c r="BE74" s="48">
        <v>3</v>
      </c>
      <c r="BF74" s="48">
        <v>4</v>
      </c>
      <c r="BG74" s="48">
        <v>2</v>
      </c>
      <c r="BH74" s="48">
        <v>2</v>
      </c>
      <c r="BI74" s="48">
        <v>2</v>
      </c>
      <c r="BJ74" s="48">
        <v>1</v>
      </c>
      <c r="BK74" s="48">
        <v>2</v>
      </c>
      <c r="BL74" s="48">
        <v>1</v>
      </c>
      <c r="BM74" s="48">
        <v>0</v>
      </c>
      <c r="BN74" s="48">
        <v>0</v>
      </c>
      <c r="BO74" s="50">
        <v>0</v>
      </c>
      <c r="BP74" s="48">
        <v>4</v>
      </c>
      <c r="BQ74" s="48">
        <v>34</v>
      </c>
      <c r="BR74" s="48">
        <v>10</v>
      </c>
      <c r="BS74" s="48">
        <v>6</v>
      </c>
      <c r="BT74" s="48">
        <v>3</v>
      </c>
      <c r="BU74" s="48">
        <v>2115</v>
      </c>
      <c r="BV74" s="48">
        <v>44.5625</v>
      </c>
      <c r="BW74" s="48">
        <v>0</v>
      </c>
      <c r="BX74" s="48">
        <v>46</v>
      </c>
      <c r="BY74" s="48">
        <v>2</v>
      </c>
      <c r="BZ74" s="48">
        <v>1</v>
      </c>
      <c r="CA74" s="48">
        <v>0</v>
      </c>
      <c r="CB74" s="48">
        <v>2</v>
      </c>
      <c r="CC74" s="48">
        <v>3</v>
      </c>
      <c r="CD74" s="48">
        <v>4</v>
      </c>
      <c r="CE74" s="48">
        <v>2</v>
      </c>
      <c r="CF74" s="48">
        <v>0</v>
      </c>
      <c r="CG74" s="48">
        <v>1</v>
      </c>
      <c r="CH74" s="48">
        <v>1</v>
      </c>
      <c r="CI74" s="48">
        <v>8</v>
      </c>
      <c r="CJ74" s="48">
        <v>4</v>
      </c>
      <c r="CK74" s="48">
        <v>2</v>
      </c>
      <c r="CL74" s="48">
        <v>4</v>
      </c>
      <c r="CM74" s="48">
        <v>5</v>
      </c>
      <c r="CN74" s="48">
        <v>1</v>
      </c>
      <c r="CO74" s="48">
        <v>3</v>
      </c>
      <c r="CP74" s="48">
        <v>2</v>
      </c>
      <c r="CQ74" s="48">
        <v>1</v>
      </c>
      <c r="CR74" s="48">
        <v>0</v>
      </c>
      <c r="CS74" s="48">
        <v>0</v>
      </c>
      <c r="CT74" s="50">
        <v>0</v>
      </c>
      <c r="CU74" s="48">
        <v>3</v>
      </c>
      <c r="CV74" s="48">
        <v>27</v>
      </c>
      <c r="CW74" s="48">
        <v>16</v>
      </c>
      <c r="CX74" s="48">
        <v>7</v>
      </c>
      <c r="CY74" s="48">
        <v>3</v>
      </c>
      <c r="CZ74" s="48">
        <v>2355</v>
      </c>
      <c r="DA74" s="48">
        <v>51.695652173900001</v>
      </c>
      <c r="DB74" s="48">
        <v>0</v>
      </c>
    </row>
    <row r="75" spans="1:106" x14ac:dyDescent="0.15">
      <c r="A75">
        <v>8403</v>
      </c>
      <c r="B75">
        <v>28220</v>
      </c>
      <c r="C75">
        <v>580</v>
      </c>
      <c r="D75">
        <v>2</v>
      </c>
      <c r="H75" t="s">
        <v>631</v>
      </c>
      <c r="I75" t="s">
        <v>59</v>
      </c>
      <c r="J75" t="s">
        <v>821</v>
      </c>
      <c r="L75" t="s">
        <v>881</v>
      </c>
      <c r="M75" s="161">
        <v>74</v>
      </c>
      <c r="N75" s="48">
        <v>236</v>
      </c>
      <c r="O75" s="48">
        <v>3</v>
      </c>
      <c r="P75" s="48">
        <v>9</v>
      </c>
      <c r="Q75" s="48">
        <v>12</v>
      </c>
      <c r="R75" s="48">
        <v>12</v>
      </c>
      <c r="S75" s="48">
        <v>15</v>
      </c>
      <c r="T75" s="48">
        <v>10</v>
      </c>
      <c r="U75" s="48">
        <v>5</v>
      </c>
      <c r="V75" s="48">
        <v>14</v>
      </c>
      <c r="W75" s="48">
        <v>15</v>
      </c>
      <c r="X75" s="48">
        <v>12</v>
      </c>
      <c r="Y75" s="48">
        <v>11</v>
      </c>
      <c r="Z75" s="48">
        <v>24</v>
      </c>
      <c r="AA75" s="48">
        <v>25</v>
      </c>
      <c r="AB75" s="48">
        <v>17</v>
      </c>
      <c r="AC75" s="48">
        <v>9</v>
      </c>
      <c r="AD75" s="48">
        <v>10</v>
      </c>
      <c r="AE75" s="48">
        <v>18</v>
      </c>
      <c r="AF75" s="48">
        <v>12</v>
      </c>
      <c r="AG75" s="48">
        <v>2</v>
      </c>
      <c r="AH75" s="48">
        <v>1</v>
      </c>
      <c r="AI75" s="48">
        <v>0</v>
      </c>
      <c r="AJ75" s="50">
        <v>0</v>
      </c>
      <c r="AK75" s="48">
        <v>24</v>
      </c>
      <c r="AL75" s="48">
        <v>143</v>
      </c>
      <c r="AM75" s="48">
        <v>69</v>
      </c>
      <c r="AN75" s="48">
        <v>43</v>
      </c>
      <c r="AO75" s="48">
        <v>15</v>
      </c>
      <c r="AP75" s="48">
        <v>11704</v>
      </c>
      <c r="AQ75" s="48">
        <v>50.093220338999998</v>
      </c>
      <c r="AR75" s="48">
        <v>0</v>
      </c>
      <c r="AS75" s="48">
        <v>104</v>
      </c>
      <c r="AT75" s="48">
        <v>0</v>
      </c>
      <c r="AU75" s="48">
        <v>5</v>
      </c>
      <c r="AV75" s="48">
        <v>6</v>
      </c>
      <c r="AW75" s="48">
        <v>6</v>
      </c>
      <c r="AX75" s="48">
        <v>6</v>
      </c>
      <c r="AY75" s="48">
        <v>5</v>
      </c>
      <c r="AZ75" s="48">
        <v>2</v>
      </c>
      <c r="BA75" s="48">
        <v>7</v>
      </c>
      <c r="BB75" s="48">
        <v>5</v>
      </c>
      <c r="BC75" s="48">
        <v>5</v>
      </c>
      <c r="BD75" s="48">
        <v>6</v>
      </c>
      <c r="BE75" s="48">
        <v>12</v>
      </c>
      <c r="BF75" s="48">
        <v>12</v>
      </c>
      <c r="BG75" s="48">
        <v>9</v>
      </c>
      <c r="BH75" s="48">
        <v>5</v>
      </c>
      <c r="BI75" s="48">
        <v>3</v>
      </c>
      <c r="BJ75" s="48">
        <v>5</v>
      </c>
      <c r="BK75" s="48">
        <v>4</v>
      </c>
      <c r="BL75" s="48">
        <v>1</v>
      </c>
      <c r="BM75" s="48">
        <v>0</v>
      </c>
      <c r="BN75" s="48">
        <v>0</v>
      </c>
      <c r="BO75" s="50">
        <v>0</v>
      </c>
      <c r="BP75" s="48">
        <v>11</v>
      </c>
      <c r="BQ75" s="48">
        <v>66</v>
      </c>
      <c r="BR75" s="48">
        <v>27</v>
      </c>
      <c r="BS75" s="48">
        <v>13</v>
      </c>
      <c r="BT75" s="48">
        <v>5</v>
      </c>
      <c r="BU75" s="48">
        <v>5020</v>
      </c>
      <c r="BV75" s="48">
        <v>48.7692307692</v>
      </c>
      <c r="BW75" s="48">
        <v>0</v>
      </c>
      <c r="BX75" s="48">
        <v>132</v>
      </c>
      <c r="BY75" s="48">
        <v>3</v>
      </c>
      <c r="BZ75" s="48">
        <v>4</v>
      </c>
      <c r="CA75" s="48">
        <v>6</v>
      </c>
      <c r="CB75" s="48">
        <v>6</v>
      </c>
      <c r="CC75" s="48">
        <v>9</v>
      </c>
      <c r="CD75" s="48">
        <v>5</v>
      </c>
      <c r="CE75" s="48">
        <v>3</v>
      </c>
      <c r="CF75" s="48">
        <v>7</v>
      </c>
      <c r="CG75" s="48">
        <v>10</v>
      </c>
      <c r="CH75" s="48">
        <v>7</v>
      </c>
      <c r="CI75" s="48">
        <v>5</v>
      </c>
      <c r="CJ75" s="48">
        <v>12</v>
      </c>
      <c r="CK75" s="48">
        <v>13</v>
      </c>
      <c r="CL75" s="48">
        <v>8</v>
      </c>
      <c r="CM75" s="48">
        <v>4</v>
      </c>
      <c r="CN75" s="48">
        <v>7</v>
      </c>
      <c r="CO75" s="48">
        <v>13</v>
      </c>
      <c r="CP75" s="48">
        <v>8</v>
      </c>
      <c r="CQ75" s="48">
        <v>1</v>
      </c>
      <c r="CR75" s="48">
        <v>1</v>
      </c>
      <c r="CS75" s="48">
        <v>0</v>
      </c>
      <c r="CT75" s="50">
        <v>0</v>
      </c>
      <c r="CU75" s="48">
        <v>13</v>
      </c>
      <c r="CV75" s="48">
        <v>77</v>
      </c>
      <c r="CW75" s="48">
        <v>42</v>
      </c>
      <c r="CX75" s="48">
        <v>30</v>
      </c>
      <c r="CY75" s="48">
        <v>10</v>
      </c>
      <c r="CZ75" s="48">
        <v>6684</v>
      </c>
      <c r="DA75" s="48">
        <v>51.136363636399999</v>
      </c>
      <c r="DB75" s="48">
        <v>0</v>
      </c>
    </row>
    <row r="76" spans="1:106" x14ac:dyDescent="0.15">
      <c r="A76">
        <v>8404</v>
      </c>
      <c r="B76">
        <v>28220</v>
      </c>
      <c r="C76">
        <v>590</v>
      </c>
      <c r="D76">
        <v>2</v>
      </c>
      <c r="H76" t="s">
        <v>631</v>
      </c>
      <c r="I76" t="s">
        <v>59</v>
      </c>
      <c r="J76" t="s">
        <v>95</v>
      </c>
      <c r="L76" t="s">
        <v>881</v>
      </c>
      <c r="M76" s="161">
        <v>43</v>
      </c>
      <c r="N76" s="48">
        <v>145</v>
      </c>
      <c r="O76" s="48">
        <v>6</v>
      </c>
      <c r="P76" s="48">
        <v>6</v>
      </c>
      <c r="Q76" s="48">
        <v>2</v>
      </c>
      <c r="R76" s="48">
        <v>4</v>
      </c>
      <c r="S76" s="48">
        <v>11</v>
      </c>
      <c r="T76" s="48">
        <v>6</v>
      </c>
      <c r="U76" s="48">
        <v>12</v>
      </c>
      <c r="V76" s="48">
        <v>10</v>
      </c>
      <c r="W76" s="48">
        <v>3</v>
      </c>
      <c r="X76" s="48">
        <v>5</v>
      </c>
      <c r="Y76" s="48">
        <v>9</v>
      </c>
      <c r="Z76" s="48">
        <v>11</v>
      </c>
      <c r="AA76" s="48">
        <v>20</v>
      </c>
      <c r="AB76" s="48">
        <v>13</v>
      </c>
      <c r="AC76" s="48">
        <v>4</v>
      </c>
      <c r="AD76" s="48">
        <v>7</v>
      </c>
      <c r="AE76" s="48">
        <v>8</v>
      </c>
      <c r="AF76" s="48">
        <v>6</v>
      </c>
      <c r="AG76" s="48">
        <v>2</v>
      </c>
      <c r="AH76" s="48">
        <v>0</v>
      </c>
      <c r="AI76" s="48">
        <v>0</v>
      </c>
      <c r="AJ76" s="50">
        <v>0</v>
      </c>
      <c r="AK76" s="48">
        <v>14</v>
      </c>
      <c r="AL76" s="48">
        <v>91</v>
      </c>
      <c r="AM76" s="48">
        <v>40</v>
      </c>
      <c r="AN76" s="48">
        <v>23</v>
      </c>
      <c r="AO76" s="48">
        <v>8</v>
      </c>
      <c r="AP76" s="48">
        <v>7059</v>
      </c>
      <c r="AQ76" s="48">
        <v>49.1827586207</v>
      </c>
      <c r="AR76" s="48">
        <v>0</v>
      </c>
      <c r="AS76" s="48">
        <v>70</v>
      </c>
      <c r="AT76" s="48">
        <v>2</v>
      </c>
      <c r="AU76" s="48">
        <v>4</v>
      </c>
      <c r="AV76" s="48">
        <v>1</v>
      </c>
      <c r="AW76" s="48">
        <v>3</v>
      </c>
      <c r="AX76" s="48">
        <v>7</v>
      </c>
      <c r="AY76" s="48">
        <v>3</v>
      </c>
      <c r="AZ76" s="48">
        <v>5</v>
      </c>
      <c r="BA76" s="48">
        <v>7</v>
      </c>
      <c r="BB76" s="48">
        <v>1</v>
      </c>
      <c r="BC76" s="48">
        <v>2</v>
      </c>
      <c r="BD76" s="48">
        <v>4</v>
      </c>
      <c r="BE76" s="48">
        <v>5</v>
      </c>
      <c r="BF76" s="48">
        <v>9</v>
      </c>
      <c r="BG76" s="48">
        <v>7</v>
      </c>
      <c r="BH76" s="48">
        <v>2</v>
      </c>
      <c r="BI76" s="48">
        <v>3</v>
      </c>
      <c r="BJ76" s="48">
        <v>4</v>
      </c>
      <c r="BK76" s="48">
        <v>1</v>
      </c>
      <c r="BL76" s="48">
        <v>0</v>
      </c>
      <c r="BM76" s="48">
        <v>0</v>
      </c>
      <c r="BN76" s="48">
        <v>0</v>
      </c>
      <c r="BO76" s="50">
        <v>0</v>
      </c>
      <c r="BP76" s="48">
        <v>7</v>
      </c>
      <c r="BQ76" s="48">
        <v>46</v>
      </c>
      <c r="BR76" s="48">
        <v>17</v>
      </c>
      <c r="BS76" s="48">
        <v>8</v>
      </c>
      <c r="BT76" s="48">
        <v>1</v>
      </c>
      <c r="BU76" s="48">
        <v>3194</v>
      </c>
      <c r="BV76" s="48">
        <v>46.128571428599997</v>
      </c>
      <c r="BW76" s="48">
        <v>0</v>
      </c>
      <c r="BX76" s="48">
        <v>75</v>
      </c>
      <c r="BY76" s="48">
        <v>4</v>
      </c>
      <c r="BZ76" s="48">
        <v>2</v>
      </c>
      <c r="CA76" s="48">
        <v>1</v>
      </c>
      <c r="CB76" s="48">
        <v>1</v>
      </c>
      <c r="CC76" s="48">
        <v>4</v>
      </c>
      <c r="CD76" s="48">
        <v>3</v>
      </c>
      <c r="CE76" s="48">
        <v>7</v>
      </c>
      <c r="CF76" s="48">
        <v>3</v>
      </c>
      <c r="CG76" s="48">
        <v>2</v>
      </c>
      <c r="CH76" s="48">
        <v>3</v>
      </c>
      <c r="CI76" s="48">
        <v>5</v>
      </c>
      <c r="CJ76" s="48">
        <v>6</v>
      </c>
      <c r="CK76" s="48">
        <v>11</v>
      </c>
      <c r="CL76" s="48">
        <v>6</v>
      </c>
      <c r="CM76" s="48">
        <v>2</v>
      </c>
      <c r="CN76" s="48">
        <v>4</v>
      </c>
      <c r="CO76" s="48">
        <v>4</v>
      </c>
      <c r="CP76" s="48">
        <v>5</v>
      </c>
      <c r="CQ76" s="48">
        <v>2</v>
      </c>
      <c r="CR76" s="48">
        <v>0</v>
      </c>
      <c r="CS76" s="48">
        <v>0</v>
      </c>
      <c r="CT76" s="50">
        <v>0</v>
      </c>
      <c r="CU76" s="48">
        <v>7</v>
      </c>
      <c r="CV76" s="48">
        <v>45</v>
      </c>
      <c r="CW76" s="48">
        <v>23</v>
      </c>
      <c r="CX76" s="48">
        <v>15</v>
      </c>
      <c r="CY76" s="48">
        <v>7</v>
      </c>
      <c r="CZ76" s="48">
        <v>3865</v>
      </c>
      <c r="DA76" s="48">
        <v>52.0333333333</v>
      </c>
      <c r="DB76" s="48">
        <v>0</v>
      </c>
    </row>
    <row r="77" spans="1:106" x14ac:dyDescent="0.15">
      <c r="A77">
        <v>8405</v>
      </c>
      <c r="B77">
        <v>28220</v>
      </c>
      <c r="C77">
        <v>600</v>
      </c>
      <c r="D77">
        <v>2</v>
      </c>
      <c r="H77" t="s">
        <v>631</v>
      </c>
      <c r="I77" t="s">
        <v>59</v>
      </c>
      <c r="J77" t="s">
        <v>96</v>
      </c>
      <c r="L77" t="s">
        <v>881</v>
      </c>
      <c r="M77" s="161">
        <v>46</v>
      </c>
      <c r="N77" s="48">
        <v>146</v>
      </c>
      <c r="O77" s="48">
        <v>2</v>
      </c>
      <c r="P77" s="48">
        <v>3</v>
      </c>
      <c r="Q77" s="48">
        <v>4</v>
      </c>
      <c r="R77" s="48">
        <v>6</v>
      </c>
      <c r="S77" s="48">
        <v>7</v>
      </c>
      <c r="T77" s="48">
        <v>8</v>
      </c>
      <c r="U77" s="48">
        <v>5</v>
      </c>
      <c r="V77" s="48">
        <v>9</v>
      </c>
      <c r="W77" s="48">
        <v>8</v>
      </c>
      <c r="X77" s="48">
        <v>9</v>
      </c>
      <c r="Y77" s="48">
        <v>9</v>
      </c>
      <c r="Z77" s="48">
        <v>12</v>
      </c>
      <c r="AA77" s="48">
        <v>16</v>
      </c>
      <c r="AB77" s="48">
        <v>17</v>
      </c>
      <c r="AC77" s="48">
        <v>9</v>
      </c>
      <c r="AD77" s="48">
        <v>8</v>
      </c>
      <c r="AE77" s="48">
        <v>11</v>
      </c>
      <c r="AF77" s="48">
        <v>2</v>
      </c>
      <c r="AG77" s="48">
        <v>1</v>
      </c>
      <c r="AH77" s="48">
        <v>0</v>
      </c>
      <c r="AI77" s="48">
        <v>0</v>
      </c>
      <c r="AJ77" s="50">
        <v>0</v>
      </c>
      <c r="AK77" s="48">
        <v>9</v>
      </c>
      <c r="AL77" s="48">
        <v>89</v>
      </c>
      <c r="AM77" s="48">
        <v>48</v>
      </c>
      <c r="AN77" s="48">
        <v>22</v>
      </c>
      <c r="AO77" s="48">
        <v>3</v>
      </c>
      <c r="AP77" s="48">
        <v>7501</v>
      </c>
      <c r="AQ77" s="48">
        <v>51.876712328799996</v>
      </c>
      <c r="AR77" s="48">
        <v>0</v>
      </c>
      <c r="AS77" s="48">
        <v>73</v>
      </c>
      <c r="AT77" s="48">
        <v>2</v>
      </c>
      <c r="AU77" s="48">
        <v>2</v>
      </c>
      <c r="AV77" s="48">
        <v>3</v>
      </c>
      <c r="AW77" s="48">
        <v>5</v>
      </c>
      <c r="AX77" s="48">
        <v>2</v>
      </c>
      <c r="AY77" s="48">
        <v>3</v>
      </c>
      <c r="AZ77" s="48">
        <v>2</v>
      </c>
      <c r="BA77" s="48">
        <v>3</v>
      </c>
      <c r="BB77" s="48">
        <v>7</v>
      </c>
      <c r="BC77" s="48">
        <v>3</v>
      </c>
      <c r="BD77" s="48">
        <v>4</v>
      </c>
      <c r="BE77" s="48">
        <v>5</v>
      </c>
      <c r="BF77" s="48">
        <v>8</v>
      </c>
      <c r="BG77" s="48">
        <v>8</v>
      </c>
      <c r="BH77" s="48">
        <v>6</v>
      </c>
      <c r="BI77" s="48">
        <v>4</v>
      </c>
      <c r="BJ77" s="48">
        <v>4</v>
      </c>
      <c r="BK77" s="48">
        <v>1</v>
      </c>
      <c r="BL77" s="48">
        <v>1</v>
      </c>
      <c r="BM77" s="48">
        <v>0</v>
      </c>
      <c r="BN77" s="48">
        <v>0</v>
      </c>
      <c r="BO77" s="50">
        <v>0</v>
      </c>
      <c r="BP77" s="48">
        <v>7</v>
      </c>
      <c r="BQ77" s="48">
        <v>42</v>
      </c>
      <c r="BR77" s="48">
        <v>24</v>
      </c>
      <c r="BS77" s="48">
        <v>10</v>
      </c>
      <c r="BT77" s="48">
        <v>2</v>
      </c>
      <c r="BU77" s="48">
        <v>3651</v>
      </c>
      <c r="BV77" s="48">
        <v>50.513698630100002</v>
      </c>
      <c r="BW77" s="48">
        <v>0</v>
      </c>
      <c r="BX77" s="48">
        <v>73</v>
      </c>
      <c r="BY77" s="48">
        <v>0</v>
      </c>
      <c r="BZ77" s="48">
        <v>1</v>
      </c>
      <c r="CA77" s="48">
        <v>1</v>
      </c>
      <c r="CB77" s="48">
        <v>1</v>
      </c>
      <c r="CC77" s="48">
        <v>5</v>
      </c>
      <c r="CD77" s="48">
        <v>5</v>
      </c>
      <c r="CE77" s="48">
        <v>3</v>
      </c>
      <c r="CF77" s="48">
        <v>6</v>
      </c>
      <c r="CG77" s="48">
        <v>1</v>
      </c>
      <c r="CH77" s="48">
        <v>6</v>
      </c>
      <c r="CI77" s="48">
        <v>5</v>
      </c>
      <c r="CJ77" s="48">
        <v>7</v>
      </c>
      <c r="CK77" s="48">
        <v>8</v>
      </c>
      <c r="CL77" s="48">
        <v>9</v>
      </c>
      <c r="CM77" s="48">
        <v>3</v>
      </c>
      <c r="CN77" s="48">
        <v>4</v>
      </c>
      <c r="CO77" s="48">
        <v>7</v>
      </c>
      <c r="CP77" s="48">
        <v>1</v>
      </c>
      <c r="CQ77" s="48">
        <v>0</v>
      </c>
      <c r="CR77" s="48">
        <v>0</v>
      </c>
      <c r="CS77" s="48">
        <v>0</v>
      </c>
      <c r="CT77" s="50">
        <v>0</v>
      </c>
      <c r="CU77" s="48">
        <v>2</v>
      </c>
      <c r="CV77" s="48">
        <v>47</v>
      </c>
      <c r="CW77" s="48">
        <v>24</v>
      </c>
      <c r="CX77" s="48">
        <v>12</v>
      </c>
      <c r="CY77" s="48">
        <v>1</v>
      </c>
      <c r="CZ77" s="48">
        <v>3850</v>
      </c>
      <c r="DA77" s="48">
        <v>53.239726027400003</v>
      </c>
      <c r="DB77" s="48">
        <v>0</v>
      </c>
    </row>
    <row r="78" spans="1:106" x14ac:dyDescent="0.15">
      <c r="A78">
        <v>8406</v>
      </c>
      <c r="B78">
        <v>28220</v>
      </c>
      <c r="C78">
        <v>610</v>
      </c>
      <c r="D78">
        <v>2</v>
      </c>
      <c r="H78" t="s">
        <v>631</v>
      </c>
      <c r="I78" t="s">
        <v>59</v>
      </c>
      <c r="J78" t="s">
        <v>97</v>
      </c>
      <c r="L78" t="s">
        <v>881</v>
      </c>
      <c r="M78" s="161">
        <v>79</v>
      </c>
      <c r="N78" s="48">
        <v>293</v>
      </c>
      <c r="O78" s="48">
        <v>2</v>
      </c>
      <c r="P78" s="48">
        <v>23</v>
      </c>
      <c r="Q78" s="48">
        <v>17</v>
      </c>
      <c r="R78" s="48">
        <v>12</v>
      </c>
      <c r="S78" s="48">
        <v>13</v>
      </c>
      <c r="T78" s="48">
        <v>15</v>
      </c>
      <c r="U78" s="48">
        <v>16</v>
      </c>
      <c r="V78" s="48">
        <v>22</v>
      </c>
      <c r="W78" s="48">
        <v>13</v>
      </c>
      <c r="X78" s="48">
        <v>19</v>
      </c>
      <c r="Y78" s="48">
        <v>14</v>
      </c>
      <c r="Z78" s="48">
        <v>22</v>
      </c>
      <c r="AA78" s="48">
        <v>25</v>
      </c>
      <c r="AB78" s="48">
        <v>15</v>
      </c>
      <c r="AC78" s="48">
        <v>19</v>
      </c>
      <c r="AD78" s="48">
        <v>19</v>
      </c>
      <c r="AE78" s="48">
        <v>13</v>
      </c>
      <c r="AF78" s="48">
        <v>11</v>
      </c>
      <c r="AG78" s="48">
        <v>3</v>
      </c>
      <c r="AH78" s="48">
        <v>0</v>
      </c>
      <c r="AI78" s="48">
        <v>0</v>
      </c>
      <c r="AJ78" s="50">
        <v>0</v>
      </c>
      <c r="AK78" s="48">
        <v>42</v>
      </c>
      <c r="AL78" s="48">
        <v>171</v>
      </c>
      <c r="AM78" s="48">
        <v>80</v>
      </c>
      <c r="AN78" s="48">
        <v>46</v>
      </c>
      <c r="AO78" s="48">
        <v>14</v>
      </c>
      <c r="AP78" s="48">
        <v>13679</v>
      </c>
      <c r="AQ78" s="48">
        <v>47.186006825900002</v>
      </c>
      <c r="AR78" s="48">
        <v>1</v>
      </c>
      <c r="AS78" s="48">
        <v>146</v>
      </c>
      <c r="AT78" s="48">
        <v>1</v>
      </c>
      <c r="AU78" s="48">
        <v>12</v>
      </c>
      <c r="AV78" s="48">
        <v>9</v>
      </c>
      <c r="AW78" s="48">
        <v>10</v>
      </c>
      <c r="AX78" s="48">
        <v>8</v>
      </c>
      <c r="AY78" s="48">
        <v>9</v>
      </c>
      <c r="AZ78" s="48">
        <v>4</v>
      </c>
      <c r="BA78" s="48">
        <v>10</v>
      </c>
      <c r="BB78" s="48">
        <v>6</v>
      </c>
      <c r="BC78" s="48">
        <v>10</v>
      </c>
      <c r="BD78" s="48">
        <v>7</v>
      </c>
      <c r="BE78" s="48">
        <v>13</v>
      </c>
      <c r="BF78" s="48">
        <v>11</v>
      </c>
      <c r="BG78" s="48">
        <v>5</v>
      </c>
      <c r="BH78" s="48">
        <v>9</v>
      </c>
      <c r="BI78" s="48">
        <v>11</v>
      </c>
      <c r="BJ78" s="48">
        <v>6</v>
      </c>
      <c r="BK78" s="48">
        <v>3</v>
      </c>
      <c r="BL78" s="48">
        <v>2</v>
      </c>
      <c r="BM78" s="48">
        <v>0</v>
      </c>
      <c r="BN78" s="48">
        <v>0</v>
      </c>
      <c r="BO78" s="50">
        <v>0</v>
      </c>
      <c r="BP78" s="48">
        <v>22</v>
      </c>
      <c r="BQ78" s="48">
        <v>88</v>
      </c>
      <c r="BR78" s="48">
        <v>36</v>
      </c>
      <c r="BS78" s="48">
        <v>22</v>
      </c>
      <c r="BT78" s="48">
        <v>5</v>
      </c>
      <c r="BU78" s="48">
        <v>6568</v>
      </c>
      <c r="BV78" s="48">
        <v>45.486301369899998</v>
      </c>
      <c r="BW78" s="48">
        <v>0</v>
      </c>
      <c r="BX78" s="48">
        <v>147</v>
      </c>
      <c r="BY78" s="48">
        <v>1</v>
      </c>
      <c r="BZ78" s="48">
        <v>11</v>
      </c>
      <c r="CA78" s="48">
        <v>8</v>
      </c>
      <c r="CB78" s="48">
        <v>2</v>
      </c>
      <c r="CC78" s="48">
        <v>5</v>
      </c>
      <c r="CD78" s="48">
        <v>6</v>
      </c>
      <c r="CE78" s="48">
        <v>12</v>
      </c>
      <c r="CF78" s="48">
        <v>12</v>
      </c>
      <c r="CG78" s="48">
        <v>7</v>
      </c>
      <c r="CH78" s="48">
        <v>9</v>
      </c>
      <c r="CI78" s="48">
        <v>7</v>
      </c>
      <c r="CJ78" s="48">
        <v>9</v>
      </c>
      <c r="CK78" s="48">
        <v>14</v>
      </c>
      <c r="CL78" s="48">
        <v>10</v>
      </c>
      <c r="CM78" s="48">
        <v>10</v>
      </c>
      <c r="CN78" s="48">
        <v>8</v>
      </c>
      <c r="CO78" s="48">
        <v>7</v>
      </c>
      <c r="CP78" s="48">
        <v>8</v>
      </c>
      <c r="CQ78" s="48">
        <v>1</v>
      </c>
      <c r="CR78" s="48">
        <v>0</v>
      </c>
      <c r="CS78" s="48">
        <v>0</v>
      </c>
      <c r="CT78" s="50">
        <v>0</v>
      </c>
      <c r="CU78" s="48">
        <v>20</v>
      </c>
      <c r="CV78" s="48">
        <v>83</v>
      </c>
      <c r="CW78" s="48">
        <v>44</v>
      </c>
      <c r="CX78" s="48">
        <v>24</v>
      </c>
      <c r="CY78" s="48">
        <v>9</v>
      </c>
      <c r="CZ78" s="48">
        <v>7111</v>
      </c>
      <c r="DA78" s="48">
        <v>48.874149659899999</v>
      </c>
      <c r="DB78" s="48">
        <v>1</v>
      </c>
    </row>
    <row r="79" spans="1:106" x14ac:dyDescent="0.15">
      <c r="A79">
        <v>8407</v>
      </c>
      <c r="B79">
        <v>28220</v>
      </c>
      <c r="C79">
        <v>620</v>
      </c>
      <c r="D79">
        <v>2</v>
      </c>
      <c r="H79" t="s">
        <v>631</v>
      </c>
      <c r="I79" t="s">
        <v>59</v>
      </c>
      <c r="J79" t="s">
        <v>98</v>
      </c>
      <c r="L79" t="s">
        <v>881</v>
      </c>
      <c r="M79" s="161">
        <v>125</v>
      </c>
      <c r="N79" s="48">
        <v>473</v>
      </c>
      <c r="O79" s="48">
        <v>11</v>
      </c>
      <c r="P79" s="48">
        <v>17</v>
      </c>
      <c r="Q79" s="48">
        <v>22</v>
      </c>
      <c r="R79" s="48">
        <v>15</v>
      </c>
      <c r="S79" s="48">
        <v>28</v>
      </c>
      <c r="T79" s="48">
        <v>16</v>
      </c>
      <c r="U79" s="48">
        <v>24</v>
      </c>
      <c r="V79" s="48">
        <v>16</v>
      </c>
      <c r="W79" s="48">
        <v>17</v>
      </c>
      <c r="X79" s="48">
        <v>24</v>
      </c>
      <c r="Y79" s="48">
        <v>28</v>
      </c>
      <c r="Z79" s="48">
        <v>31</v>
      </c>
      <c r="AA79" s="48">
        <v>26</v>
      </c>
      <c r="AB79" s="48">
        <v>29</v>
      </c>
      <c r="AC79" s="48">
        <v>15</v>
      </c>
      <c r="AD79" s="48">
        <v>29</v>
      </c>
      <c r="AE79" s="48">
        <v>40</v>
      </c>
      <c r="AF79" s="48">
        <v>40</v>
      </c>
      <c r="AG79" s="48">
        <v>26</v>
      </c>
      <c r="AH79" s="48">
        <v>15</v>
      </c>
      <c r="AI79" s="48">
        <v>4</v>
      </c>
      <c r="AJ79" s="50">
        <v>0</v>
      </c>
      <c r="AK79" s="48">
        <v>50</v>
      </c>
      <c r="AL79" s="48">
        <v>225</v>
      </c>
      <c r="AM79" s="48">
        <v>198</v>
      </c>
      <c r="AN79" s="48">
        <v>154</v>
      </c>
      <c r="AO79" s="48">
        <v>85</v>
      </c>
      <c r="AP79" s="48">
        <v>26033</v>
      </c>
      <c r="AQ79" s="48">
        <v>55.538054968300003</v>
      </c>
      <c r="AR79" s="48">
        <v>16</v>
      </c>
      <c r="AS79" s="48">
        <v>205</v>
      </c>
      <c r="AT79" s="48">
        <v>8</v>
      </c>
      <c r="AU79" s="48">
        <v>7</v>
      </c>
      <c r="AV79" s="48">
        <v>13</v>
      </c>
      <c r="AW79" s="48">
        <v>12</v>
      </c>
      <c r="AX79" s="48">
        <v>15</v>
      </c>
      <c r="AY79" s="48">
        <v>8</v>
      </c>
      <c r="AZ79" s="48">
        <v>9</v>
      </c>
      <c r="BA79" s="48">
        <v>4</v>
      </c>
      <c r="BB79" s="48">
        <v>7</v>
      </c>
      <c r="BC79" s="48">
        <v>11</v>
      </c>
      <c r="BD79" s="48">
        <v>16</v>
      </c>
      <c r="BE79" s="48">
        <v>12</v>
      </c>
      <c r="BF79" s="48">
        <v>15</v>
      </c>
      <c r="BG79" s="48">
        <v>14</v>
      </c>
      <c r="BH79" s="48">
        <v>7</v>
      </c>
      <c r="BI79" s="48">
        <v>11</v>
      </c>
      <c r="BJ79" s="48">
        <v>13</v>
      </c>
      <c r="BK79" s="48">
        <v>16</v>
      </c>
      <c r="BL79" s="48">
        <v>5</v>
      </c>
      <c r="BM79" s="48">
        <v>2</v>
      </c>
      <c r="BN79" s="48">
        <v>0</v>
      </c>
      <c r="BO79" s="50">
        <v>0</v>
      </c>
      <c r="BP79" s="48">
        <v>28</v>
      </c>
      <c r="BQ79" s="48">
        <v>109</v>
      </c>
      <c r="BR79" s="48">
        <v>68</v>
      </c>
      <c r="BS79" s="48">
        <v>47</v>
      </c>
      <c r="BT79" s="48">
        <v>23</v>
      </c>
      <c r="BU79" s="48">
        <v>10061</v>
      </c>
      <c r="BV79" s="48">
        <v>49.578048780499998</v>
      </c>
      <c r="BW79" s="48">
        <v>6</v>
      </c>
      <c r="BX79" s="48">
        <v>268</v>
      </c>
      <c r="BY79" s="48">
        <v>3</v>
      </c>
      <c r="BZ79" s="48">
        <v>10</v>
      </c>
      <c r="CA79" s="48">
        <v>9</v>
      </c>
      <c r="CB79" s="48">
        <v>3</v>
      </c>
      <c r="CC79" s="48">
        <v>13</v>
      </c>
      <c r="CD79" s="48">
        <v>8</v>
      </c>
      <c r="CE79" s="48">
        <v>15</v>
      </c>
      <c r="CF79" s="48">
        <v>12</v>
      </c>
      <c r="CG79" s="48">
        <v>10</v>
      </c>
      <c r="CH79" s="48">
        <v>13</v>
      </c>
      <c r="CI79" s="48">
        <v>12</v>
      </c>
      <c r="CJ79" s="48">
        <v>19</v>
      </c>
      <c r="CK79" s="48">
        <v>11</v>
      </c>
      <c r="CL79" s="48">
        <v>15</v>
      </c>
      <c r="CM79" s="48">
        <v>8</v>
      </c>
      <c r="CN79" s="48">
        <v>18</v>
      </c>
      <c r="CO79" s="48">
        <v>27</v>
      </c>
      <c r="CP79" s="48">
        <v>24</v>
      </c>
      <c r="CQ79" s="48">
        <v>21</v>
      </c>
      <c r="CR79" s="48">
        <v>13</v>
      </c>
      <c r="CS79" s="48">
        <v>4</v>
      </c>
      <c r="CT79" s="50">
        <v>0</v>
      </c>
      <c r="CU79" s="48">
        <v>22</v>
      </c>
      <c r="CV79" s="48">
        <v>116</v>
      </c>
      <c r="CW79" s="48">
        <v>130</v>
      </c>
      <c r="CX79" s="48">
        <v>107</v>
      </c>
      <c r="CY79" s="48">
        <v>62</v>
      </c>
      <c r="CZ79" s="48">
        <v>15972</v>
      </c>
      <c r="DA79" s="48">
        <v>60.097014925400003</v>
      </c>
      <c r="DB79" s="48">
        <v>10</v>
      </c>
    </row>
    <row r="80" spans="1:106" x14ac:dyDescent="0.15">
      <c r="A80">
        <v>8408</v>
      </c>
      <c r="B80">
        <v>28220</v>
      </c>
      <c r="C80">
        <v>630</v>
      </c>
      <c r="D80">
        <v>2</v>
      </c>
      <c r="H80" t="s">
        <v>631</v>
      </c>
      <c r="I80" t="s">
        <v>59</v>
      </c>
      <c r="J80" t="s">
        <v>99</v>
      </c>
      <c r="L80" t="s">
        <v>881</v>
      </c>
      <c r="M80" s="161">
        <v>104</v>
      </c>
      <c r="N80" s="48">
        <v>358</v>
      </c>
      <c r="O80" s="48">
        <v>7</v>
      </c>
      <c r="P80" s="48">
        <v>9</v>
      </c>
      <c r="Q80" s="48">
        <v>14</v>
      </c>
      <c r="R80" s="48">
        <v>23</v>
      </c>
      <c r="S80" s="48">
        <v>13</v>
      </c>
      <c r="T80" s="48">
        <v>12</v>
      </c>
      <c r="U80" s="48">
        <v>21</v>
      </c>
      <c r="V80" s="48">
        <v>23</v>
      </c>
      <c r="W80" s="48">
        <v>18</v>
      </c>
      <c r="X80" s="48">
        <v>18</v>
      </c>
      <c r="Y80" s="48">
        <v>15</v>
      </c>
      <c r="Z80" s="48">
        <v>22</v>
      </c>
      <c r="AA80" s="48">
        <v>32</v>
      </c>
      <c r="AB80" s="48">
        <v>26</v>
      </c>
      <c r="AC80" s="48">
        <v>18</v>
      </c>
      <c r="AD80" s="48">
        <v>14</v>
      </c>
      <c r="AE80" s="48">
        <v>28</v>
      </c>
      <c r="AF80" s="48">
        <v>16</v>
      </c>
      <c r="AG80" s="48">
        <v>21</v>
      </c>
      <c r="AH80" s="48">
        <v>7</v>
      </c>
      <c r="AI80" s="48">
        <v>1</v>
      </c>
      <c r="AJ80" s="50">
        <v>0</v>
      </c>
      <c r="AK80" s="48">
        <v>30</v>
      </c>
      <c r="AL80" s="48">
        <v>197</v>
      </c>
      <c r="AM80" s="48">
        <v>131</v>
      </c>
      <c r="AN80" s="48">
        <v>87</v>
      </c>
      <c r="AO80" s="48">
        <v>45</v>
      </c>
      <c r="AP80" s="48">
        <v>18885</v>
      </c>
      <c r="AQ80" s="48">
        <v>53.251396647999997</v>
      </c>
      <c r="AR80" s="48">
        <v>1</v>
      </c>
      <c r="AS80" s="48">
        <v>166</v>
      </c>
      <c r="AT80" s="48">
        <v>4</v>
      </c>
      <c r="AU80" s="48">
        <v>3</v>
      </c>
      <c r="AV80" s="48">
        <v>10</v>
      </c>
      <c r="AW80" s="48">
        <v>14</v>
      </c>
      <c r="AX80" s="48">
        <v>9</v>
      </c>
      <c r="AY80" s="48">
        <v>7</v>
      </c>
      <c r="AZ80" s="48">
        <v>14</v>
      </c>
      <c r="BA80" s="48">
        <v>14</v>
      </c>
      <c r="BB80" s="48">
        <v>7</v>
      </c>
      <c r="BC80" s="48">
        <v>7</v>
      </c>
      <c r="BD80" s="48">
        <v>10</v>
      </c>
      <c r="BE80" s="48">
        <v>12</v>
      </c>
      <c r="BF80" s="48">
        <v>13</v>
      </c>
      <c r="BG80" s="48">
        <v>14</v>
      </c>
      <c r="BH80" s="48">
        <v>10</v>
      </c>
      <c r="BI80" s="48">
        <v>3</v>
      </c>
      <c r="BJ80" s="48">
        <v>9</v>
      </c>
      <c r="BK80" s="48">
        <v>3</v>
      </c>
      <c r="BL80" s="48">
        <v>2</v>
      </c>
      <c r="BM80" s="48">
        <v>1</v>
      </c>
      <c r="BN80" s="48">
        <v>0</v>
      </c>
      <c r="BO80" s="50">
        <v>0</v>
      </c>
      <c r="BP80" s="48">
        <v>17</v>
      </c>
      <c r="BQ80" s="48">
        <v>107</v>
      </c>
      <c r="BR80" s="48">
        <v>42</v>
      </c>
      <c r="BS80" s="48">
        <v>18</v>
      </c>
      <c r="BT80" s="48">
        <v>6</v>
      </c>
      <c r="BU80" s="48">
        <v>7537</v>
      </c>
      <c r="BV80" s="48">
        <v>45.903614457800003</v>
      </c>
      <c r="BW80" s="48">
        <v>0</v>
      </c>
      <c r="BX80" s="48">
        <v>192</v>
      </c>
      <c r="BY80" s="48">
        <v>3</v>
      </c>
      <c r="BZ80" s="48">
        <v>6</v>
      </c>
      <c r="CA80" s="48">
        <v>4</v>
      </c>
      <c r="CB80" s="48">
        <v>9</v>
      </c>
      <c r="CC80" s="48">
        <v>4</v>
      </c>
      <c r="CD80" s="48">
        <v>5</v>
      </c>
      <c r="CE80" s="48">
        <v>7</v>
      </c>
      <c r="CF80" s="48">
        <v>9</v>
      </c>
      <c r="CG80" s="48">
        <v>11</v>
      </c>
      <c r="CH80" s="48">
        <v>11</v>
      </c>
      <c r="CI80" s="48">
        <v>5</v>
      </c>
      <c r="CJ80" s="48">
        <v>10</v>
      </c>
      <c r="CK80" s="48">
        <v>19</v>
      </c>
      <c r="CL80" s="48">
        <v>12</v>
      </c>
      <c r="CM80" s="48">
        <v>8</v>
      </c>
      <c r="CN80" s="48">
        <v>11</v>
      </c>
      <c r="CO80" s="48">
        <v>19</v>
      </c>
      <c r="CP80" s="48">
        <v>13</v>
      </c>
      <c r="CQ80" s="48">
        <v>19</v>
      </c>
      <c r="CR80" s="48">
        <v>6</v>
      </c>
      <c r="CS80" s="48">
        <v>1</v>
      </c>
      <c r="CT80" s="50">
        <v>0</v>
      </c>
      <c r="CU80" s="48">
        <v>13</v>
      </c>
      <c r="CV80" s="48">
        <v>90</v>
      </c>
      <c r="CW80" s="48">
        <v>89</v>
      </c>
      <c r="CX80" s="48">
        <v>69</v>
      </c>
      <c r="CY80" s="48">
        <v>39</v>
      </c>
      <c r="CZ80" s="48">
        <v>11348</v>
      </c>
      <c r="DA80" s="48">
        <v>59.604166666700003</v>
      </c>
      <c r="DB80" s="48">
        <v>1</v>
      </c>
    </row>
    <row r="81" spans="1:106" x14ac:dyDescent="0.15">
      <c r="A81">
        <v>8409</v>
      </c>
      <c r="B81">
        <v>28220</v>
      </c>
      <c r="C81">
        <v>640</v>
      </c>
      <c r="D81">
        <v>2</v>
      </c>
      <c r="H81" t="s">
        <v>631</v>
      </c>
      <c r="I81" t="s">
        <v>59</v>
      </c>
      <c r="J81" t="s">
        <v>100</v>
      </c>
      <c r="L81" t="s">
        <v>881</v>
      </c>
      <c r="M81" s="160">
        <v>112</v>
      </c>
      <c r="N81" s="48">
        <v>396</v>
      </c>
      <c r="O81" s="48">
        <v>8</v>
      </c>
      <c r="P81" s="48">
        <v>11</v>
      </c>
      <c r="Q81" s="48">
        <v>13</v>
      </c>
      <c r="R81" s="48">
        <v>27</v>
      </c>
      <c r="S81" s="48">
        <v>18</v>
      </c>
      <c r="T81" s="48">
        <v>26</v>
      </c>
      <c r="U81" s="48">
        <v>10</v>
      </c>
      <c r="V81" s="48">
        <v>14</v>
      </c>
      <c r="W81" s="48">
        <v>19</v>
      </c>
      <c r="X81" s="48">
        <v>32</v>
      </c>
      <c r="Y81" s="48">
        <v>29</v>
      </c>
      <c r="Z81" s="48">
        <v>28</v>
      </c>
      <c r="AA81" s="48">
        <v>26</v>
      </c>
      <c r="AB81" s="48">
        <v>20</v>
      </c>
      <c r="AC81" s="48">
        <v>14</v>
      </c>
      <c r="AD81" s="48">
        <v>26</v>
      </c>
      <c r="AE81" s="48">
        <v>24</v>
      </c>
      <c r="AF81" s="48">
        <v>26</v>
      </c>
      <c r="AG81" s="48">
        <v>18</v>
      </c>
      <c r="AH81" s="48">
        <v>7</v>
      </c>
      <c r="AI81" s="48">
        <v>0</v>
      </c>
      <c r="AJ81" s="50">
        <v>0</v>
      </c>
      <c r="AK81" s="48">
        <v>32</v>
      </c>
      <c r="AL81" s="48">
        <v>229</v>
      </c>
      <c r="AM81" s="48">
        <v>135</v>
      </c>
      <c r="AN81" s="48">
        <v>101</v>
      </c>
      <c r="AO81" s="48">
        <v>51</v>
      </c>
      <c r="AP81" s="48">
        <v>20573</v>
      </c>
      <c r="AQ81" s="48">
        <v>52.452020202</v>
      </c>
      <c r="AR81" s="48">
        <v>3</v>
      </c>
      <c r="AS81" s="48">
        <v>176</v>
      </c>
      <c r="AT81" s="48">
        <v>5</v>
      </c>
      <c r="AU81" s="48">
        <v>3</v>
      </c>
      <c r="AV81" s="48">
        <v>4</v>
      </c>
      <c r="AW81" s="48">
        <v>15</v>
      </c>
      <c r="AX81" s="48">
        <v>9</v>
      </c>
      <c r="AY81" s="48">
        <v>16</v>
      </c>
      <c r="AZ81" s="48">
        <v>7</v>
      </c>
      <c r="BA81" s="48">
        <v>8</v>
      </c>
      <c r="BB81" s="48">
        <v>8</v>
      </c>
      <c r="BC81" s="48">
        <v>11</v>
      </c>
      <c r="BD81" s="48">
        <v>18</v>
      </c>
      <c r="BE81" s="48">
        <v>15</v>
      </c>
      <c r="BF81" s="48">
        <v>16</v>
      </c>
      <c r="BG81" s="48">
        <v>10</v>
      </c>
      <c r="BH81" s="48">
        <v>3</v>
      </c>
      <c r="BI81" s="48">
        <v>13</v>
      </c>
      <c r="BJ81" s="48">
        <v>8</v>
      </c>
      <c r="BK81" s="48">
        <v>6</v>
      </c>
      <c r="BL81" s="48">
        <v>0</v>
      </c>
      <c r="BM81" s="48">
        <v>1</v>
      </c>
      <c r="BN81" s="48">
        <v>0</v>
      </c>
      <c r="BO81" s="50">
        <v>0</v>
      </c>
      <c r="BP81" s="48">
        <v>12</v>
      </c>
      <c r="BQ81" s="48">
        <v>123</v>
      </c>
      <c r="BR81" s="48">
        <v>41</v>
      </c>
      <c r="BS81" s="48">
        <v>28</v>
      </c>
      <c r="BT81" s="48">
        <v>7</v>
      </c>
      <c r="BU81" s="48">
        <v>8261</v>
      </c>
      <c r="BV81" s="48">
        <v>47.4375</v>
      </c>
      <c r="BW81" s="48">
        <v>3</v>
      </c>
      <c r="BX81" s="48">
        <v>220</v>
      </c>
      <c r="BY81" s="48">
        <v>3</v>
      </c>
      <c r="BZ81" s="48">
        <v>8</v>
      </c>
      <c r="CA81" s="48">
        <v>9</v>
      </c>
      <c r="CB81" s="48">
        <v>12</v>
      </c>
      <c r="CC81" s="48">
        <v>9</v>
      </c>
      <c r="CD81" s="48">
        <v>10</v>
      </c>
      <c r="CE81" s="48">
        <v>3</v>
      </c>
      <c r="CF81" s="48">
        <v>6</v>
      </c>
      <c r="CG81" s="48">
        <v>11</v>
      </c>
      <c r="CH81" s="48">
        <v>21</v>
      </c>
      <c r="CI81" s="48">
        <v>11</v>
      </c>
      <c r="CJ81" s="48">
        <v>13</v>
      </c>
      <c r="CK81" s="48">
        <v>10</v>
      </c>
      <c r="CL81" s="48">
        <v>10</v>
      </c>
      <c r="CM81" s="48">
        <v>11</v>
      </c>
      <c r="CN81" s="48">
        <v>13</v>
      </c>
      <c r="CO81" s="48">
        <v>16</v>
      </c>
      <c r="CP81" s="48">
        <v>20</v>
      </c>
      <c r="CQ81" s="48">
        <v>18</v>
      </c>
      <c r="CR81" s="48">
        <v>6</v>
      </c>
      <c r="CS81" s="48">
        <v>0</v>
      </c>
      <c r="CT81" s="50">
        <v>0</v>
      </c>
      <c r="CU81" s="48">
        <v>20</v>
      </c>
      <c r="CV81" s="48">
        <v>106</v>
      </c>
      <c r="CW81" s="48">
        <v>94</v>
      </c>
      <c r="CX81" s="48">
        <v>73</v>
      </c>
      <c r="CY81" s="48">
        <v>44</v>
      </c>
      <c r="CZ81" s="48">
        <v>12312</v>
      </c>
      <c r="DA81" s="48">
        <v>56.463636363600003</v>
      </c>
      <c r="DB81" s="48">
        <v>0</v>
      </c>
    </row>
    <row r="82" spans="1:106" x14ac:dyDescent="0.15">
      <c r="A82">
        <v>8410</v>
      </c>
      <c r="B82">
        <v>28220</v>
      </c>
      <c r="C82">
        <v>64001</v>
      </c>
      <c r="D82" s="118">
        <v>3</v>
      </c>
      <c r="E82" s="118"/>
      <c r="F82" s="118"/>
      <c r="G82" s="118"/>
      <c r="H82" s="118" t="s">
        <v>631</v>
      </c>
      <c r="I82" s="118" t="s">
        <v>59</v>
      </c>
      <c r="J82" s="118" t="s">
        <v>100</v>
      </c>
      <c r="K82" s="118" t="s">
        <v>828</v>
      </c>
      <c r="L82" s="118"/>
      <c r="M82" s="153">
        <v>63</v>
      </c>
      <c r="N82" s="119">
        <v>187</v>
      </c>
      <c r="O82" s="119">
        <v>2</v>
      </c>
      <c r="P82" s="119">
        <v>7</v>
      </c>
      <c r="Q82" s="119">
        <v>8</v>
      </c>
      <c r="R82" s="119">
        <v>15</v>
      </c>
      <c r="S82" s="119">
        <v>10</v>
      </c>
      <c r="T82" s="119">
        <v>16</v>
      </c>
      <c r="U82" s="119">
        <v>3</v>
      </c>
      <c r="V82" s="119">
        <v>8</v>
      </c>
      <c r="W82" s="119">
        <v>12</v>
      </c>
      <c r="X82" s="119">
        <v>17</v>
      </c>
      <c r="Y82" s="119">
        <v>15</v>
      </c>
      <c r="Z82" s="119">
        <v>16</v>
      </c>
      <c r="AA82" s="119">
        <v>14</v>
      </c>
      <c r="AB82" s="119">
        <v>12</v>
      </c>
      <c r="AC82" s="119">
        <v>10</v>
      </c>
      <c r="AD82" s="119">
        <v>12</v>
      </c>
      <c r="AE82" s="119">
        <v>5</v>
      </c>
      <c r="AF82" s="119">
        <v>4</v>
      </c>
      <c r="AG82" s="119">
        <v>1</v>
      </c>
      <c r="AH82" s="119">
        <v>0</v>
      </c>
      <c r="AI82" s="119">
        <v>0</v>
      </c>
      <c r="AJ82" s="133">
        <v>0</v>
      </c>
      <c r="AK82" s="119">
        <v>17</v>
      </c>
      <c r="AL82" s="119">
        <v>126</v>
      </c>
      <c r="AM82" s="119">
        <v>44</v>
      </c>
      <c r="AN82" s="119">
        <v>22</v>
      </c>
      <c r="AO82" s="119">
        <v>5</v>
      </c>
      <c r="AP82" s="119">
        <v>8626</v>
      </c>
      <c r="AQ82" s="119">
        <v>46.628342246000003</v>
      </c>
      <c r="AR82" s="119">
        <v>0</v>
      </c>
      <c r="AS82" s="119">
        <v>94</v>
      </c>
      <c r="AT82" s="119">
        <v>1</v>
      </c>
      <c r="AU82" s="119">
        <v>2</v>
      </c>
      <c r="AV82" s="119">
        <v>3</v>
      </c>
      <c r="AW82" s="119">
        <v>8</v>
      </c>
      <c r="AX82" s="119">
        <v>5</v>
      </c>
      <c r="AY82" s="119">
        <v>12</v>
      </c>
      <c r="AZ82" s="119">
        <v>2</v>
      </c>
      <c r="BA82" s="119">
        <v>5</v>
      </c>
      <c r="BB82" s="119">
        <v>5</v>
      </c>
      <c r="BC82" s="119">
        <v>6</v>
      </c>
      <c r="BD82" s="119">
        <v>9</v>
      </c>
      <c r="BE82" s="119">
        <v>9</v>
      </c>
      <c r="BF82" s="119">
        <v>9</v>
      </c>
      <c r="BG82" s="119">
        <v>5</v>
      </c>
      <c r="BH82" s="119">
        <v>3</v>
      </c>
      <c r="BI82" s="119">
        <v>8</v>
      </c>
      <c r="BJ82" s="119">
        <v>0</v>
      </c>
      <c r="BK82" s="119">
        <v>2</v>
      </c>
      <c r="BL82" s="119">
        <v>0</v>
      </c>
      <c r="BM82" s="119">
        <v>0</v>
      </c>
      <c r="BN82" s="119">
        <v>0</v>
      </c>
      <c r="BO82" s="133">
        <v>0</v>
      </c>
      <c r="BP82" s="119">
        <v>6</v>
      </c>
      <c r="BQ82" s="119">
        <v>70</v>
      </c>
      <c r="BR82" s="119">
        <v>18</v>
      </c>
      <c r="BS82" s="119">
        <v>10</v>
      </c>
      <c r="BT82" s="119">
        <v>2</v>
      </c>
      <c r="BU82" s="119">
        <v>4242</v>
      </c>
      <c r="BV82" s="119">
        <v>45.627659574500001</v>
      </c>
      <c r="BW82" s="119">
        <v>0</v>
      </c>
      <c r="BX82" s="119">
        <v>93</v>
      </c>
      <c r="BY82" s="119">
        <v>1</v>
      </c>
      <c r="BZ82" s="119">
        <v>5</v>
      </c>
      <c r="CA82" s="119">
        <v>5</v>
      </c>
      <c r="CB82" s="119">
        <v>7</v>
      </c>
      <c r="CC82" s="119">
        <v>5</v>
      </c>
      <c r="CD82" s="119">
        <v>4</v>
      </c>
      <c r="CE82" s="119">
        <v>1</v>
      </c>
      <c r="CF82" s="119">
        <v>3</v>
      </c>
      <c r="CG82" s="119">
        <v>7</v>
      </c>
      <c r="CH82" s="119">
        <v>11</v>
      </c>
      <c r="CI82" s="119">
        <v>6</v>
      </c>
      <c r="CJ82" s="119">
        <v>7</v>
      </c>
      <c r="CK82" s="119">
        <v>5</v>
      </c>
      <c r="CL82" s="119">
        <v>7</v>
      </c>
      <c r="CM82" s="119">
        <v>7</v>
      </c>
      <c r="CN82" s="119">
        <v>4</v>
      </c>
      <c r="CO82" s="119">
        <v>5</v>
      </c>
      <c r="CP82" s="119">
        <v>2</v>
      </c>
      <c r="CQ82" s="119">
        <v>1</v>
      </c>
      <c r="CR82" s="119">
        <v>0</v>
      </c>
      <c r="CS82" s="119">
        <v>0</v>
      </c>
      <c r="CT82" s="133">
        <v>0</v>
      </c>
      <c r="CU82" s="119">
        <v>11</v>
      </c>
      <c r="CV82" s="119">
        <v>56</v>
      </c>
      <c r="CW82" s="119">
        <v>26</v>
      </c>
      <c r="CX82" s="119">
        <v>12</v>
      </c>
      <c r="CY82" s="119">
        <v>3</v>
      </c>
      <c r="CZ82" s="119">
        <v>4384</v>
      </c>
      <c r="DA82" s="119">
        <v>47.639784946200002</v>
      </c>
      <c r="DB82" s="119">
        <v>0</v>
      </c>
    </row>
    <row r="83" spans="1:106" x14ac:dyDescent="0.15">
      <c r="A83">
        <v>8411</v>
      </c>
      <c r="B83">
        <v>28220</v>
      </c>
      <c r="C83">
        <v>64002</v>
      </c>
      <c r="D83" s="120">
        <v>3</v>
      </c>
      <c r="E83" s="120"/>
      <c r="F83" s="120"/>
      <c r="G83" s="120"/>
      <c r="H83" s="120" t="s">
        <v>631</v>
      </c>
      <c r="I83" s="120" t="s">
        <v>59</v>
      </c>
      <c r="J83" s="120" t="s">
        <v>100</v>
      </c>
      <c r="K83" s="120" t="s">
        <v>824</v>
      </c>
      <c r="L83" s="120"/>
      <c r="M83" s="153">
        <v>49</v>
      </c>
      <c r="N83" s="121">
        <v>209</v>
      </c>
      <c r="O83" s="121">
        <v>6</v>
      </c>
      <c r="P83" s="121">
        <v>4</v>
      </c>
      <c r="Q83" s="121">
        <v>5</v>
      </c>
      <c r="R83" s="121">
        <v>12</v>
      </c>
      <c r="S83" s="121">
        <v>8</v>
      </c>
      <c r="T83" s="121">
        <v>10</v>
      </c>
      <c r="U83" s="121">
        <v>7</v>
      </c>
      <c r="V83" s="121">
        <v>6</v>
      </c>
      <c r="W83" s="121">
        <v>7</v>
      </c>
      <c r="X83" s="121">
        <v>15</v>
      </c>
      <c r="Y83" s="121">
        <v>14</v>
      </c>
      <c r="Z83" s="121">
        <v>12</v>
      </c>
      <c r="AA83" s="121">
        <v>12</v>
      </c>
      <c r="AB83" s="121">
        <v>8</v>
      </c>
      <c r="AC83" s="121">
        <v>4</v>
      </c>
      <c r="AD83" s="121">
        <v>14</v>
      </c>
      <c r="AE83" s="121">
        <v>19</v>
      </c>
      <c r="AF83" s="121">
        <v>22</v>
      </c>
      <c r="AG83" s="121">
        <v>17</v>
      </c>
      <c r="AH83" s="121">
        <v>7</v>
      </c>
      <c r="AI83" s="121">
        <v>0</v>
      </c>
      <c r="AJ83" s="57">
        <v>0</v>
      </c>
      <c r="AK83" s="121">
        <v>15</v>
      </c>
      <c r="AL83" s="121">
        <v>103</v>
      </c>
      <c r="AM83" s="121">
        <v>91</v>
      </c>
      <c r="AN83" s="121">
        <v>79</v>
      </c>
      <c r="AO83" s="121">
        <v>46</v>
      </c>
      <c r="AP83" s="121">
        <v>11947</v>
      </c>
      <c r="AQ83" s="121">
        <v>57.6626794258</v>
      </c>
      <c r="AR83" s="121">
        <v>3</v>
      </c>
      <c r="AS83" s="121">
        <v>82</v>
      </c>
      <c r="AT83" s="121">
        <v>4</v>
      </c>
      <c r="AU83" s="121">
        <v>1</v>
      </c>
      <c r="AV83" s="121">
        <v>1</v>
      </c>
      <c r="AW83" s="121">
        <v>7</v>
      </c>
      <c r="AX83" s="121">
        <v>4</v>
      </c>
      <c r="AY83" s="121">
        <v>4</v>
      </c>
      <c r="AZ83" s="121">
        <v>5</v>
      </c>
      <c r="BA83" s="121">
        <v>3</v>
      </c>
      <c r="BB83" s="121">
        <v>3</v>
      </c>
      <c r="BC83" s="121">
        <v>5</v>
      </c>
      <c r="BD83" s="121">
        <v>9</v>
      </c>
      <c r="BE83" s="121">
        <v>6</v>
      </c>
      <c r="BF83" s="121">
        <v>7</v>
      </c>
      <c r="BG83" s="121">
        <v>5</v>
      </c>
      <c r="BH83" s="121">
        <v>0</v>
      </c>
      <c r="BI83" s="121">
        <v>5</v>
      </c>
      <c r="BJ83" s="121">
        <v>8</v>
      </c>
      <c r="BK83" s="121">
        <v>4</v>
      </c>
      <c r="BL83" s="121">
        <v>0</v>
      </c>
      <c r="BM83" s="121">
        <v>1</v>
      </c>
      <c r="BN83" s="121">
        <v>0</v>
      </c>
      <c r="BO83" s="57">
        <v>0</v>
      </c>
      <c r="BP83" s="121">
        <v>6</v>
      </c>
      <c r="BQ83" s="121">
        <v>53</v>
      </c>
      <c r="BR83" s="121">
        <v>23</v>
      </c>
      <c r="BS83" s="121">
        <v>18</v>
      </c>
      <c r="BT83" s="121">
        <v>5</v>
      </c>
      <c r="BU83" s="121">
        <v>4019</v>
      </c>
      <c r="BV83" s="121">
        <v>49.512195122000001</v>
      </c>
      <c r="BW83" s="121">
        <v>3</v>
      </c>
      <c r="BX83" s="121">
        <v>127</v>
      </c>
      <c r="BY83" s="121">
        <v>2</v>
      </c>
      <c r="BZ83" s="121">
        <v>3</v>
      </c>
      <c r="CA83" s="121">
        <v>4</v>
      </c>
      <c r="CB83" s="121">
        <v>5</v>
      </c>
      <c r="CC83" s="121">
        <v>4</v>
      </c>
      <c r="CD83" s="121">
        <v>6</v>
      </c>
      <c r="CE83" s="121">
        <v>2</v>
      </c>
      <c r="CF83" s="121">
        <v>3</v>
      </c>
      <c r="CG83" s="121">
        <v>4</v>
      </c>
      <c r="CH83" s="121">
        <v>10</v>
      </c>
      <c r="CI83" s="121">
        <v>5</v>
      </c>
      <c r="CJ83" s="121">
        <v>6</v>
      </c>
      <c r="CK83" s="121">
        <v>5</v>
      </c>
      <c r="CL83" s="121">
        <v>3</v>
      </c>
      <c r="CM83" s="121">
        <v>4</v>
      </c>
      <c r="CN83" s="121">
        <v>9</v>
      </c>
      <c r="CO83" s="121">
        <v>11</v>
      </c>
      <c r="CP83" s="121">
        <v>18</v>
      </c>
      <c r="CQ83" s="121">
        <v>17</v>
      </c>
      <c r="CR83" s="121">
        <v>6</v>
      </c>
      <c r="CS83" s="121">
        <v>0</v>
      </c>
      <c r="CT83" s="57">
        <v>0</v>
      </c>
      <c r="CU83" s="121">
        <v>9</v>
      </c>
      <c r="CV83" s="121">
        <v>50</v>
      </c>
      <c r="CW83" s="121">
        <v>68</v>
      </c>
      <c r="CX83" s="121">
        <v>61</v>
      </c>
      <c r="CY83" s="121">
        <v>41</v>
      </c>
      <c r="CZ83" s="121">
        <v>7928</v>
      </c>
      <c r="DA83" s="121">
        <v>62.925196850399999</v>
      </c>
      <c r="DB83" s="121">
        <v>0</v>
      </c>
    </row>
    <row r="84" spans="1:106" x14ac:dyDescent="0.15">
      <c r="A84">
        <v>8412</v>
      </c>
      <c r="B84">
        <v>28220</v>
      </c>
      <c r="C84">
        <v>660</v>
      </c>
      <c r="D84">
        <v>2</v>
      </c>
      <c r="H84" t="s">
        <v>631</v>
      </c>
      <c r="I84" t="s">
        <v>59</v>
      </c>
      <c r="J84" t="s">
        <v>101</v>
      </c>
      <c r="L84" t="s">
        <v>881</v>
      </c>
      <c r="M84" s="159">
        <v>24</v>
      </c>
      <c r="N84" s="48">
        <v>100</v>
      </c>
      <c r="O84" s="48">
        <v>4</v>
      </c>
      <c r="P84" s="48">
        <v>3</v>
      </c>
      <c r="Q84" s="48">
        <v>10</v>
      </c>
      <c r="R84" s="48">
        <v>8</v>
      </c>
      <c r="S84" s="48">
        <v>2</v>
      </c>
      <c r="T84" s="48">
        <v>2</v>
      </c>
      <c r="U84" s="48">
        <v>3</v>
      </c>
      <c r="V84" s="48">
        <v>4</v>
      </c>
      <c r="W84" s="48">
        <v>12</v>
      </c>
      <c r="X84" s="48">
        <v>9</v>
      </c>
      <c r="Y84" s="48">
        <v>4</v>
      </c>
      <c r="Z84" s="48">
        <v>6</v>
      </c>
      <c r="AA84" s="48">
        <v>2</v>
      </c>
      <c r="AB84" s="48">
        <v>12</v>
      </c>
      <c r="AC84" s="48">
        <v>3</v>
      </c>
      <c r="AD84" s="48">
        <v>8</v>
      </c>
      <c r="AE84" s="48">
        <v>4</v>
      </c>
      <c r="AF84" s="48">
        <v>2</v>
      </c>
      <c r="AG84" s="48">
        <v>2</v>
      </c>
      <c r="AH84" s="48">
        <v>0</v>
      </c>
      <c r="AI84" s="48">
        <v>0</v>
      </c>
      <c r="AJ84" s="50">
        <v>0</v>
      </c>
      <c r="AK84" s="48">
        <v>17</v>
      </c>
      <c r="AL84" s="48">
        <v>52</v>
      </c>
      <c r="AM84" s="48">
        <v>31</v>
      </c>
      <c r="AN84" s="48">
        <v>16</v>
      </c>
      <c r="AO84" s="48">
        <v>4</v>
      </c>
      <c r="AP84" s="48">
        <v>4538</v>
      </c>
      <c r="AQ84" s="48">
        <v>45.88</v>
      </c>
      <c r="AR84" s="48">
        <v>0</v>
      </c>
      <c r="AS84" s="48">
        <v>46</v>
      </c>
      <c r="AT84" s="48">
        <v>1</v>
      </c>
      <c r="AU84" s="48">
        <v>2</v>
      </c>
      <c r="AV84" s="48">
        <v>3</v>
      </c>
      <c r="AW84" s="48">
        <v>5</v>
      </c>
      <c r="AX84" s="48">
        <v>2</v>
      </c>
      <c r="AY84" s="48">
        <v>1</v>
      </c>
      <c r="AZ84" s="48">
        <v>2</v>
      </c>
      <c r="BA84" s="48">
        <v>2</v>
      </c>
      <c r="BB84" s="48">
        <v>3</v>
      </c>
      <c r="BC84" s="48">
        <v>7</v>
      </c>
      <c r="BD84" s="48">
        <v>2</v>
      </c>
      <c r="BE84" s="48">
        <v>3</v>
      </c>
      <c r="BF84" s="48">
        <v>1</v>
      </c>
      <c r="BG84" s="48">
        <v>4</v>
      </c>
      <c r="BH84" s="48">
        <v>1</v>
      </c>
      <c r="BI84" s="48">
        <v>7</v>
      </c>
      <c r="BJ84" s="48">
        <v>0</v>
      </c>
      <c r="BK84" s="48">
        <v>0</v>
      </c>
      <c r="BL84" s="48">
        <v>0</v>
      </c>
      <c r="BM84" s="48">
        <v>0</v>
      </c>
      <c r="BN84" s="48">
        <v>0</v>
      </c>
      <c r="BO84" s="50">
        <v>0</v>
      </c>
      <c r="BP84" s="48">
        <v>6</v>
      </c>
      <c r="BQ84" s="48">
        <v>28</v>
      </c>
      <c r="BR84" s="48">
        <v>12</v>
      </c>
      <c r="BS84" s="48">
        <v>7</v>
      </c>
      <c r="BT84" s="48">
        <v>0</v>
      </c>
      <c r="BU84" s="48">
        <v>2003</v>
      </c>
      <c r="BV84" s="48">
        <v>44.043478260900002</v>
      </c>
      <c r="BW84" s="48">
        <v>0</v>
      </c>
      <c r="BX84" s="48">
        <v>54</v>
      </c>
      <c r="BY84" s="48">
        <v>3</v>
      </c>
      <c r="BZ84" s="48">
        <v>1</v>
      </c>
      <c r="CA84" s="48">
        <v>7</v>
      </c>
      <c r="CB84" s="48">
        <v>3</v>
      </c>
      <c r="CC84" s="48">
        <v>0</v>
      </c>
      <c r="CD84" s="48">
        <v>1</v>
      </c>
      <c r="CE84" s="48">
        <v>1</v>
      </c>
      <c r="CF84" s="48">
        <v>2</v>
      </c>
      <c r="CG84" s="48">
        <v>9</v>
      </c>
      <c r="CH84" s="48">
        <v>2</v>
      </c>
      <c r="CI84" s="48">
        <v>2</v>
      </c>
      <c r="CJ84" s="48">
        <v>3</v>
      </c>
      <c r="CK84" s="48">
        <v>1</v>
      </c>
      <c r="CL84" s="48">
        <v>8</v>
      </c>
      <c r="CM84" s="48">
        <v>2</v>
      </c>
      <c r="CN84" s="48">
        <v>1</v>
      </c>
      <c r="CO84" s="48">
        <v>4</v>
      </c>
      <c r="CP84" s="48">
        <v>2</v>
      </c>
      <c r="CQ84" s="48">
        <v>2</v>
      </c>
      <c r="CR84" s="48">
        <v>0</v>
      </c>
      <c r="CS84" s="48">
        <v>0</v>
      </c>
      <c r="CT84" s="50">
        <v>0</v>
      </c>
      <c r="CU84" s="48">
        <v>11</v>
      </c>
      <c r="CV84" s="48">
        <v>24</v>
      </c>
      <c r="CW84" s="48">
        <v>19</v>
      </c>
      <c r="CX84" s="48">
        <v>9</v>
      </c>
      <c r="CY84" s="48">
        <v>4</v>
      </c>
      <c r="CZ84" s="48">
        <v>2535</v>
      </c>
      <c r="DA84" s="48">
        <v>47.444444444399998</v>
      </c>
      <c r="DB84" s="48">
        <v>0</v>
      </c>
    </row>
    <row r="85" spans="1:106" x14ac:dyDescent="0.15">
      <c r="A85">
        <v>8413</v>
      </c>
      <c r="B85">
        <v>28220</v>
      </c>
      <c r="C85">
        <v>670</v>
      </c>
      <c r="D85">
        <v>2</v>
      </c>
      <c r="H85" t="s">
        <v>631</v>
      </c>
      <c r="I85" t="s">
        <v>59</v>
      </c>
      <c r="J85" t="s">
        <v>102</v>
      </c>
      <c r="L85" t="s">
        <v>881</v>
      </c>
      <c r="M85" s="161">
        <v>78</v>
      </c>
      <c r="N85" s="48">
        <v>340</v>
      </c>
      <c r="O85" s="48">
        <v>4</v>
      </c>
      <c r="P85" s="48">
        <v>8</v>
      </c>
      <c r="Q85" s="48">
        <v>17</v>
      </c>
      <c r="R85" s="48">
        <v>17</v>
      </c>
      <c r="S85" s="48">
        <v>20</v>
      </c>
      <c r="T85" s="48">
        <v>22</v>
      </c>
      <c r="U85" s="48">
        <v>21</v>
      </c>
      <c r="V85" s="48">
        <v>25</v>
      </c>
      <c r="W85" s="48">
        <v>17</v>
      </c>
      <c r="X85" s="48">
        <v>29</v>
      </c>
      <c r="Y85" s="48">
        <v>23</v>
      </c>
      <c r="Z85" s="48">
        <v>26</v>
      </c>
      <c r="AA85" s="48">
        <v>37</v>
      </c>
      <c r="AB85" s="48">
        <v>13</v>
      </c>
      <c r="AC85" s="48">
        <v>14</v>
      </c>
      <c r="AD85" s="48">
        <v>22</v>
      </c>
      <c r="AE85" s="48">
        <v>10</v>
      </c>
      <c r="AF85" s="48">
        <v>8</v>
      </c>
      <c r="AG85" s="48">
        <v>5</v>
      </c>
      <c r="AH85" s="48">
        <v>2</v>
      </c>
      <c r="AI85" s="48">
        <v>0</v>
      </c>
      <c r="AJ85" s="50">
        <v>0</v>
      </c>
      <c r="AK85" s="48">
        <v>29</v>
      </c>
      <c r="AL85" s="48">
        <v>237</v>
      </c>
      <c r="AM85" s="48">
        <v>74</v>
      </c>
      <c r="AN85" s="48">
        <v>47</v>
      </c>
      <c r="AO85" s="48">
        <v>15</v>
      </c>
      <c r="AP85" s="48">
        <v>16005</v>
      </c>
      <c r="AQ85" s="48">
        <v>47.573529411800003</v>
      </c>
      <c r="AR85" s="48">
        <v>2</v>
      </c>
      <c r="AS85" s="48">
        <v>170</v>
      </c>
      <c r="AT85" s="48">
        <v>1</v>
      </c>
      <c r="AU85" s="48">
        <v>3</v>
      </c>
      <c r="AV85" s="48">
        <v>9</v>
      </c>
      <c r="AW85" s="48">
        <v>12</v>
      </c>
      <c r="AX85" s="48">
        <v>10</v>
      </c>
      <c r="AY85" s="48">
        <v>8</v>
      </c>
      <c r="AZ85" s="48">
        <v>15</v>
      </c>
      <c r="BA85" s="48">
        <v>15</v>
      </c>
      <c r="BB85" s="48">
        <v>8</v>
      </c>
      <c r="BC85" s="48">
        <v>13</v>
      </c>
      <c r="BD85" s="48">
        <v>10</v>
      </c>
      <c r="BE85" s="48">
        <v>15</v>
      </c>
      <c r="BF85" s="48">
        <v>19</v>
      </c>
      <c r="BG85" s="48">
        <v>9</v>
      </c>
      <c r="BH85" s="48">
        <v>3</v>
      </c>
      <c r="BI85" s="48">
        <v>9</v>
      </c>
      <c r="BJ85" s="48">
        <v>4</v>
      </c>
      <c r="BK85" s="48">
        <v>4</v>
      </c>
      <c r="BL85" s="48">
        <v>3</v>
      </c>
      <c r="BM85" s="48">
        <v>0</v>
      </c>
      <c r="BN85" s="48">
        <v>0</v>
      </c>
      <c r="BO85" s="50">
        <v>0</v>
      </c>
      <c r="BP85" s="48">
        <v>13</v>
      </c>
      <c r="BQ85" s="48">
        <v>125</v>
      </c>
      <c r="BR85" s="48">
        <v>32</v>
      </c>
      <c r="BS85" s="48">
        <v>20</v>
      </c>
      <c r="BT85" s="48">
        <v>7</v>
      </c>
      <c r="BU85" s="48">
        <v>7800</v>
      </c>
      <c r="BV85" s="48">
        <v>46.382352941199997</v>
      </c>
      <c r="BW85" s="48">
        <v>0</v>
      </c>
      <c r="BX85" s="48">
        <v>170</v>
      </c>
      <c r="BY85" s="48">
        <v>3</v>
      </c>
      <c r="BZ85" s="48">
        <v>5</v>
      </c>
      <c r="CA85" s="48">
        <v>8</v>
      </c>
      <c r="CB85" s="48">
        <v>5</v>
      </c>
      <c r="CC85" s="48">
        <v>10</v>
      </c>
      <c r="CD85" s="48">
        <v>14</v>
      </c>
      <c r="CE85" s="48">
        <v>6</v>
      </c>
      <c r="CF85" s="48">
        <v>10</v>
      </c>
      <c r="CG85" s="48">
        <v>9</v>
      </c>
      <c r="CH85" s="48">
        <v>16</v>
      </c>
      <c r="CI85" s="48">
        <v>13</v>
      </c>
      <c r="CJ85" s="48">
        <v>11</v>
      </c>
      <c r="CK85" s="48">
        <v>18</v>
      </c>
      <c r="CL85" s="48">
        <v>4</v>
      </c>
      <c r="CM85" s="48">
        <v>11</v>
      </c>
      <c r="CN85" s="48">
        <v>13</v>
      </c>
      <c r="CO85" s="48">
        <v>6</v>
      </c>
      <c r="CP85" s="48">
        <v>4</v>
      </c>
      <c r="CQ85" s="48">
        <v>2</v>
      </c>
      <c r="CR85" s="48">
        <v>2</v>
      </c>
      <c r="CS85" s="48">
        <v>0</v>
      </c>
      <c r="CT85" s="50">
        <v>0</v>
      </c>
      <c r="CU85" s="48">
        <v>16</v>
      </c>
      <c r="CV85" s="48">
        <v>112</v>
      </c>
      <c r="CW85" s="48">
        <v>42</v>
      </c>
      <c r="CX85" s="48">
        <v>27</v>
      </c>
      <c r="CY85" s="48">
        <v>8</v>
      </c>
      <c r="CZ85" s="48">
        <v>8205</v>
      </c>
      <c r="DA85" s="48">
        <v>48.764705882400001</v>
      </c>
      <c r="DB85" s="48">
        <v>2</v>
      </c>
    </row>
    <row r="86" spans="1:106" x14ac:dyDescent="0.15">
      <c r="A86">
        <v>8414</v>
      </c>
      <c r="B86">
        <v>28220</v>
      </c>
      <c r="C86">
        <v>680</v>
      </c>
      <c r="D86">
        <v>2</v>
      </c>
      <c r="H86" t="s">
        <v>631</v>
      </c>
      <c r="I86" t="s">
        <v>59</v>
      </c>
      <c r="J86" t="s">
        <v>103</v>
      </c>
      <c r="L86" t="s">
        <v>881</v>
      </c>
      <c r="M86" s="161">
        <v>47</v>
      </c>
      <c r="N86" s="48">
        <v>175</v>
      </c>
      <c r="O86" s="48">
        <v>9</v>
      </c>
      <c r="P86" s="48">
        <v>8</v>
      </c>
      <c r="Q86" s="48">
        <v>8</v>
      </c>
      <c r="R86" s="48">
        <v>9</v>
      </c>
      <c r="S86" s="48">
        <v>5</v>
      </c>
      <c r="T86" s="48">
        <v>9</v>
      </c>
      <c r="U86" s="48">
        <v>16</v>
      </c>
      <c r="V86" s="48">
        <v>8</v>
      </c>
      <c r="W86" s="48">
        <v>4</v>
      </c>
      <c r="X86" s="48">
        <v>5</v>
      </c>
      <c r="Y86" s="48">
        <v>16</v>
      </c>
      <c r="Z86" s="48">
        <v>13</v>
      </c>
      <c r="AA86" s="48">
        <v>16</v>
      </c>
      <c r="AB86" s="48">
        <v>15</v>
      </c>
      <c r="AC86" s="48">
        <v>6</v>
      </c>
      <c r="AD86" s="48">
        <v>6</v>
      </c>
      <c r="AE86" s="48">
        <v>10</v>
      </c>
      <c r="AF86" s="48">
        <v>6</v>
      </c>
      <c r="AG86" s="48">
        <v>6</v>
      </c>
      <c r="AH86" s="48">
        <v>0</v>
      </c>
      <c r="AI86" s="48">
        <v>0</v>
      </c>
      <c r="AJ86" s="50">
        <v>0</v>
      </c>
      <c r="AK86" s="48">
        <v>25</v>
      </c>
      <c r="AL86" s="48">
        <v>101</v>
      </c>
      <c r="AM86" s="48">
        <v>49</v>
      </c>
      <c r="AN86" s="48">
        <v>28</v>
      </c>
      <c r="AO86" s="48">
        <v>12</v>
      </c>
      <c r="AP86" s="48">
        <v>8246</v>
      </c>
      <c r="AQ86" s="48">
        <v>47.62</v>
      </c>
      <c r="AR86" s="48">
        <v>0</v>
      </c>
      <c r="AS86" s="48">
        <v>83</v>
      </c>
      <c r="AT86" s="48">
        <v>5</v>
      </c>
      <c r="AU86" s="48">
        <v>2</v>
      </c>
      <c r="AV86" s="48">
        <v>4</v>
      </c>
      <c r="AW86" s="48">
        <v>5</v>
      </c>
      <c r="AX86" s="48">
        <v>2</v>
      </c>
      <c r="AY86" s="48">
        <v>5</v>
      </c>
      <c r="AZ86" s="48">
        <v>9</v>
      </c>
      <c r="BA86" s="48">
        <v>4</v>
      </c>
      <c r="BB86" s="48">
        <v>2</v>
      </c>
      <c r="BC86" s="48">
        <v>1</v>
      </c>
      <c r="BD86" s="48">
        <v>8</v>
      </c>
      <c r="BE86" s="48">
        <v>7</v>
      </c>
      <c r="BF86" s="48">
        <v>6</v>
      </c>
      <c r="BG86" s="48">
        <v>9</v>
      </c>
      <c r="BH86" s="48">
        <v>4</v>
      </c>
      <c r="BI86" s="48">
        <v>2</v>
      </c>
      <c r="BJ86" s="48">
        <v>4</v>
      </c>
      <c r="BK86" s="48">
        <v>2</v>
      </c>
      <c r="BL86" s="48">
        <v>2</v>
      </c>
      <c r="BM86" s="48">
        <v>0</v>
      </c>
      <c r="BN86" s="48">
        <v>0</v>
      </c>
      <c r="BO86" s="50">
        <v>0</v>
      </c>
      <c r="BP86" s="48">
        <v>11</v>
      </c>
      <c r="BQ86" s="48">
        <v>49</v>
      </c>
      <c r="BR86" s="48">
        <v>23</v>
      </c>
      <c r="BS86" s="48">
        <v>10</v>
      </c>
      <c r="BT86" s="48">
        <v>4</v>
      </c>
      <c r="BU86" s="48">
        <v>3822</v>
      </c>
      <c r="BV86" s="48">
        <v>46.548192771099998</v>
      </c>
      <c r="BW86" s="48">
        <v>0</v>
      </c>
      <c r="BX86" s="48">
        <v>92</v>
      </c>
      <c r="BY86" s="48">
        <v>4</v>
      </c>
      <c r="BZ86" s="48">
        <v>6</v>
      </c>
      <c r="CA86" s="48">
        <v>4</v>
      </c>
      <c r="CB86" s="48">
        <v>4</v>
      </c>
      <c r="CC86" s="48">
        <v>3</v>
      </c>
      <c r="CD86" s="48">
        <v>4</v>
      </c>
      <c r="CE86" s="48">
        <v>7</v>
      </c>
      <c r="CF86" s="48">
        <v>4</v>
      </c>
      <c r="CG86" s="48">
        <v>2</v>
      </c>
      <c r="CH86" s="48">
        <v>4</v>
      </c>
      <c r="CI86" s="48">
        <v>8</v>
      </c>
      <c r="CJ86" s="48">
        <v>6</v>
      </c>
      <c r="CK86" s="48">
        <v>10</v>
      </c>
      <c r="CL86" s="48">
        <v>6</v>
      </c>
      <c r="CM86" s="48">
        <v>2</v>
      </c>
      <c r="CN86" s="48">
        <v>4</v>
      </c>
      <c r="CO86" s="48">
        <v>6</v>
      </c>
      <c r="CP86" s="48">
        <v>4</v>
      </c>
      <c r="CQ86" s="48">
        <v>4</v>
      </c>
      <c r="CR86" s="48">
        <v>0</v>
      </c>
      <c r="CS86" s="48">
        <v>0</v>
      </c>
      <c r="CT86" s="50">
        <v>0</v>
      </c>
      <c r="CU86" s="48">
        <v>14</v>
      </c>
      <c r="CV86" s="48">
        <v>52</v>
      </c>
      <c r="CW86" s="48">
        <v>26</v>
      </c>
      <c r="CX86" s="48">
        <v>18</v>
      </c>
      <c r="CY86" s="48">
        <v>8</v>
      </c>
      <c r="CZ86" s="48">
        <v>4424</v>
      </c>
      <c r="DA86" s="48">
        <v>48.586956521700003</v>
      </c>
      <c r="DB86" s="48">
        <v>0</v>
      </c>
    </row>
    <row r="87" spans="1:106" x14ac:dyDescent="0.15">
      <c r="A87">
        <v>8415</v>
      </c>
      <c r="B87">
        <v>28220</v>
      </c>
      <c r="C87">
        <v>690</v>
      </c>
      <c r="D87">
        <v>2</v>
      </c>
      <c r="H87" t="s">
        <v>631</v>
      </c>
      <c r="I87" t="s">
        <v>59</v>
      </c>
      <c r="J87" t="s">
        <v>825</v>
      </c>
      <c r="L87" t="s">
        <v>881</v>
      </c>
      <c r="M87" s="160">
        <v>212</v>
      </c>
      <c r="N87" s="48">
        <v>669</v>
      </c>
      <c r="O87" s="48">
        <v>23</v>
      </c>
      <c r="P87" s="48">
        <v>29</v>
      </c>
      <c r="Q87" s="48">
        <v>27</v>
      </c>
      <c r="R87" s="48">
        <v>40</v>
      </c>
      <c r="S87" s="48">
        <v>37</v>
      </c>
      <c r="T87" s="48">
        <v>37</v>
      </c>
      <c r="U87" s="48">
        <v>33</v>
      </c>
      <c r="V87" s="48">
        <v>41</v>
      </c>
      <c r="W87" s="48">
        <v>36</v>
      </c>
      <c r="X87" s="48">
        <v>44</v>
      </c>
      <c r="Y87" s="48">
        <v>47</v>
      </c>
      <c r="Z87" s="48">
        <v>48</v>
      </c>
      <c r="AA87" s="48">
        <v>62</v>
      </c>
      <c r="AB87" s="48">
        <v>42</v>
      </c>
      <c r="AC87" s="48">
        <v>37</v>
      </c>
      <c r="AD87" s="48">
        <v>40</v>
      </c>
      <c r="AE87" s="48">
        <v>26</v>
      </c>
      <c r="AF87" s="48">
        <v>18</v>
      </c>
      <c r="AG87" s="48">
        <v>1</v>
      </c>
      <c r="AH87" s="48">
        <v>1</v>
      </c>
      <c r="AI87" s="48">
        <v>0</v>
      </c>
      <c r="AJ87" s="50">
        <v>0</v>
      </c>
      <c r="AK87" s="48">
        <v>79</v>
      </c>
      <c r="AL87" s="48">
        <v>425</v>
      </c>
      <c r="AM87" s="48">
        <v>165</v>
      </c>
      <c r="AN87" s="48">
        <v>86</v>
      </c>
      <c r="AO87" s="48">
        <v>20</v>
      </c>
      <c r="AP87" s="48">
        <v>30659</v>
      </c>
      <c r="AQ87" s="48">
        <v>46.328101644199997</v>
      </c>
      <c r="AR87" s="48">
        <v>21</v>
      </c>
      <c r="AS87" s="48">
        <v>329</v>
      </c>
      <c r="AT87" s="48">
        <v>13</v>
      </c>
      <c r="AU87" s="48">
        <v>16</v>
      </c>
      <c r="AV87" s="48">
        <v>14</v>
      </c>
      <c r="AW87" s="48">
        <v>23</v>
      </c>
      <c r="AX87" s="48">
        <v>15</v>
      </c>
      <c r="AY87" s="48">
        <v>20</v>
      </c>
      <c r="AZ87" s="48">
        <v>20</v>
      </c>
      <c r="BA87" s="48">
        <v>21</v>
      </c>
      <c r="BB87" s="48">
        <v>26</v>
      </c>
      <c r="BC87" s="48">
        <v>25</v>
      </c>
      <c r="BD87" s="48">
        <v>23</v>
      </c>
      <c r="BE87" s="48">
        <v>24</v>
      </c>
      <c r="BF87" s="48">
        <v>28</v>
      </c>
      <c r="BG87" s="48">
        <v>22</v>
      </c>
      <c r="BH87" s="48">
        <v>13</v>
      </c>
      <c r="BI87" s="48">
        <v>14</v>
      </c>
      <c r="BJ87" s="48">
        <v>9</v>
      </c>
      <c r="BK87" s="48">
        <v>3</v>
      </c>
      <c r="BL87" s="48">
        <v>0</v>
      </c>
      <c r="BM87" s="48">
        <v>0</v>
      </c>
      <c r="BN87" s="48">
        <v>0</v>
      </c>
      <c r="BO87" s="50">
        <v>0</v>
      </c>
      <c r="BP87" s="48">
        <v>43</v>
      </c>
      <c r="BQ87" s="48">
        <v>225</v>
      </c>
      <c r="BR87" s="48">
        <v>61</v>
      </c>
      <c r="BS87" s="48">
        <v>26</v>
      </c>
      <c r="BT87" s="48">
        <v>3</v>
      </c>
      <c r="BU87" s="48">
        <v>14024</v>
      </c>
      <c r="BV87" s="48">
        <v>43.126139817599999</v>
      </c>
      <c r="BW87" s="48">
        <v>10</v>
      </c>
      <c r="BX87" s="48">
        <v>340</v>
      </c>
      <c r="BY87" s="48">
        <v>10</v>
      </c>
      <c r="BZ87" s="48">
        <v>13</v>
      </c>
      <c r="CA87" s="48">
        <v>13</v>
      </c>
      <c r="CB87" s="48">
        <v>17</v>
      </c>
      <c r="CC87" s="48">
        <v>22</v>
      </c>
      <c r="CD87" s="48">
        <v>17</v>
      </c>
      <c r="CE87" s="48">
        <v>13</v>
      </c>
      <c r="CF87" s="48">
        <v>20</v>
      </c>
      <c r="CG87" s="48">
        <v>10</v>
      </c>
      <c r="CH87" s="48">
        <v>19</v>
      </c>
      <c r="CI87" s="48">
        <v>24</v>
      </c>
      <c r="CJ87" s="48">
        <v>24</v>
      </c>
      <c r="CK87" s="48">
        <v>34</v>
      </c>
      <c r="CL87" s="48">
        <v>20</v>
      </c>
      <c r="CM87" s="48">
        <v>24</v>
      </c>
      <c r="CN87" s="48">
        <v>26</v>
      </c>
      <c r="CO87" s="48">
        <v>17</v>
      </c>
      <c r="CP87" s="48">
        <v>15</v>
      </c>
      <c r="CQ87" s="48">
        <v>1</v>
      </c>
      <c r="CR87" s="48">
        <v>1</v>
      </c>
      <c r="CS87" s="48">
        <v>0</v>
      </c>
      <c r="CT87" s="50">
        <v>0</v>
      </c>
      <c r="CU87" s="48">
        <v>36</v>
      </c>
      <c r="CV87" s="48">
        <v>200</v>
      </c>
      <c r="CW87" s="48">
        <v>104</v>
      </c>
      <c r="CX87" s="48">
        <v>60</v>
      </c>
      <c r="CY87" s="48">
        <v>17</v>
      </c>
      <c r="CZ87" s="48">
        <v>16635</v>
      </c>
      <c r="DA87" s="48">
        <v>49.426470588199997</v>
      </c>
      <c r="DB87" s="48">
        <v>11</v>
      </c>
    </row>
    <row r="88" spans="1:106" x14ac:dyDescent="0.15">
      <c r="A88">
        <v>8416</v>
      </c>
      <c r="B88">
        <v>28220</v>
      </c>
      <c r="C88">
        <v>69001</v>
      </c>
      <c r="D88" s="118">
        <v>3</v>
      </c>
      <c r="E88" s="118"/>
      <c r="F88" s="118"/>
      <c r="G88" s="118"/>
      <c r="H88" s="118" t="s">
        <v>631</v>
      </c>
      <c r="I88" s="118" t="s">
        <v>59</v>
      </c>
      <c r="J88" s="118" t="s">
        <v>825</v>
      </c>
      <c r="K88" s="118" t="s">
        <v>104</v>
      </c>
      <c r="L88" s="118"/>
      <c r="M88" s="153">
        <v>100</v>
      </c>
      <c r="N88" s="119">
        <v>316</v>
      </c>
      <c r="O88" s="119">
        <v>11</v>
      </c>
      <c r="P88" s="119">
        <v>14</v>
      </c>
      <c r="Q88" s="119">
        <v>14</v>
      </c>
      <c r="R88" s="119">
        <v>20</v>
      </c>
      <c r="S88" s="119">
        <v>20</v>
      </c>
      <c r="T88" s="119">
        <v>21</v>
      </c>
      <c r="U88" s="119">
        <v>15</v>
      </c>
      <c r="V88" s="119">
        <v>18</v>
      </c>
      <c r="W88" s="119">
        <v>12</v>
      </c>
      <c r="X88" s="119">
        <v>20</v>
      </c>
      <c r="Y88" s="119">
        <v>22</v>
      </c>
      <c r="Z88" s="119">
        <v>24</v>
      </c>
      <c r="AA88" s="119">
        <v>28</v>
      </c>
      <c r="AB88" s="119">
        <v>25</v>
      </c>
      <c r="AC88" s="119">
        <v>13</v>
      </c>
      <c r="AD88" s="119">
        <v>19</v>
      </c>
      <c r="AE88" s="119">
        <v>12</v>
      </c>
      <c r="AF88" s="119">
        <v>8</v>
      </c>
      <c r="AG88" s="119">
        <v>0</v>
      </c>
      <c r="AH88" s="119">
        <v>0</v>
      </c>
      <c r="AI88" s="119">
        <v>0</v>
      </c>
      <c r="AJ88" s="133">
        <v>0</v>
      </c>
      <c r="AK88" s="119">
        <v>39</v>
      </c>
      <c r="AL88" s="119">
        <v>200</v>
      </c>
      <c r="AM88" s="119">
        <v>77</v>
      </c>
      <c r="AN88" s="119">
        <v>39</v>
      </c>
      <c r="AO88" s="119">
        <v>8</v>
      </c>
      <c r="AP88" s="119">
        <v>14213</v>
      </c>
      <c r="AQ88" s="119">
        <v>45.477848101299998</v>
      </c>
      <c r="AR88" s="119">
        <v>1</v>
      </c>
      <c r="AS88" s="119">
        <v>150</v>
      </c>
      <c r="AT88" s="119">
        <v>8</v>
      </c>
      <c r="AU88" s="119">
        <v>8</v>
      </c>
      <c r="AV88" s="119">
        <v>8</v>
      </c>
      <c r="AW88" s="119">
        <v>14</v>
      </c>
      <c r="AX88" s="119">
        <v>7</v>
      </c>
      <c r="AY88" s="119">
        <v>11</v>
      </c>
      <c r="AZ88" s="119">
        <v>9</v>
      </c>
      <c r="BA88" s="119">
        <v>9</v>
      </c>
      <c r="BB88" s="119">
        <v>8</v>
      </c>
      <c r="BC88" s="119">
        <v>10</v>
      </c>
      <c r="BD88" s="119">
        <v>11</v>
      </c>
      <c r="BE88" s="119">
        <v>11</v>
      </c>
      <c r="BF88" s="119">
        <v>10</v>
      </c>
      <c r="BG88" s="119">
        <v>11</v>
      </c>
      <c r="BH88" s="119">
        <v>4</v>
      </c>
      <c r="BI88" s="119">
        <v>6</v>
      </c>
      <c r="BJ88" s="119">
        <v>4</v>
      </c>
      <c r="BK88" s="119">
        <v>1</v>
      </c>
      <c r="BL88" s="119">
        <v>0</v>
      </c>
      <c r="BM88" s="119">
        <v>0</v>
      </c>
      <c r="BN88" s="119">
        <v>0</v>
      </c>
      <c r="BO88" s="133">
        <v>0</v>
      </c>
      <c r="BP88" s="119">
        <v>24</v>
      </c>
      <c r="BQ88" s="119">
        <v>100</v>
      </c>
      <c r="BR88" s="119">
        <v>26</v>
      </c>
      <c r="BS88" s="119">
        <v>11</v>
      </c>
      <c r="BT88" s="119">
        <v>1</v>
      </c>
      <c r="BU88" s="119">
        <v>6003</v>
      </c>
      <c r="BV88" s="119">
        <v>40.520000000000003</v>
      </c>
      <c r="BW88" s="119">
        <v>0</v>
      </c>
      <c r="BX88" s="119">
        <v>166</v>
      </c>
      <c r="BY88" s="119">
        <v>3</v>
      </c>
      <c r="BZ88" s="119">
        <v>6</v>
      </c>
      <c r="CA88" s="119">
        <v>6</v>
      </c>
      <c r="CB88" s="119">
        <v>6</v>
      </c>
      <c r="CC88" s="119">
        <v>13</v>
      </c>
      <c r="CD88" s="119">
        <v>10</v>
      </c>
      <c r="CE88" s="119">
        <v>6</v>
      </c>
      <c r="CF88" s="119">
        <v>9</v>
      </c>
      <c r="CG88" s="119">
        <v>4</v>
      </c>
      <c r="CH88" s="119">
        <v>10</v>
      </c>
      <c r="CI88" s="119">
        <v>11</v>
      </c>
      <c r="CJ88" s="119">
        <v>13</v>
      </c>
      <c r="CK88" s="119">
        <v>18</v>
      </c>
      <c r="CL88" s="119">
        <v>14</v>
      </c>
      <c r="CM88" s="119">
        <v>9</v>
      </c>
      <c r="CN88" s="119">
        <v>13</v>
      </c>
      <c r="CO88" s="119">
        <v>8</v>
      </c>
      <c r="CP88" s="119">
        <v>7</v>
      </c>
      <c r="CQ88" s="119">
        <v>0</v>
      </c>
      <c r="CR88" s="119">
        <v>0</v>
      </c>
      <c r="CS88" s="119">
        <v>0</v>
      </c>
      <c r="CT88" s="133">
        <v>0</v>
      </c>
      <c r="CU88" s="119">
        <v>15</v>
      </c>
      <c r="CV88" s="119">
        <v>100</v>
      </c>
      <c r="CW88" s="119">
        <v>51</v>
      </c>
      <c r="CX88" s="119">
        <v>28</v>
      </c>
      <c r="CY88" s="119">
        <v>7</v>
      </c>
      <c r="CZ88" s="119">
        <v>8210</v>
      </c>
      <c r="DA88" s="119">
        <v>49.957831325299999</v>
      </c>
      <c r="DB88" s="119">
        <v>1</v>
      </c>
    </row>
    <row r="89" spans="1:106" x14ac:dyDescent="0.15">
      <c r="A89">
        <v>8417</v>
      </c>
      <c r="B89">
        <v>28220</v>
      </c>
      <c r="C89">
        <v>69002</v>
      </c>
      <c r="D89" s="120">
        <v>3</v>
      </c>
      <c r="E89" s="120"/>
      <c r="F89" s="120"/>
      <c r="G89" s="120"/>
      <c r="H89" s="120" t="s">
        <v>631</v>
      </c>
      <c r="I89" s="120" t="s">
        <v>59</v>
      </c>
      <c r="J89" s="120" t="s">
        <v>825</v>
      </c>
      <c r="K89" s="120" t="s">
        <v>105</v>
      </c>
      <c r="L89" s="120"/>
      <c r="M89" s="153">
        <v>112</v>
      </c>
      <c r="N89" s="121">
        <v>353</v>
      </c>
      <c r="O89" s="121">
        <v>12</v>
      </c>
      <c r="P89" s="121">
        <v>15</v>
      </c>
      <c r="Q89" s="121">
        <v>13</v>
      </c>
      <c r="R89" s="121">
        <v>20</v>
      </c>
      <c r="S89" s="121">
        <v>17</v>
      </c>
      <c r="T89" s="121">
        <v>16</v>
      </c>
      <c r="U89" s="121">
        <v>18</v>
      </c>
      <c r="V89" s="121">
        <v>23</v>
      </c>
      <c r="W89" s="121">
        <v>24</v>
      </c>
      <c r="X89" s="121">
        <v>24</v>
      </c>
      <c r="Y89" s="121">
        <v>25</v>
      </c>
      <c r="Z89" s="121">
        <v>24</v>
      </c>
      <c r="AA89" s="121">
        <v>34</v>
      </c>
      <c r="AB89" s="121">
        <v>17</v>
      </c>
      <c r="AC89" s="121">
        <v>24</v>
      </c>
      <c r="AD89" s="121">
        <v>21</v>
      </c>
      <c r="AE89" s="121">
        <v>14</v>
      </c>
      <c r="AF89" s="121">
        <v>10</v>
      </c>
      <c r="AG89" s="121">
        <v>1</v>
      </c>
      <c r="AH89" s="121">
        <v>1</v>
      </c>
      <c r="AI89" s="121">
        <v>0</v>
      </c>
      <c r="AJ89" s="57">
        <v>0</v>
      </c>
      <c r="AK89" s="121">
        <v>40</v>
      </c>
      <c r="AL89" s="121">
        <v>225</v>
      </c>
      <c r="AM89" s="121">
        <v>88</v>
      </c>
      <c r="AN89" s="121">
        <v>47</v>
      </c>
      <c r="AO89" s="121">
        <v>12</v>
      </c>
      <c r="AP89" s="121">
        <v>16446</v>
      </c>
      <c r="AQ89" s="121">
        <v>47.089235127499997</v>
      </c>
      <c r="AR89" s="121">
        <v>20</v>
      </c>
      <c r="AS89" s="121">
        <v>179</v>
      </c>
      <c r="AT89" s="121">
        <v>5</v>
      </c>
      <c r="AU89" s="121">
        <v>8</v>
      </c>
      <c r="AV89" s="121">
        <v>6</v>
      </c>
      <c r="AW89" s="121">
        <v>9</v>
      </c>
      <c r="AX89" s="121">
        <v>8</v>
      </c>
      <c r="AY89" s="121">
        <v>9</v>
      </c>
      <c r="AZ89" s="121">
        <v>11</v>
      </c>
      <c r="BA89" s="121">
        <v>12</v>
      </c>
      <c r="BB89" s="121">
        <v>18</v>
      </c>
      <c r="BC89" s="121">
        <v>15</v>
      </c>
      <c r="BD89" s="121">
        <v>12</v>
      </c>
      <c r="BE89" s="121">
        <v>13</v>
      </c>
      <c r="BF89" s="121">
        <v>18</v>
      </c>
      <c r="BG89" s="121">
        <v>11</v>
      </c>
      <c r="BH89" s="121">
        <v>9</v>
      </c>
      <c r="BI89" s="121">
        <v>8</v>
      </c>
      <c r="BJ89" s="121">
        <v>5</v>
      </c>
      <c r="BK89" s="121">
        <v>2</v>
      </c>
      <c r="BL89" s="121">
        <v>0</v>
      </c>
      <c r="BM89" s="121">
        <v>0</v>
      </c>
      <c r="BN89" s="121">
        <v>0</v>
      </c>
      <c r="BO89" s="57">
        <v>0</v>
      </c>
      <c r="BP89" s="121">
        <v>19</v>
      </c>
      <c r="BQ89" s="121">
        <v>125</v>
      </c>
      <c r="BR89" s="121">
        <v>35</v>
      </c>
      <c r="BS89" s="121">
        <v>15</v>
      </c>
      <c r="BT89" s="121">
        <v>2</v>
      </c>
      <c r="BU89" s="121">
        <v>8021</v>
      </c>
      <c r="BV89" s="121">
        <v>45.310055865899997</v>
      </c>
      <c r="BW89" s="121">
        <v>10</v>
      </c>
      <c r="BX89" s="121">
        <v>174</v>
      </c>
      <c r="BY89" s="121">
        <v>7</v>
      </c>
      <c r="BZ89" s="121">
        <v>7</v>
      </c>
      <c r="CA89" s="121">
        <v>7</v>
      </c>
      <c r="CB89" s="121">
        <v>11</v>
      </c>
      <c r="CC89" s="121">
        <v>9</v>
      </c>
      <c r="CD89" s="121">
        <v>7</v>
      </c>
      <c r="CE89" s="121">
        <v>7</v>
      </c>
      <c r="CF89" s="121">
        <v>11</v>
      </c>
      <c r="CG89" s="121">
        <v>6</v>
      </c>
      <c r="CH89" s="121">
        <v>9</v>
      </c>
      <c r="CI89" s="121">
        <v>13</v>
      </c>
      <c r="CJ89" s="121">
        <v>11</v>
      </c>
      <c r="CK89" s="121">
        <v>16</v>
      </c>
      <c r="CL89" s="121">
        <v>6</v>
      </c>
      <c r="CM89" s="121">
        <v>15</v>
      </c>
      <c r="CN89" s="121">
        <v>13</v>
      </c>
      <c r="CO89" s="121">
        <v>9</v>
      </c>
      <c r="CP89" s="121">
        <v>8</v>
      </c>
      <c r="CQ89" s="121">
        <v>1</v>
      </c>
      <c r="CR89" s="121">
        <v>1</v>
      </c>
      <c r="CS89" s="121">
        <v>0</v>
      </c>
      <c r="CT89" s="57">
        <v>0</v>
      </c>
      <c r="CU89" s="121">
        <v>21</v>
      </c>
      <c r="CV89" s="121">
        <v>100</v>
      </c>
      <c r="CW89" s="121">
        <v>53</v>
      </c>
      <c r="CX89" s="121">
        <v>32</v>
      </c>
      <c r="CY89" s="121">
        <v>10</v>
      </c>
      <c r="CZ89" s="121">
        <v>8425</v>
      </c>
      <c r="DA89" s="121">
        <v>48.919540229900001</v>
      </c>
      <c r="DB89" s="121">
        <v>10</v>
      </c>
    </row>
    <row r="90" spans="1:106" x14ac:dyDescent="0.15">
      <c r="A90">
        <v>8418</v>
      </c>
      <c r="B90">
        <v>28220</v>
      </c>
      <c r="C90">
        <v>710</v>
      </c>
      <c r="D90">
        <v>2</v>
      </c>
      <c r="H90" t="s">
        <v>631</v>
      </c>
      <c r="I90" t="s">
        <v>59</v>
      </c>
      <c r="J90" t="s">
        <v>106</v>
      </c>
      <c r="L90" t="s">
        <v>881</v>
      </c>
      <c r="M90" s="159">
        <v>66</v>
      </c>
      <c r="N90" s="48">
        <v>215</v>
      </c>
      <c r="O90" s="48">
        <v>3</v>
      </c>
      <c r="P90" s="48">
        <v>9</v>
      </c>
      <c r="Q90" s="48">
        <v>11</v>
      </c>
      <c r="R90" s="48">
        <v>5</v>
      </c>
      <c r="S90" s="48">
        <v>12</v>
      </c>
      <c r="T90" s="48">
        <v>14</v>
      </c>
      <c r="U90" s="48">
        <v>6</v>
      </c>
      <c r="V90" s="48">
        <v>15</v>
      </c>
      <c r="W90" s="48">
        <v>13</v>
      </c>
      <c r="X90" s="48">
        <v>10</v>
      </c>
      <c r="Y90" s="48">
        <v>17</v>
      </c>
      <c r="Z90" s="48">
        <v>22</v>
      </c>
      <c r="AA90" s="48">
        <v>23</v>
      </c>
      <c r="AB90" s="48">
        <v>15</v>
      </c>
      <c r="AC90" s="48">
        <v>16</v>
      </c>
      <c r="AD90" s="48">
        <v>12</v>
      </c>
      <c r="AE90" s="48">
        <v>5</v>
      </c>
      <c r="AF90" s="48">
        <v>4</v>
      </c>
      <c r="AG90" s="48">
        <v>3</v>
      </c>
      <c r="AH90" s="48">
        <v>0</v>
      </c>
      <c r="AI90" s="48">
        <v>0</v>
      </c>
      <c r="AJ90" s="50">
        <v>0</v>
      </c>
      <c r="AK90" s="48">
        <v>23</v>
      </c>
      <c r="AL90" s="48">
        <v>137</v>
      </c>
      <c r="AM90" s="48">
        <v>55</v>
      </c>
      <c r="AN90" s="48">
        <v>24</v>
      </c>
      <c r="AO90" s="48">
        <v>7</v>
      </c>
      <c r="AP90" s="48">
        <v>10350</v>
      </c>
      <c r="AQ90" s="48">
        <v>48.639534883700001</v>
      </c>
      <c r="AR90" s="48">
        <v>6</v>
      </c>
      <c r="AS90" s="48">
        <v>100</v>
      </c>
      <c r="AT90" s="48">
        <v>1</v>
      </c>
      <c r="AU90" s="48">
        <v>4</v>
      </c>
      <c r="AV90" s="48">
        <v>7</v>
      </c>
      <c r="AW90" s="48">
        <v>2</v>
      </c>
      <c r="AX90" s="48">
        <v>3</v>
      </c>
      <c r="AY90" s="48">
        <v>7</v>
      </c>
      <c r="AZ90" s="48">
        <v>3</v>
      </c>
      <c r="BA90" s="48">
        <v>7</v>
      </c>
      <c r="BB90" s="48">
        <v>8</v>
      </c>
      <c r="BC90" s="48">
        <v>6</v>
      </c>
      <c r="BD90" s="48">
        <v>9</v>
      </c>
      <c r="BE90" s="48">
        <v>8</v>
      </c>
      <c r="BF90" s="48">
        <v>13</v>
      </c>
      <c r="BG90" s="48">
        <v>6</v>
      </c>
      <c r="BH90" s="48">
        <v>8</v>
      </c>
      <c r="BI90" s="48">
        <v>5</v>
      </c>
      <c r="BJ90" s="48">
        <v>1</v>
      </c>
      <c r="BK90" s="48">
        <v>1</v>
      </c>
      <c r="BL90" s="48">
        <v>1</v>
      </c>
      <c r="BM90" s="48">
        <v>0</v>
      </c>
      <c r="BN90" s="48">
        <v>0</v>
      </c>
      <c r="BO90" s="50">
        <v>0</v>
      </c>
      <c r="BP90" s="48">
        <v>12</v>
      </c>
      <c r="BQ90" s="48">
        <v>66</v>
      </c>
      <c r="BR90" s="48">
        <v>22</v>
      </c>
      <c r="BS90" s="48">
        <v>8</v>
      </c>
      <c r="BT90" s="48">
        <v>2</v>
      </c>
      <c r="BU90" s="48">
        <v>4745</v>
      </c>
      <c r="BV90" s="48">
        <v>47.95</v>
      </c>
      <c r="BW90" s="48">
        <v>4</v>
      </c>
      <c r="BX90" s="48">
        <v>115</v>
      </c>
      <c r="BY90" s="48">
        <v>2</v>
      </c>
      <c r="BZ90" s="48">
        <v>5</v>
      </c>
      <c r="CA90" s="48">
        <v>4</v>
      </c>
      <c r="CB90" s="48">
        <v>3</v>
      </c>
      <c r="CC90" s="48">
        <v>9</v>
      </c>
      <c r="CD90" s="48">
        <v>7</v>
      </c>
      <c r="CE90" s="48">
        <v>3</v>
      </c>
      <c r="CF90" s="48">
        <v>8</v>
      </c>
      <c r="CG90" s="48">
        <v>5</v>
      </c>
      <c r="CH90" s="48">
        <v>4</v>
      </c>
      <c r="CI90" s="48">
        <v>8</v>
      </c>
      <c r="CJ90" s="48">
        <v>14</v>
      </c>
      <c r="CK90" s="48">
        <v>10</v>
      </c>
      <c r="CL90" s="48">
        <v>9</v>
      </c>
      <c r="CM90" s="48">
        <v>8</v>
      </c>
      <c r="CN90" s="48">
        <v>7</v>
      </c>
      <c r="CO90" s="48">
        <v>4</v>
      </c>
      <c r="CP90" s="48">
        <v>3</v>
      </c>
      <c r="CQ90" s="48">
        <v>2</v>
      </c>
      <c r="CR90" s="48">
        <v>0</v>
      </c>
      <c r="CS90" s="48">
        <v>0</v>
      </c>
      <c r="CT90" s="50">
        <v>0</v>
      </c>
      <c r="CU90" s="48">
        <v>11</v>
      </c>
      <c r="CV90" s="48">
        <v>71</v>
      </c>
      <c r="CW90" s="48">
        <v>33</v>
      </c>
      <c r="CX90" s="48">
        <v>16</v>
      </c>
      <c r="CY90" s="48">
        <v>5</v>
      </c>
      <c r="CZ90" s="48">
        <v>5605</v>
      </c>
      <c r="DA90" s="48">
        <v>49.239130434800003</v>
      </c>
      <c r="DB90" s="48">
        <v>2</v>
      </c>
    </row>
    <row r="91" spans="1:106" x14ac:dyDescent="0.15">
      <c r="A91">
        <v>8419</v>
      </c>
      <c r="B91">
        <v>28220</v>
      </c>
      <c r="C91">
        <v>720</v>
      </c>
      <c r="D91">
        <v>2</v>
      </c>
      <c r="H91" t="s">
        <v>631</v>
      </c>
      <c r="I91" t="s">
        <v>59</v>
      </c>
      <c r="J91" t="s">
        <v>107</v>
      </c>
      <c r="L91" t="s">
        <v>881</v>
      </c>
      <c r="M91" s="161">
        <v>156</v>
      </c>
      <c r="N91" s="48">
        <v>513</v>
      </c>
      <c r="O91" s="48">
        <v>17</v>
      </c>
      <c r="P91" s="48">
        <v>18</v>
      </c>
      <c r="Q91" s="48">
        <v>29</v>
      </c>
      <c r="R91" s="48">
        <v>36</v>
      </c>
      <c r="S91" s="48">
        <v>22</v>
      </c>
      <c r="T91" s="48">
        <v>27</v>
      </c>
      <c r="U91" s="48">
        <v>16</v>
      </c>
      <c r="V91" s="48">
        <v>25</v>
      </c>
      <c r="W91" s="48">
        <v>27</v>
      </c>
      <c r="X91" s="48">
        <v>39</v>
      </c>
      <c r="Y91" s="48">
        <v>35</v>
      </c>
      <c r="Z91" s="48">
        <v>44</v>
      </c>
      <c r="AA91" s="48">
        <v>45</v>
      </c>
      <c r="AB91" s="48">
        <v>31</v>
      </c>
      <c r="AC91" s="48">
        <v>35</v>
      </c>
      <c r="AD91" s="48">
        <v>29</v>
      </c>
      <c r="AE91" s="48">
        <v>22</v>
      </c>
      <c r="AF91" s="48">
        <v>10</v>
      </c>
      <c r="AG91" s="48">
        <v>4</v>
      </c>
      <c r="AH91" s="48">
        <v>2</v>
      </c>
      <c r="AI91" s="48">
        <v>0</v>
      </c>
      <c r="AJ91" s="50">
        <v>0</v>
      </c>
      <c r="AK91" s="48">
        <v>64</v>
      </c>
      <c r="AL91" s="48">
        <v>316</v>
      </c>
      <c r="AM91" s="48">
        <v>133</v>
      </c>
      <c r="AN91" s="48">
        <v>67</v>
      </c>
      <c r="AO91" s="48">
        <v>16</v>
      </c>
      <c r="AP91" s="48">
        <v>23924</v>
      </c>
      <c r="AQ91" s="48">
        <v>47.1354775828</v>
      </c>
      <c r="AR91" s="48">
        <v>0</v>
      </c>
      <c r="AS91" s="48">
        <v>246</v>
      </c>
      <c r="AT91" s="48">
        <v>11</v>
      </c>
      <c r="AU91" s="48">
        <v>9</v>
      </c>
      <c r="AV91" s="48">
        <v>17</v>
      </c>
      <c r="AW91" s="48">
        <v>16</v>
      </c>
      <c r="AX91" s="48">
        <v>12</v>
      </c>
      <c r="AY91" s="48">
        <v>11</v>
      </c>
      <c r="AZ91" s="48">
        <v>7</v>
      </c>
      <c r="BA91" s="48">
        <v>16</v>
      </c>
      <c r="BB91" s="48">
        <v>11</v>
      </c>
      <c r="BC91" s="48">
        <v>15</v>
      </c>
      <c r="BD91" s="48">
        <v>20</v>
      </c>
      <c r="BE91" s="48">
        <v>17</v>
      </c>
      <c r="BF91" s="48">
        <v>26</v>
      </c>
      <c r="BG91" s="48">
        <v>11</v>
      </c>
      <c r="BH91" s="48">
        <v>18</v>
      </c>
      <c r="BI91" s="48">
        <v>16</v>
      </c>
      <c r="BJ91" s="48">
        <v>9</v>
      </c>
      <c r="BK91" s="48">
        <v>3</v>
      </c>
      <c r="BL91" s="48">
        <v>0</v>
      </c>
      <c r="BM91" s="48">
        <v>1</v>
      </c>
      <c r="BN91" s="48">
        <v>0</v>
      </c>
      <c r="BO91" s="50">
        <v>0</v>
      </c>
      <c r="BP91" s="48">
        <v>37</v>
      </c>
      <c r="BQ91" s="48">
        <v>151</v>
      </c>
      <c r="BR91" s="48">
        <v>58</v>
      </c>
      <c r="BS91" s="48">
        <v>29</v>
      </c>
      <c r="BT91" s="48">
        <v>4</v>
      </c>
      <c r="BU91" s="48">
        <v>11089</v>
      </c>
      <c r="BV91" s="48">
        <v>45.577235772400002</v>
      </c>
      <c r="BW91" s="48">
        <v>0</v>
      </c>
      <c r="BX91" s="48">
        <v>267</v>
      </c>
      <c r="BY91" s="48">
        <v>6</v>
      </c>
      <c r="BZ91" s="48">
        <v>9</v>
      </c>
      <c r="CA91" s="48">
        <v>12</v>
      </c>
      <c r="CB91" s="48">
        <v>20</v>
      </c>
      <c r="CC91" s="48">
        <v>10</v>
      </c>
      <c r="CD91" s="48">
        <v>16</v>
      </c>
      <c r="CE91" s="48">
        <v>9</v>
      </c>
      <c r="CF91" s="48">
        <v>9</v>
      </c>
      <c r="CG91" s="48">
        <v>16</v>
      </c>
      <c r="CH91" s="48">
        <v>24</v>
      </c>
      <c r="CI91" s="48">
        <v>15</v>
      </c>
      <c r="CJ91" s="48">
        <v>27</v>
      </c>
      <c r="CK91" s="48">
        <v>19</v>
      </c>
      <c r="CL91" s="48">
        <v>20</v>
      </c>
      <c r="CM91" s="48">
        <v>17</v>
      </c>
      <c r="CN91" s="48">
        <v>13</v>
      </c>
      <c r="CO91" s="48">
        <v>13</v>
      </c>
      <c r="CP91" s="48">
        <v>7</v>
      </c>
      <c r="CQ91" s="48">
        <v>4</v>
      </c>
      <c r="CR91" s="48">
        <v>1</v>
      </c>
      <c r="CS91" s="48">
        <v>0</v>
      </c>
      <c r="CT91" s="50">
        <v>0</v>
      </c>
      <c r="CU91" s="48">
        <v>27</v>
      </c>
      <c r="CV91" s="48">
        <v>165</v>
      </c>
      <c r="CW91" s="48">
        <v>75</v>
      </c>
      <c r="CX91" s="48">
        <v>38</v>
      </c>
      <c r="CY91" s="48">
        <v>12</v>
      </c>
      <c r="CZ91" s="48">
        <v>12835</v>
      </c>
      <c r="DA91" s="48">
        <v>48.571161048699999</v>
      </c>
      <c r="DB91" s="48">
        <v>0</v>
      </c>
    </row>
    <row r="92" spans="1:106" x14ac:dyDescent="0.15">
      <c r="A92">
        <v>8420</v>
      </c>
      <c r="B92">
        <v>28220</v>
      </c>
      <c r="C92">
        <v>730</v>
      </c>
      <c r="D92">
        <v>2</v>
      </c>
      <c r="H92" t="s">
        <v>631</v>
      </c>
      <c r="I92" t="s">
        <v>59</v>
      </c>
      <c r="J92" t="s">
        <v>108</v>
      </c>
      <c r="L92" t="s">
        <v>881</v>
      </c>
      <c r="M92" s="161">
        <v>174</v>
      </c>
      <c r="N92" s="48">
        <v>671</v>
      </c>
      <c r="O92" s="48">
        <v>13</v>
      </c>
      <c r="P92" s="48">
        <v>27</v>
      </c>
      <c r="Q92" s="48">
        <v>34</v>
      </c>
      <c r="R92" s="48">
        <v>40</v>
      </c>
      <c r="S92" s="48">
        <v>36</v>
      </c>
      <c r="T92" s="48">
        <v>30</v>
      </c>
      <c r="U92" s="48">
        <v>11</v>
      </c>
      <c r="V92" s="48">
        <v>32</v>
      </c>
      <c r="W92" s="48">
        <v>47</v>
      </c>
      <c r="X92" s="48">
        <v>41</v>
      </c>
      <c r="Y92" s="48">
        <v>36</v>
      </c>
      <c r="Z92" s="48">
        <v>56</v>
      </c>
      <c r="AA92" s="48">
        <v>42</v>
      </c>
      <c r="AB92" s="48">
        <v>50</v>
      </c>
      <c r="AC92" s="48">
        <v>34</v>
      </c>
      <c r="AD92" s="48">
        <v>41</v>
      </c>
      <c r="AE92" s="48">
        <v>40</v>
      </c>
      <c r="AF92" s="48">
        <v>33</v>
      </c>
      <c r="AG92" s="48">
        <v>20</v>
      </c>
      <c r="AH92" s="48">
        <v>5</v>
      </c>
      <c r="AI92" s="48">
        <v>3</v>
      </c>
      <c r="AJ92" s="50">
        <v>0</v>
      </c>
      <c r="AK92" s="48">
        <v>74</v>
      </c>
      <c r="AL92" s="48">
        <v>371</v>
      </c>
      <c r="AM92" s="48">
        <v>226</v>
      </c>
      <c r="AN92" s="48">
        <v>142</v>
      </c>
      <c r="AO92" s="48">
        <v>61</v>
      </c>
      <c r="AP92" s="48">
        <v>33720</v>
      </c>
      <c r="AQ92" s="48">
        <v>50.753353204200003</v>
      </c>
      <c r="AR92" s="48">
        <v>1</v>
      </c>
      <c r="AS92" s="48">
        <v>307</v>
      </c>
      <c r="AT92" s="48">
        <v>7</v>
      </c>
      <c r="AU92" s="48">
        <v>14</v>
      </c>
      <c r="AV92" s="48">
        <v>15</v>
      </c>
      <c r="AW92" s="48">
        <v>24</v>
      </c>
      <c r="AX92" s="48">
        <v>15</v>
      </c>
      <c r="AY92" s="48">
        <v>15</v>
      </c>
      <c r="AZ92" s="48">
        <v>6</v>
      </c>
      <c r="BA92" s="48">
        <v>12</v>
      </c>
      <c r="BB92" s="48">
        <v>26</v>
      </c>
      <c r="BC92" s="48">
        <v>21</v>
      </c>
      <c r="BD92" s="48">
        <v>18</v>
      </c>
      <c r="BE92" s="48">
        <v>30</v>
      </c>
      <c r="BF92" s="48">
        <v>22</v>
      </c>
      <c r="BG92" s="48">
        <v>22</v>
      </c>
      <c r="BH92" s="48">
        <v>20</v>
      </c>
      <c r="BI92" s="48">
        <v>15</v>
      </c>
      <c r="BJ92" s="48">
        <v>16</v>
      </c>
      <c r="BK92" s="48">
        <v>8</v>
      </c>
      <c r="BL92" s="48">
        <v>0</v>
      </c>
      <c r="BM92" s="48">
        <v>0</v>
      </c>
      <c r="BN92" s="48">
        <v>1</v>
      </c>
      <c r="BO92" s="50">
        <v>0</v>
      </c>
      <c r="BP92" s="48">
        <v>36</v>
      </c>
      <c r="BQ92" s="48">
        <v>189</v>
      </c>
      <c r="BR92" s="48">
        <v>82</v>
      </c>
      <c r="BS92" s="48">
        <v>40</v>
      </c>
      <c r="BT92" s="48">
        <v>9</v>
      </c>
      <c r="BU92" s="48">
        <v>14355</v>
      </c>
      <c r="BV92" s="48">
        <v>47.258957654699998</v>
      </c>
      <c r="BW92" s="48">
        <v>0</v>
      </c>
      <c r="BX92" s="48">
        <v>364</v>
      </c>
      <c r="BY92" s="48">
        <v>6</v>
      </c>
      <c r="BZ92" s="48">
        <v>13</v>
      </c>
      <c r="CA92" s="48">
        <v>19</v>
      </c>
      <c r="CB92" s="48">
        <v>16</v>
      </c>
      <c r="CC92" s="48">
        <v>21</v>
      </c>
      <c r="CD92" s="48">
        <v>15</v>
      </c>
      <c r="CE92" s="48">
        <v>5</v>
      </c>
      <c r="CF92" s="48">
        <v>20</v>
      </c>
      <c r="CG92" s="48">
        <v>21</v>
      </c>
      <c r="CH92" s="48">
        <v>20</v>
      </c>
      <c r="CI92" s="48">
        <v>18</v>
      </c>
      <c r="CJ92" s="48">
        <v>26</v>
      </c>
      <c r="CK92" s="48">
        <v>20</v>
      </c>
      <c r="CL92" s="48">
        <v>28</v>
      </c>
      <c r="CM92" s="48">
        <v>14</v>
      </c>
      <c r="CN92" s="48">
        <v>26</v>
      </c>
      <c r="CO92" s="48">
        <v>24</v>
      </c>
      <c r="CP92" s="48">
        <v>25</v>
      </c>
      <c r="CQ92" s="48">
        <v>20</v>
      </c>
      <c r="CR92" s="48">
        <v>5</v>
      </c>
      <c r="CS92" s="48">
        <v>2</v>
      </c>
      <c r="CT92" s="50">
        <v>0</v>
      </c>
      <c r="CU92" s="48">
        <v>38</v>
      </c>
      <c r="CV92" s="48">
        <v>182</v>
      </c>
      <c r="CW92" s="48">
        <v>144</v>
      </c>
      <c r="CX92" s="48">
        <v>102</v>
      </c>
      <c r="CY92" s="48">
        <v>52</v>
      </c>
      <c r="CZ92" s="48">
        <v>19365</v>
      </c>
      <c r="DA92" s="48">
        <v>53.700549450499999</v>
      </c>
      <c r="DB92" s="48">
        <v>1</v>
      </c>
    </row>
    <row r="93" spans="1:106" x14ac:dyDescent="0.15">
      <c r="A93">
        <v>8421</v>
      </c>
      <c r="B93">
        <v>28220</v>
      </c>
      <c r="C93">
        <v>740</v>
      </c>
      <c r="D93">
        <v>2</v>
      </c>
      <c r="H93" t="s">
        <v>631</v>
      </c>
      <c r="I93" t="s">
        <v>59</v>
      </c>
      <c r="J93" t="s">
        <v>109</v>
      </c>
      <c r="L93" t="s">
        <v>881</v>
      </c>
      <c r="M93" s="161">
        <v>81</v>
      </c>
      <c r="N93" s="48">
        <v>286</v>
      </c>
      <c r="O93" s="48">
        <v>7</v>
      </c>
      <c r="P93" s="48">
        <v>12</v>
      </c>
      <c r="Q93" s="48">
        <v>7</v>
      </c>
      <c r="R93" s="48">
        <v>23</v>
      </c>
      <c r="S93" s="48">
        <v>16</v>
      </c>
      <c r="T93" s="48">
        <v>9</v>
      </c>
      <c r="U93" s="48">
        <v>13</v>
      </c>
      <c r="V93" s="48">
        <v>17</v>
      </c>
      <c r="W93" s="48">
        <v>13</v>
      </c>
      <c r="X93" s="48">
        <v>26</v>
      </c>
      <c r="Y93" s="48">
        <v>21</v>
      </c>
      <c r="Z93" s="48">
        <v>28</v>
      </c>
      <c r="AA93" s="48">
        <v>25</v>
      </c>
      <c r="AB93" s="48">
        <v>14</v>
      </c>
      <c r="AC93" s="48">
        <v>16</v>
      </c>
      <c r="AD93" s="48">
        <v>14</v>
      </c>
      <c r="AE93" s="48">
        <v>14</v>
      </c>
      <c r="AF93" s="48">
        <v>9</v>
      </c>
      <c r="AG93" s="48">
        <v>2</v>
      </c>
      <c r="AH93" s="48">
        <v>0</v>
      </c>
      <c r="AI93" s="48">
        <v>0</v>
      </c>
      <c r="AJ93" s="50">
        <v>0</v>
      </c>
      <c r="AK93" s="48">
        <v>26</v>
      </c>
      <c r="AL93" s="48">
        <v>191</v>
      </c>
      <c r="AM93" s="48">
        <v>69</v>
      </c>
      <c r="AN93" s="48">
        <v>39</v>
      </c>
      <c r="AO93" s="48">
        <v>11</v>
      </c>
      <c r="AP93" s="48">
        <v>13493</v>
      </c>
      <c r="AQ93" s="48">
        <v>47.678321678300001</v>
      </c>
      <c r="AR93" s="48">
        <v>0</v>
      </c>
      <c r="AS93" s="48">
        <v>144</v>
      </c>
      <c r="AT93" s="48">
        <v>2</v>
      </c>
      <c r="AU93" s="48">
        <v>9</v>
      </c>
      <c r="AV93" s="48">
        <v>5</v>
      </c>
      <c r="AW93" s="48">
        <v>17</v>
      </c>
      <c r="AX93" s="48">
        <v>11</v>
      </c>
      <c r="AY93" s="48">
        <v>4</v>
      </c>
      <c r="AZ93" s="48">
        <v>5</v>
      </c>
      <c r="BA93" s="48">
        <v>10</v>
      </c>
      <c r="BB93" s="48">
        <v>6</v>
      </c>
      <c r="BC93" s="48">
        <v>13</v>
      </c>
      <c r="BD93" s="48">
        <v>11</v>
      </c>
      <c r="BE93" s="48">
        <v>13</v>
      </c>
      <c r="BF93" s="48">
        <v>13</v>
      </c>
      <c r="BG93" s="48">
        <v>6</v>
      </c>
      <c r="BH93" s="48">
        <v>8</v>
      </c>
      <c r="BI93" s="48">
        <v>4</v>
      </c>
      <c r="BJ93" s="48">
        <v>3</v>
      </c>
      <c r="BK93" s="48">
        <v>4</v>
      </c>
      <c r="BL93" s="48">
        <v>0</v>
      </c>
      <c r="BM93" s="48">
        <v>0</v>
      </c>
      <c r="BN93" s="48">
        <v>0</v>
      </c>
      <c r="BO93" s="50">
        <v>0</v>
      </c>
      <c r="BP93" s="48">
        <v>16</v>
      </c>
      <c r="BQ93" s="48">
        <v>103</v>
      </c>
      <c r="BR93" s="48">
        <v>25</v>
      </c>
      <c r="BS93" s="48">
        <v>11</v>
      </c>
      <c r="BT93" s="48">
        <v>4</v>
      </c>
      <c r="BU93" s="48">
        <v>6155</v>
      </c>
      <c r="BV93" s="48">
        <v>43.243055555600002</v>
      </c>
      <c r="BW93" s="48">
        <v>0</v>
      </c>
      <c r="BX93" s="48">
        <v>142</v>
      </c>
      <c r="BY93" s="48">
        <v>5</v>
      </c>
      <c r="BZ93" s="48">
        <v>3</v>
      </c>
      <c r="CA93" s="48">
        <v>2</v>
      </c>
      <c r="CB93" s="48">
        <v>6</v>
      </c>
      <c r="CC93" s="48">
        <v>5</v>
      </c>
      <c r="CD93" s="48">
        <v>5</v>
      </c>
      <c r="CE93" s="48">
        <v>8</v>
      </c>
      <c r="CF93" s="48">
        <v>7</v>
      </c>
      <c r="CG93" s="48">
        <v>7</v>
      </c>
      <c r="CH93" s="48">
        <v>13</v>
      </c>
      <c r="CI93" s="48">
        <v>10</v>
      </c>
      <c r="CJ93" s="48">
        <v>15</v>
      </c>
      <c r="CK93" s="48">
        <v>12</v>
      </c>
      <c r="CL93" s="48">
        <v>8</v>
      </c>
      <c r="CM93" s="48">
        <v>8</v>
      </c>
      <c r="CN93" s="48">
        <v>10</v>
      </c>
      <c r="CO93" s="48">
        <v>11</v>
      </c>
      <c r="CP93" s="48">
        <v>5</v>
      </c>
      <c r="CQ93" s="48">
        <v>2</v>
      </c>
      <c r="CR93" s="48">
        <v>0</v>
      </c>
      <c r="CS93" s="48">
        <v>0</v>
      </c>
      <c r="CT93" s="50">
        <v>0</v>
      </c>
      <c r="CU93" s="48">
        <v>10</v>
      </c>
      <c r="CV93" s="48">
        <v>88</v>
      </c>
      <c r="CW93" s="48">
        <v>44</v>
      </c>
      <c r="CX93" s="48">
        <v>28</v>
      </c>
      <c r="CY93" s="48">
        <v>7</v>
      </c>
      <c r="CZ93" s="48">
        <v>7338</v>
      </c>
      <c r="DA93" s="48">
        <v>52.176056338000002</v>
      </c>
      <c r="DB93" s="48">
        <v>0</v>
      </c>
    </row>
    <row r="94" spans="1:106" x14ac:dyDescent="0.15">
      <c r="A94">
        <v>8422</v>
      </c>
      <c r="B94">
        <v>28220</v>
      </c>
      <c r="C94">
        <v>750</v>
      </c>
      <c r="D94">
        <v>2</v>
      </c>
      <c r="H94" t="s">
        <v>631</v>
      </c>
      <c r="I94" t="s">
        <v>59</v>
      </c>
      <c r="J94" t="s">
        <v>110</v>
      </c>
      <c r="L94" t="s">
        <v>881</v>
      </c>
      <c r="M94" s="160">
        <v>95</v>
      </c>
      <c r="N94" s="48">
        <v>329</v>
      </c>
      <c r="O94" s="48">
        <v>6</v>
      </c>
      <c r="P94" s="48">
        <v>9</v>
      </c>
      <c r="Q94" s="48">
        <v>17</v>
      </c>
      <c r="R94" s="48">
        <v>18</v>
      </c>
      <c r="S94" s="48">
        <v>16</v>
      </c>
      <c r="T94" s="48">
        <v>22</v>
      </c>
      <c r="U94" s="48">
        <v>12</v>
      </c>
      <c r="V94" s="48">
        <v>13</v>
      </c>
      <c r="W94" s="48">
        <v>22</v>
      </c>
      <c r="X94" s="48">
        <v>19</v>
      </c>
      <c r="Y94" s="48">
        <v>26</v>
      </c>
      <c r="Z94" s="48">
        <v>30</v>
      </c>
      <c r="AA94" s="48">
        <v>23</v>
      </c>
      <c r="AB94" s="48">
        <v>13</v>
      </c>
      <c r="AC94" s="48">
        <v>21</v>
      </c>
      <c r="AD94" s="48">
        <v>18</v>
      </c>
      <c r="AE94" s="48">
        <v>30</v>
      </c>
      <c r="AF94" s="48">
        <v>6</v>
      </c>
      <c r="AG94" s="48">
        <v>7</v>
      </c>
      <c r="AH94" s="48">
        <v>1</v>
      </c>
      <c r="AI94" s="48">
        <v>0</v>
      </c>
      <c r="AJ94" s="50">
        <v>0</v>
      </c>
      <c r="AK94" s="48">
        <v>32</v>
      </c>
      <c r="AL94" s="48">
        <v>201</v>
      </c>
      <c r="AM94" s="48">
        <v>96</v>
      </c>
      <c r="AN94" s="48">
        <v>62</v>
      </c>
      <c r="AO94" s="48">
        <v>14</v>
      </c>
      <c r="AP94" s="48">
        <v>16187</v>
      </c>
      <c r="AQ94" s="48">
        <v>49.7006079027</v>
      </c>
      <c r="AR94" s="48">
        <v>1</v>
      </c>
      <c r="AS94" s="48">
        <v>153</v>
      </c>
      <c r="AT94" s="48">
        <v>4</v>
      </c>
      <c r="AU94" s="48">
        <v>4</v>
      </c>
      <c r="AV94" s="48">
        <v>10</v>
      </c>
      <c r="AW94" s="48">
        <v>7</v>
      </c>
      <c r="AX94" s="48">
        <v>8</v>
      </c>
      <c r="AY94" s="48">
        <v>13</v>
      </c>
      <c r="AZ94" s="48">
        <v>8</v>
      </c>
      <c r="BA94" s="48">
        <v>6</v>
      </c>
      <c r="BB94" s="48">
        <v>11</v>
      </c>
      <c r="BC94" s="48">
        <v>8</v>
      </c>
      <c r="BD94" s="48">
        <v>11</v>
      </c>
      <c r="BE94" s="48">
        <v>16</v>
      </c>
      <c r="BF94" s="48">
        <v>15</v>
      </c>
      <c r="BG94" s="48">
        <v>5</v>
      </c>
      <c r="BH94" s="48">
        <v>8</v>
      </c>
      <c r="BI94" s="48">
        <v>6</v>
      </c>
      <c r="BJ94" s="48">
        <v>11</v>
      </c>
      <c r="BK94" s="48">
        <v>1</v>
      </c>
      <c r="BL94" s="48">
        <v>1</v>
      </c>
      <c r="BM94" s="48">
        <v>0</v>
      </c>
      <c r="BN94" s="48">
        <v>0</v>
      </c>
      <c r="BO94" s="50">
        <v>0</v>
      </c>
      <c r="BP94" s="48">
        <v>18</v>
      </c>
      <c r="BQ94" s="48">
        <v>103</v>
      </c>
      <c r="BR94" s="48">
        <v>32</v>
      </c>
      <c r="BS94" s="48">
        <v>19</v>
      </c>
      <c r="BT94" s="48">
        <v>2</v>
      </c>
      <c r="BU94" s="48">
        <v>6989</v>
      </c>
      <c r="BV94" s="48">
        <v>46.179738562099999</v>
      </c>
      <c r="BW94" s="48">
        <v>0</v>
      </c>
      <c r="BX94" s="48">
        <v>176</v>
      </c>
      <c r="BY94" s="48">
        <v>2</v>
      </c>
      <c r="BZ94" s="48">
        <v>5</v>
      </c>
      <c r="CA94" s="48">
        <v>7</v>
      </c>
      <c r="CB94" s="48">
        <v>11</v>
      </c>
      <c r="CC94" s="48">
        <v>8</v>
      </c>
      <c r="CD94" s="48">
        <v>9</v>
      </c>
      <c r="CE94" s="48">
        <v>4</v>
      </c>
      <c r="CF94" s="48">
        <v>7</v>
      </c>
      <c r="CG94" s="48">
        <v>11</v>
      </c>
      <c r="CH94" s="48">
        <v>11</v>
      </c>
      <c r="CI94" s="48">
        <v>15</v>
      </c>
      <c r="CJ94" s="48">
        <v>14</v>
      </c>
      <c r="CK94" s="48">
        <v>8</v>
      </c>
      <c r="CL94" s="48">
        <v>8</v>
      </c>
      <c r="CM94" s="48">
        <v>13</v>
      </c>
      <c r="CN94" s="48">
        <v>12</v>
      </c>
      <c r="CO94" s="48">
        <v>19</v>
      </c>
      <c r="CP94" s="48">
        <v>5</v>
      </c>
      <c r="CQ94" s="48">
        <v>6</v>
      </c>
      <c r="CR94" s="48">
        <v>1</v>
      </c>
      <c r="CS94" s="48">
        <v>0</v>
      </c>
      <c r="CT94" s="50">
        <v>0</v>
      </c>
      <c r="CU94" s="48">
        <v>14</v>
      </c>
      <c r="CV94" s="48">
        <v>98</v>
      </c>
      <c r="CW94" s="48">
        <v>64</v>
      </c>
      <c r="CX94" s="48">
        <v>43</v>
      </c>
      <c r="CY94" s="48">
        <v>12</v>
      </c>
      <c r="CZ94" s="48">
        <v>9198</v>
      </c>
      <c r="DA94" s="48">
        <v>52.761363636399999</v>
      </c>
      <c r="DB94" s="48">
        <v>1</v>
      </c>
    </row>
    <row r="95" spans="1:106" x14ac:dyDescent="0.15">
      <c r="A95">
        <v>8423</v>
      </c>
      <c r="B95">
        <v>28220</v>
      </c>
      <c r="C95">
        <v>75001</v>
      </c>
      <c r="D95" s="118">
        <v>3</v>
      </c>
      <c r="E95" s="118"/>
      <c r="F95" s="118"/>
      <c r="G95" s="118"/>
      <c r="H95" s="118" t="s">
        <v>631</v>
      </c>
      <c r="I95" s="118" t="s">
        <v>59</v>
      </c>
      <c r="J95" s="118" t="s">
        <v>110</v>
      </c>
      <c r="K95" s="118"/>
      <c r="L95" s="118"/>
      <c r="M95" s="153">
        <v>50</v>
      </c>
      <c r="N95" s="119">
        <v>170</v>
      </c>
      <c r="O95" s="119">
        <v>2</v>
      </c>
      <c r="P95" s="119">
        <v>4</v>
      </c>
      <c r="Q95" s="119">
        <v>8</v>
      </c>
      <c r="R95" s="119">
        <v>10</v>
      </c>
      <c r="S95" s="119">
        <v>10</v>
      </c>
      <c r="T95" s="119">
        <v>13</v>
      </c>
      <c r="U95" s="119">
        <v>3</v>
      </c>
      <c r="V95" s="119">
        <v>6</v>
      </c>
      <c r="W95" s="119">
        <v>11</v>
      </c>
      <c r="X95" s="119">
        <v>12</v>
      </c>
      <c r="Y95" s="119">
        <v>15</v>
      </c>
      <c r="Z95" s="119">
        <v>15</v>
      </c>
      <c r="AA95" s="119">
        <v>10</v>
      </c>
      <c r="AB95" s="119">
        <v>5</v>
      </c>
      <c r="AC95" s="119">
        <v>12</v>
      </c>
      <c r="AD95" s="119">
        <v>9</v>
      </c>
      <c r="AE95" s="119">
        <v>18</v>
      </c>
      <c r="AF95" s="119">
        <v>2</v>
      </c>
      <c r="AG95" s="119">
        <v>4</v>
      </c>
      <c r="AH95" s="119">
        <v>1</v>
      </c>
      <c r="AI95" s="119">
        <v>0</v>
      </c>
      <c r="AJ95" s="133">
        <v>0</v>
      </c>
      <c r="AK95" s="119">
        <v>14</v>
      </c>
      <c r="AL95" s="119">
        <v>105</v>
      </c>
      <c r="AM95" s="119">
        <v>51</v>
      </c>
      <c r="AN95" s="119">
        <v>34</v>
      </c>
      <c r="AO95" s="119">
        <v>7</v>
      </c>
      <c r="AP95" s="119">
        <v>8460</v>
      </c>
      <c r="AQ95" s="119">
        <v>50.264705882400001</v>
      </c>
      <c r="AR95" s="119">
        <v>1</v>
      </c>
      <c r="AS95" s="119">
        <v>77</v>
      </c>
      <c r="AT95" s="119">
        <v>1</v>
      </c>
      <c r="AU95" s="119">
        <v>1</v>
      </c>
      <c r="AV95" s="119">
        <v>6</v>
      </c>
      <c r="AW95" s="119">
        <v>4</v>
      </c>
      <c r="AX95" s="119">
        <v>4</v>
      </c>
      <c r="AY95" s="119">
        <v>7</v>
      </c>
      <c r="AZ95" s="119">
        <v>1</v>
      </c>
      <c r="BA95" s="119">
        <v>3</v>
      </c>
      <c r="BB95" s="119">
        <v>5</v>
      </c>
      <c r="BC95" s="119">
        <v>5</v>
      </c>
      <c r="BD95" s="119">
        <v>7</v>
      </c>
      <c r="BE95" s="119">
        <v>8</v>
      </c>
      <c r="BF95" s="119">
        <v>7</v>
      </c>
      <c r="BG95" s="119">
        <v>3</v>
      </c>
      <c r="BH95" s="119">
        <v>4</v>
      </c>
      <c r="BI95" s="119">
        <v>3</v>
      </c>
      <c r="BJ95" s="119">
        <v>8</v>
      </c>
      <c r="BK95" s="119">
        <v>0</v>
      </c>
      <c r="BL95" s="119">
        <v>0</v>
      </c>
      <c r="BM95" s="119">
        <v>0</v>
      </c>
      <c r="BN95" s="119">
        <v>0</v>
      </c>
      <c r="BO95" s="133">
        <v>0</v>
      </c>
      <c r="BP95" s="119">
        <v>8</v>
      </c>
      <c r="BQ95" s="119">
        <v>51</v>
      </c>
      <c r="BR95" s="119">
        <v>18</v>
      </c>
      <c r="BS95" s="119">
        <v>11</v>
      </c>
      <c r="BT95" s="119">
        <v>0</v>
      </c>
      <c r="BU95" s="119">
        <v>3643</v>
      </c>
      <c r="BV95" s="119">
        <v>47.811688311700003</v>
      </c>
      <c r="BW95" s="119">
        <v>0</v>
      </c>
      <c r="BX95" s="119">
        <v>93</v>
      </c>
      <c r="BY95" s="119">
        <v>1</v>
      </c>
      <c r="BZ95" s="119">
        <v>3</v>
      </c>
      <c r="CA95" s="119">
        <v>2</v>
      </c>
      <c r="CB95" s="119">
        <v>6</v>
      </c>
      <c r="CC95" s="119">
        <v>6</v>
      </c>
      <c r="CD95" s="119">
        <v>6</v>
      </c>
      <c r="CE95" s="119">
        <v>2</v>
      </c>
      <c r="CF95" s="119">
        <v>3</v>
      </c>
      <c r="CG95" s="119">
        <v>6</v>
      </c>
      <c r="CH95" s="119">
        <v>7</v>
      </c>
      <c r="CI95" s="119">
        <v>8</v>
      </c>
      <c r="CJ95" s="119">
        <v>7</v>
      </c>
      <c r="CK95" s="119">
        <v>3</v>
      </c>
      <c r="CL95" s="119">
        <v>2</v>
      </c>
      <c r="CM95" s="119">
        <v>8</v>
      </c>
      <c r="CN95" s="119">
        <v>6</v>
      </c>
      <c r="CO95" s="119">
        <v>10</v>
      </c>
      <c r="CP95" s="119">
        <v>2</v>
      </c>
      <c r="CQ95" s="119">
        <v>4</v>
      </c>
      <c r="CR95" s="119">
        <v>1</v>
      </c>
      <c r="CS95" s="119">
        <v>0</v>
      </c>
      <c r="CT95" s="133">
        <v>0</v>
      </c>
      <c r="CU95" s="119">
        <v>6</v>
      </c>
      <c r="CV95" s="119">
        <v>54</v>
      </c>
      <c r="CW95" s="119">
        <v>33</v>
      </c>
      <c r="CX95" s="119">
        <v>23</v>
      </c>
      <c r="CY95" s="119">
        <v>7</v>
      </c>
      <c r="CZ95" s="119">
        <v>4817</v>
      </c>
      <c r="DA95" s="119">
        <v>52.295698924699998</v>
      </c>
      <c r="DB95" s="119">
        <v>1</v>
      </c>
    </row>
    <row r="96" spans="1:106" x14ac:dyDescent="0.15">
      <c r="A96">
        <v>8424</v>
      </c>
      <c r="B96">
        <v>28220</v>
      </c>
      <c r="C96">
        <v>75002</v>
      </c>
      <c r="D96" s="120">
        <v>3</v>
      </c>
      <c r="E96" s="120"/>
      <c r="F96" s="120"/>
      <c r="G96" s="120"/>
      <c r="H96" s="120" t="s">
        <v>631</v>
      </c>
      <c r="I96" s="120" t="s">
        <v>59</v>
      </c>
      <c r="J96" s="120" t="s">
        <v>110</v>
      </c>
      <c r="K96" s="120" t="s">
        <v>111</v>
      </c>
      <c r="L96" s="120"/>
      <c r="M96" s="153">
        <v>45</v>
      </c>
      <c r="N96" s="121">
        <v>159</v>
      </c>
      <c r="O96" s="121">
        <v>4</v>
      </c>
      <c r="P96" s="121">
        <v>5</v>
      </c>
      <c r="Q96" s="121">
        <v>9</v>
      </c>
      <c r="R96" s="121">
        <v>8</v>
      </c>
      <c r="S96" s="121">
        <v>6</v>
      </c>
      <c r="T96" s="121">
        <v>9</v>
      </c>
      <c r="U96" s="121">
        <v>9</v>
      </c>
      <c r="V96" s="121">
        <v>7</v>
      </c>
      <c r="W96" s="121">
        <v>11</v>
      </c>
      <c r="X96" s="121">
        <v>7</v>
      </c>
      <c r="Y96" s="121">
        <v>11</v>
      </c>
      <c r="Z96" s="121">
        <v>15</v>
      </c>
      <c r="AA96" s="121">
        <v>13</v>
      </c>
      <c r="AB96" s="121">
        <v>8</v>
      </c>
      <c r="AC96" s="121">
        <v>9</v>
      </c>
      <c r="AD96" s="121">
        <v>9</v>
      </c>
      <c r="AE96" s="121">
        <v>12</v>
      </c>
      <c r="AF96" s="121">
        <v>4</v>
      </c>
      <c r="AG96" s="121">
        <v>3</v>
      </c>
      <c r="AH96" s="121">
        <v>0</v>
      </c>
      <c r="AI96" s="121">
        <v>0</v>
      </c>
      <c r="AJ96" s="57">
        <v>0</v>
      </c>
      <c r="AK96" s="121">
        <v>18</v>
      </c>
      <c r="AL96" s="121">
        <v>96</v>
      </c>
      <c r="AM96" s="121">
        <v>45</v>
      </c>
      <c r="AN96" s="121">
        <v>28</v>
      </c>
      <c r="AO96" s="121">
        <v>7</v>
      </c>
      <c r="AP96" s="121">
        <v>7727</v>
      </c>
      <c r="AQ96" s="121">
        <v>49.097484276700001</v>
      </c>
      <c r="AR96" s="121">
        <v>0</v>
      </c>
      <c r="AS96" s="121">
        <v>76</v>
      </c>
      <c r="AT96" s="121">
        <v>3</v>
      </c>
      <c r="AU96" s="121">
        <v>3</v>
      </c>
      <c r="AV96" s="121">
        <v>4</v>
      </c>
      <c r="AW96" s="121">
        <v>3</v>
      </c>
      <c r="AX96" s="121">
        <v>4</v>
      </c>
      <c r="AY96" s="121">
        <v>6</v>
      </c>
      <c r="AZ96" s="121">
        <v>7</v>
      </c>
      <c r="BA96" s="121">
        <v>3</v>
      </c>
      <c r="BB96" s="121">
        <v>6</v>
      </c>
      <c r="BC96" s="121">
        <v>3</v>
      </c>
      <c r="BD96" s="121">
        <v>4</v>
      </c>
      <c r="BE96" s="121">
        <v>8</v>
      </c>
      <c r="BF96" s="121">
        <v>8</v>
      </c>
      <c r="BG96" s="121">
        <v>2</v>
      </c>
      <c r="BH96" s="121">
        <v>4</v>
      </c>
      <c r="BI96" s="121">
        <v>3</v>
      </c>
      <c r="BJ96" s="121">
        <v>3</v>
      </c>
      <c r="BK96" s="121">
        <v>1</v>
      </c>
      <c r="BL96" s="121">
        <v>1</v>
      </c>
      <c r="BM96" s="121">
        <v>0</v>
      </c>
      <c r="BN96" s="121">
        <v>0</v>
      </c>
      <c r="BO96" s="57">
        <v>0</v>
      </c>
      <c r="BP96" s="121">
        <v>10</v>
      </c>
      <c r="BQ96" s="121">
        <v>52</v>
      </c>
      <c r="BR96" s="121">
        <v>14</v>
      </c>
      <c r="BS96" s="121">
        <v>8</v>
      </c>
      <c r="BT96" s="121">
        <v>2</v>
      </c>
      <c r="BU96" s="121">
        <v>3346</v>
      </c>
      <c r="BV96" s="121">
        <v>44.526315789500003</v>
      </c>
      <c r="BW96" s="121">
        <v>0</v>
      </c>
      <c r="BX96" s="121">
        <v>83</v>
      </c>
      <c r="BY96" s="121">
        <v>1</v>
      </c>
      <c r="BZ96" s="121">
        <v>2</v>
      </c>
      <c r="CA96" s="121">
        <v>5</v>
      </c>
      <c r="CB96" s="121">
        <v>5</v>
      </c>
      <c r="CC96" s="121">
        <v>2</v>
      </c>
      <c r="CD96" s="121">
        <v>3</v>
      </c>
      <c r="CE96" s="121">
        <v>2</v>
      </c>
      <c r="CF96" s="121">
        <v>4</v>
      </c>
      <c r="CG96" s="121">
        <v>5</v>
      </c>
      <c r="CH96" s="121">
        <v>4</v>
      </c>
      <c r="CI96" s="121">
        <v>7</v>
      </c>
      <c r="CJ96" s="121">
        <v>7</v>
      </c>
      <c r="CK96" s="121">
        <v>5</v>
      </c>
      <c r="CL96" s="121">
        <v>6</v>
      </c>
      <c r="CM96" s="121">
        <v>5</v>
      </c>
      <c r="CN96" s="121">
        <v>6</v>
      </c>
      <c r="CO96" s="121">
        <v>9</v>
      </c>
      <c r="CP96" s="121">
        <v>3</v>
      </c>
      <c r="CQ96" s="121">
        <v>2</v>
      </c>
      <c r="CR96" s="121">
        <v>0</v>
      </c>
      <c r="CS96" s="121">
        <v>0</v>
      </c>
      <c r="CT96" s="57">
        <v>0</v>
      </c>
      <c r="CU96" s="121">
        <v>8</v>
      </c>
      <c r="CV96" s="121">
        <v>44</v>
      </c>
      <c r="CW96" s="121">
        <v>31</v>
      </c>
      <c r="CX96" s="121">
        <v>20</v>
      </c>
      <c r="CY96" s="121">
        <v>5</v>
      </c>
      <c r="CZ96" s="121">
        <v>4381</v>
      </c>
      <c r="DA96" s="121">
        <v>53.283132530099998</v>
      </c>
      <c r="DB96" s="121">
        <v>0</v>
      </c>
    </row>
    <row r="97" spans="1:106" x14ac:dyDescent="0.15">
      <c r="A97">
        <v>8425</v>
      </c>
      <c r="B97">
        <v>28220</v>
      </c>
      <c r="C97">
        <v>770</v>
      </c>
      <c r="D97">
        <v>2</v>
      </c>
      <c r="H97" t="s">
        <v>631</v>
      </c>
      <c r="I97" t="s">
        <v>59</v>
      </c>
      <c r="J97" t="s">
        <v>112</v>
      </c>
      <c r="L97" t="s">
        <v>881</v>
      </c>
      <c r="M97" s="159">
        <v>26</v>
      </c>
      <c r="N97" s="48">
        <v>74</v>
      </c>
      <c r="O97" s="48">
        <v>4</v>
      </c>
      <c r="P97" s="48">
        <v>4</v>
      </c>
      <c r="Q97" s="48">
        <v>6</v>
      </c>
      <c r="R97" s="48">
        <v>8</v>
      </c>
      <c r="S97" s="48">
        <v>0</v>
      </c>
      <c r="T97" s="48">
        <v>3</v>
      </c>
      <c r="U97" s="48">
        <v>2</v>
      </c>
      <c r="V97" s="48">
        <v>5</v>
      </c>
      <c r="W97" s="48">
        <v>7</v>
      </c>
      <c r="X97" s="48">
        <v>3</v>
      </c>
      <c r="Y97" s="48">
        <v>1</v>
      </c>
      <c r="Z97" s="48">
        <v>5</v>
      </c>
      <c r="AA97" s="48">
        <v>5</v>
      </c>
      <c r="AB97" s="48">
        <v>8</v>
      </c>
      <c r="AC97" s="48">
        <v>6</v>
      </c>
      <c r="AD97" s="48">
        <v>2</v>
      </c>
      <c r="AE97" s="48">
        <v>3</v>
      </c>
      <c r="AF97" s="48">
        <v>2</v>
      </c>
      <c r="AG97" s="48">
        <v>0</v>
      </c>
      <c r="AH97" s="48">
        <v>0</v>
      </c>
      <c r="AI97" s="48">
        <v>0</v>
      </c>
      <c r="AJ97" s="50">
        <v>0</v>
      </c>
      <c r="AK97" s="48">
        <v>14</v>
      </c>
      <c r="AL97" s="48">
        <v>39</v>
      </c>
      <c r="AM97" s="48">
        <v>21</v>
      </c>
      <c r="AN97" s="48">
        <v>7</v>
      </c>
      <c r="AO97" s="48">
        <v>2</v>
      </c>
      <c r="AP97" s="48">
        <v>3198</v>
      </c>
      <c r="AQ97" s="48">
        <v>43.716216216200003</v>
      </c>
      <c r="AR97" s="48">
        <v>1</v>
      </c>
      <c r="AS97" s="48">
        <v>39</v>
      </c>
      <c r="AT97" s="48">
        <v>3</v>
      </c>
      <c r="AU97" s="48">
        <v>4</v>
      </c>
      <c r="AV97" s="48">
        <v>3</v>
      </c>
      <c r="AW97" s="48">
        <v>7</v>
      </c>
      <c r="AX97" s="48">
        <v>0</v>
      </c>
      <c r="AY97" s="48">
        <v>1</v>
      </c>
      <c r="AZ97" s="48">
        <v>1</v>
      </c>
      <c r="BA97" s="48">
        <v>3</v>
      </c>
      <c r="BB97" s="48">
        <v>2</v>
      </c>
      <c r="BC97" s="48">
        <v>1</v>
      </c>
      <c r="BD97" s="48">
        <v>0</v>
      </c>
      <c r="BE97" s="48">
        <v>4</v>
      </c>
      <c r="BF97" s="48">
        <v>2</v>
      </c>
      <c r="BG97" s="48">
        <v>4</v>
      </c>
      <c r="BH97" s="48">
        <v>1</v>
      </c>
      <c r="BI97" s="48">
        <v>2</v>
      </c>
      <c r="BJ97" s="48">
        <v>1</v>
      </c>
      <c r="BK97" s="48">
        <v>0</v>
      </c>
      <c r="BL97" s="48">
        <v>0</v>
      </c>
      <c r="BM97" s="48">
        <v>0</v>
      </c>
      <c r="BN97" s="48">
        <v>0</v>
      </c>
      <c r="BO97" s="50">
        <v>0</v>
      </c>
      <c r="BP97" s="48">
        <v>10</v>
      </c>
      <c r="BQ97" s="48">
        <v>21</v>
      </c>
      <c r="BR97" s="48">
        <v>8</v>
      </c>
      <c r="BS97" s="48">
        <v>3</v>
      </c>
      <c r="BT97" s="48">
        <v>0</v>
      </c>
      <c r="BU97" s="48">
        <v>1424</v>
      </c>
      <c r="BV97" s="48">
        <v>37.012820512799998</v>
      </c>
      <c r="BW97" s="48">
        <v>0</v>
      </c>
      <c r="BX97" s="48">
        <v>35</v>
      </c>
      <c r="BY97" s="48">
        <v>1</v>
      </c>
      <c r="BZ97" s="48">
        <v>0</v>
      </c>
      <c r="CA97" s="48">
        <v>3</v>
      </c>
      <c r="CB97" s="48">
        <v>1</v>
      </c>
      <c r="CC97" s="48">
        <v>0</v>
      </c>
      <c r="CD97" s="48">
        <v>2</v>
      </c>
      <c r="CE97" s="48">
        <v>1</v>
      </c>
      <c r="CF97" s="48">
        <v>2</v>
      </c>
      <c r="CG97" s="48">
        <v>5</v>
      </c>
      <c r="CH97" s="48">
        <v>2</v>
      </c>
      <c r="CI97" s="48">
        <v>1</v>
      </c>
      <c r="CJ97" s="48">
        <v>1</v>
      </c>
      <c r="CK97" s="48">
        <v>3</v>
      </c>
      <c r="CL97" s="48">
        <v>4</v>
      </c>
      <c r="CM97" s="48">
        <v>5</v>
      </c>
      <c r="CN97" s="48">
        <v>0</v>
      </c>
      <c r="CO97" s="48">
        <v>2</v>
      </c>
      <c r="CP97" s="48">
        <v>2</v>
      </c>
      <c r="CQ97" s="48">
        <v>0</v>
      </c>
      <c r="CR97" s="48">
        <v>0</v>
      </c>
      <c r="CS97" s="48">
        <v>0</v>
      </c>
      <c r="CT97" s="50">
        <v>0</v>
      </c>
      <c r="CU97" s="48">
        <v>4</v>
      </c>
      <c r="CV97" s="48">
        <v>18</v>
      </c>
      <c r="CW97" s="48">
        <v>13</v>
      </c>
      <c r="CX97" s="48">
        <v>4</v>
      </c>
      <c r="CY97" s="48">
        <v>2</v>
      </c>
      <c r="CZ97" s="48">
        <v>1774</v>
      </c>
      <c r="DA97" s="48">
        <v>51.185714285700001</v>
      </c>
      <c r="DB97" s="48">
        <v>1</v>
      </c>
    </row>
    <row r="98" spans="1:106" x14ac:dyDescent="0.15">
      <c r="A98">
        <v>8426</v>
      </c>
      <c r="B98">
        <v>28220</v>
      </c>
      <c r="C98">
        <v>780</v>
      </c>
      <c r="D98">
        <v>2</v>
      </c>
      <c r="H98" t="s">
        <v>631</v>
      </c>
      <c r="I98" t="s">
        <v>59</v>
      </c>
      <c r="J98" t="s">
        <v>56</v>
      </c>
      <c r="L98" t="s">
        <v>882</v>
      </c>
      <c r="M98" s="161">
        <v>260</v>
      </c>
      <c r="N98" s="48">
        <v>928</v>
      </c>
      <c r="O98" s="48">
        <v>26</v>
      </c>
      <c r="P98" s="48">
        <v>43</v>
      </c>
      <c r="Q98" s="48">
        <v>42</v>
      </c>
      <c r="R98" s="48">
        <v>43</v>
      </c>
      <c r="S98" s="48">
        <v>42</v>
      </c>
      <c r="T98" s="48">
        <v>35</v>
      </c>
      <c r="U98" s="48">
        <v>54</v>
      </c>
      <c r="V98" s="48">
        <v>57</v>
      </c>
      <c r="W98" s="48">
        <v>45</v>
      </c>
      <c r="X98" s="48">
        <v>50</v>
      </c>
      <c r="Y98" s="48">
        <v>59</v>
      </c>
      <c r="Z98" s="48">
        <v>65</v>
      </c>
      <c r="AA98" s="48">
        <v>84</v>
      </c>
      <c r="AB98" s="48">
        <v>60</v>
      </c>
      <c r="AC98" s="48">
        <v>43</v>
      </c>
      <c r="AD98" s="48">
        <v>58</v>
      </c>
      <c r="AE98" s="48">
        <v>55</v>
      </c>
      <c r="AF98" s="48">
        <v>39</v>
      </c>
      <c r="AG98" s="48">
        <v>19</v>
      </c>
      <c r="AH98" s="48">
        <v>8</v>
      </c>
      <c r="AI98" s="48">
        <v>1</v>
      </c>
      <c r="AJ98" s="50">
        <v>0</v>
      </c>
      <c r="AK98" s="48">
        <v>111</v>
      </c>
      <c r="AL98" s="48">
        <v>534</v>
      </c>
      <c r="AM98" s="48">
        <v>283</v>
      </c>
      <c r="AN98" s="48">
        <v>180</v>
      </c>
      <c r="AO98" s="48">
        <v>67</v>
      </c>
      <c r="AP98" s="48">
        <v>45540</v>
      </c>
      <c r="AQ98" s="48">
        <v>49.573275862099997</v>
      </c>
      <c r="AR98" s="48">
        <v>23</v>
      </c>
      <c r="AS98" s="48">
        <v>442</v>
      </c>
      <c r="AT98" s="48">
        <v>13</v>
      </c>
      <c r="AU98" s="48">
        <v>20</v>
      </c>
      <c r="AV98" s="48">
        <v>21</v>
      </c>
      <c r="AW98" s="48">
        <v>23</v>
      </c>
      <c r="AX98" s="48">
        <v>20</v>
      </c>
      <c r="AY98" s="48">
        <v>22</v>
      </c>
      <c r="AZ98" s="48">
        <v>27</v>
      </c>
      <c r="BA98" s="48">
        <v>31</v>
      </c>
      <c r="BB98" s="48">
        <v>21</v>
      </c>
      <c r="BC98" s="48">
        <v>28</v>
      </c>
      <c r="BD98" s="48">
        <v>28</v>
      </c>
      <c r="BE98" s="48">
        <v>34</v>
      </c>
      <c r="BF98" s="48">
        <v>43</v>
      </c>
      <c r="BG98" s="48">
        <v>34</v>
      </c>
      <c r="BH98" s="48">
        <v>15</v>
      </c>
      <c r="BI98" s="48">
        <v>26</v>
      </c>
      <c r="BJ98" s="48">
        <v>21</v>
      </c>
      <c r="BK98" s="48">
        <v>10</v>
      </c>
      <c r="BL98" s="48">
        <v>4</v>
      </c>
      <c r="BM98" s="48">
        <v>1</v>
      </c>
      <c r="BN98" s="48">
        <v>0</v>
      </c>
      <c r="BO98" s="50">
        <v>0</v>
      </c>
      <c r="BP98" s="48">
        <v>54</v>
      </c>
      <c r="BQ98" s="48">
        <v>277</v>
      </c>
      <c r="BR98" s="48">
        <v>111</v>
      </c>
      <c r="BS98" s="48">
        <v>62</v>
      </c>
      <c r="BT98" s="48">
        <v>15</v>
      </c>
      <c r="BU98" s="48">
        <v>20501</v>
      </c>
      <c r="BV98" s="48">
        <v>46.882352941199997</v>
      </c>
      <c r="BW98" s="48">
        <v>12</v>
      </c>
      <c r="BX98" s="48">
        <v>486</v>
      </c>
      <c r="BY98" s="48">
        <v>13</v>
      </c>
      <c r="BZ98" s="48">
        <v>23</v>
      </c>
      <c r="CA98" s="48">
        <v>21</v>
      </c>
      <c r="CB98" s="48">
        <v>20</v>
      </c>
      <c r="CC98" s="48">
        <v>22</v>
      </c>
      <c r="CD98" s="48">
        <v>13</v>
      </c>
      <c r="CE98" s="48">
        <v>27</v>
      </c>
      <c r="CF98" s="48">
        <v>26</v>
      </c>
      <c r="CG98" s="48">
        <v>24</v>
      </c>
      <c r="CH98" s="48">
        <v>22</v>
      </c>
      <c r="CI98" s="48">
        <v>31</v>
      </c>
      <c r="CJ98" s="48">
        <v>31</v>
      </c>
      <c r="CK98" s="48">
        <v>41</v>
      </c>
      <c r="CL98" s="48">
        <v>26</v>
      </c>
      <c r="CM98" s="48">
        <v>28</v>
      </c>
      <c r="CN98" s="48">
        <v>32</v>
      </c>
      <c r="CO98" s="48">
        <v>34</v>
      </c>
      <c r="CP98" s="48">
        <v>29</v>
      </c>
      <c r="CQ98" s="48">
        <v>15</v>
      </c>
      <c r="CR98" s="48">
        <v>7</v>
      </c>
      <c r="CS98" s="48">
        <v>1</v>
      </c>
      <c r="CT98" s="50">
        <v>0</v>
      </c>
      <c r="CU98" s="48">
        <v>57</v>
      </c>
      <c r="CV98" s="48">
        <v>257</v>
      </c>
      <c r="CW98" s="48">
        <v>172</v>
      </c>
      <c r="CX98" s="48">
        <v>118</v>
      </c>
      <c r="CY98" s="48">
        <v>52</v>
      </c>
      <c r="CZ98" s="48">
        <v>25039</v>
      </c>
      <c r="DA98" s="48">
        <v>52.020576131699997</v>
      </c>
      <c r="DB98" s="48">
        <v>11</v>
      </c>
    </row>
    <row r="99" spans="1:106" x14ac:dyDescent="0.15">
      <c r="A99">
        <v>8427</v>
      </c>
      <c r="B99">
        <v>28220</v>
      </c>
      <c r="C99">
        <v>790</v>
      </c>
      <c r="D99">
        <v>2</v>
      </c>
      <c r="H99" t="s">
        <v>631</v>
      </c>
      <c r="I99" t="s">
        <v>59</v>
      </c>
      <c r="J99" t="s">
        <v>113</v>
      </c>
      <c r="L99" t="s">
        <v>882</v>
      </c>
      <c r="M99" s="161">
        <v>305</v>
      </c>
      <c r="N99" s="48">
        <v>1057</v>
      </c>
      <c r="O99" s="48">
        <v>22</v>
      </c>
      <c r="P99" s="48">
        <v>52</v>
      </c>
      <c r="Q99" s="48">
        <v>52</v>
      </c>
      <c r="R99" s="48">
        <v>55</v>
      </c>
      <c r="S99" s="48">
        <v>44</v>
      </c>
      <c r="T99" s="48">
        <v>51</v>
      </c>
      <c r="U99" s="48">
        <v>47</v>
      </c>
      <c r="V99" s="48">
        <v>71</v>
      </c>
      <c r="W99" s="48">
        <v>58</v>
      </c>
      <c r="X99" s="48">
        <v>62</v>
      </c>
      <c r="Y99" s="48">
        <v>65</v>
      </c>
      <c r="Z99" s="48">
        <v>95</v>
      </c>
      <c r="AA99" s="48">
        <v>97</v>
      </c>
      <c r="AB99" s="48">
        <v>68</v>
      </c>
      <c r="AC99" s="48">
        <v>67</v>
      </c>
      <c r="AD99" s="48">
        <v>62</v>
      </c>
      <c r="AE99" s="48">
        <v>52</v>
      </c>
      <c r="AF99" s="48">
        <v>27</v>
      </c>
      <c r="AG99" s="48">
        <v>9</v>
      </c>
      <c r="AH99" s="48">
        <v>0</v>
      </c>
      <c r="AI99" s="48">
        <v>1</v>
      </c>
      <c r="AJ99" s="50">
        <v>0</v>
      </c>
      <c r="AK99" s="48">
        <v>126</v>
      </c>
      <c r="AL99" s="48">
        <v>645</v>
      </c>
      <c r="AM99" s="48">
        <v>286</v>
      </c>
      <c r="AN99" s="48">
        <v>151</v>
      </c>
      <c r="AO99" s="48">
        <v>37</v>
      </c>
      <c r="AP99" s="48">
        <v>50258</v>
      </c>
      <c r="AQ99" s="48">
        <v>48.047776726599999</v>
      </c>
      <c r="AR99" s="48">
        <v>0</v>
      </c>
      <c r="AS99" s="48">
        <v>510</v>
      </c>
      <c r="AT99" s="48">
        <v>11</v>
      </c>
      <c r="AU99" s="48">
        <v>18</v>
      </c>
      <c r="AV99" s="48">
        <v>28</v>
      </c>
      <c r="AW99" s="48">
        <v>28</v>
      </c>
      <c r="AX99" s="48">
        <v>25</v>
      </c>
      <c r="AY99" s="48">
        <v>30</v>
      </c>
      <c r="AZ99" s="48">
        <v>28</v>
      </c>
      <c r="BA99" s="48">
        <v>38</v>
      </c>
      <c r="BB99" s="48">
        <v>27</v>
      </c>
      <c r="BC99" s="48">
        <v>32</v>
      </c>
      <c r="BD99" s="48">
        <v>29</v>
      </c>
      <c r="BE99" s="48">
        <v>44</v>
      </c>
      <c r="BF99" s="48">
        <v>51</v>
      </c>
      <c r="BG99" s="48">
        <v>34</v>
      </c>
      <c r="BH99" s="48">
        <v>26</v>
      </c>
      <c r="BI99" s="48">
        <v>29</v>
      </c>
      <c r="BJ99" s="48">
        <v>19</v>
      </c>
      <c r="BK99" s="48">
        <v>13</v>
      </c>
      <c r="BL99" s="48">
        <v>0</v>
      </c>
      <c r="BM99" s="48">
        <v>0</v>
      </c>
      <c r="BN99" s="48">
        <v>0</v>
      </c>
      <c r="BO99" s="50">
        <v>0</v>
      </c>
      <c r="BP99" s="48">
        <v>57</v>
      </c>
      <c r="BQ99" s="48">
        <v>332</v>
      </c>
      <c r="BR99" s="48">
        <v>121</v>
      </c>
      <c r="BS99" s="48">
        <v>61</v>
      </c>
      <c r="BT99" s="48">
        <v>13</v>
      </c>
      <c r="BU99" s="48">
        <v>23464</v>
      </c>
      <c r="BV99" s="48">
        <v>46.5078431373</v>
      </c>
      <c r="BW99" s="48">
        <v>0</v>
      </c>
      <c r="BX99" s="48">
        <v>547</v>
      </c>
      <c r="BY99" s="48">
        <v>11</v>
      </c>
      <c r="BZ99" s="48">
        <v>34</v>
      </c>
      <c r="CA99" s="48">
        <v>24</v>
      </c>
      <c r="CB99" s="48">
        <v>27</v>
      </c>
      <c r="CC99" s="48">
        <v>19</v>
      </c>
      <c r="CD99" s="48">
        <v>21</v>
      </c>
      <c r="CE99" s="48">
        <v>19</v>
      </c>
      <c r="CF99" s="48">
        <v>33</v>
      </c>
      <c r="CG99" s="48">
        <v>31</v>
      </c>
      <c r="CH99" s="48">
        <v>30</v>
      </c>
      <c r="CI99" s="48">
        <v>36</v>
      </c>
      <c r="CJ99" s="48">
        <v>51</v>
      </c>
      <c r="CK99" s="48">
        <v>46</v>
      </c>
      <c r="CL99" s="48">
        <v>34</v>
      </c>
      <c r="CM99" s="48">
        <v>41</v>
      </c>
      <c r="CN99" s="48">
        <v>33</v>
      </c>
      <c r="CO99" s="48">
        <v>33</v>
      </c>
      <c r="CP99" s="48">
        <v>14</v>
      </c>
      <c r="CQ99" s="48">
        <v>9</v>
      </c>
      <c r="CR99" s="48">
        <v>0</v>
      </c>
      <c r="CS99" s="48">
        <v>1</v>
      </c>
      <c r="CT99" s="50">
        <v>0</v>
      </c>
      <c r="CU99" s="48">
        <v>69</v>
      </c>
      <c r="CV99" s="48">
        <v>313</v>
      </c>
      <c r="CW99" s="48">
        <v>165</v>
      </c>
      <c r="CX99" s="48">
        <v>90</v>
      </c>
      <c r="CY99" s="48">
        <v>24</v>
      </c>
      <c r="CZ99" s="48">
        <v>26794</v>
      </c>
      <c r="DA99" s="48">
        <v>49.483546617899997</v>
      </c>
      <c r="DB99" s="48">
        <v>0</v>
      </c>
    </row>
    <row r="100" spans="1:106" x14ac:dyDescent="0.15">
      <c r="A100">
        <v>8428</v>
      </c>
      <c r="B100">
        <v>28220</v>
      </c>
      <c r="C100">
        <v>800</v>
      </c>
      <c r="D100">
        <v>2</v>
      </c>
      <c r="H100" t="s">
        <v>631</v>
      </c>
      <c r="I100" t="s">
        <v>59</v>
      </c>
      <c r="J100" t="s">
        <v>114</v>
      </c>
      <c r="L100" t="s">
        <v>882</v>
      </c>
      <c r="M100" s="160">
        <v>248</v>
      </c>
      <c r="N100" s="48">
        <v>802</v>
      </c>
      <c r="O100" s="48">
        <v>34</v>
      </c>
      <c r="P100" s="48">
        <v>43</v>
      </c>
      <c r="Q100" s="48">
        <v>26</v>
      </c>
      <c r="R100" s="48">
        <v>19</v>
      </c>
      <c r="S100" s="48">
        <v>30</v>
      </c>
      <c r="T100" s="48">
        <v>34</v>
      </c>
      <c r="U100" s="48">
        <v>49</v>
      </c>
      <c r="V100" s="48">
        <v>61</v>
      </c>
      <c r="W100" s="48">
        <v>57</v>
      </c>
      <c r="X100" s="48">
        <v>31</v>
      </c>
      <c r="Y100" s="48">
        <v>53</v>
      </c>
      <c r="Z100" s="48">
        <v>62</v>
      </c>
      <c r="AA100" s="48">
        <v>77</v>
      </c>
      <c r="AB100" s="48">
        <v>66</v>
      </c>
      <c r="AC100" s="48">
        <v>42</v>
      </c>
      <c r="AD100" s="48">
        <v>42</v>
      </c>
      <c r="AE100" s="48">
        <v>47</v>
      </c>
      <c r="AF100" s="48">
        <v>19</v>
      </c>
      <c r="AG100" s="48">
        <v>9</v>
      </c>
      <c r="AH100" s="48">
        <v>1</v>
      </c>
      <c r="AI100" s="48">
        <v>0</v>
      </c>
      <c r="AJ100" s="50">
        <v>0</v>
      </c>
      <c r="AK100" s="48">
        <v>103</v>
      </c>
      <c r="AL100" s="48">
        <v>473</v>
      </c>
      <c r="AM100" s="48">
        <v>226</v>
      </c>
      <c r="AN100" s="48">
        <v>118</v>
      </c>
      <c r="AO100" s="48">
        <v>29</v>
      </c>
      <c r="AP100" s="48">
        <v>38428</v>
      </c>
      <c r="AQ100" s="48">
        <v>48.415211970100003</v>
      </c>
      <c r="AR100" s="48">
        <v>17</v>
      </c>
      <c r="AS100" s="48">
        <v>374</v>
      </c>
      <c r="AT100" s="48">
        <v>18</v>
      </c>
      <c r="AU100" s="48">
        <v>23</v>
      </c>
      <c r="AV100" s="48">
        <v>12</v>
      </c>
      <c r="AW100" s="48">
        <v>10</v>
      </c>
      <c r="AX100" s="48">
        <v>11</v>
      </c>
      <c r="AY100" s="48">
        <v>13</v>
      </c>
      <c r="AZ100" s="48">
        <v>25</v>
      </c>
      <c r="BA100" s="48">
        <v>26</v>
      </c>
      <c r="BB100" s="48">
        <v>32</v>
      </c>
      <c r="BC100" s="48">
        <v>12</v>
      </c>
      <c r="BD100" s="48">
        <v>28</v>
      </c>
      <c r="BE100" s="48">
        <v>26</v>
      </c>
      <c r="BF100" s="48">
        <v>39</v>
      </c>
      <c r="BG100" s="48">
        <v>28</v>
      </c>
      <c r="BH100" s="48">
        <v>22</v>
      </c>
      <c r="BI100" s="48">
        <v>19</v>
      </c>
      <c r="BJ100" s="48">
        <v>22</v>
      </c>
      <c r="BK100" s="48">
        <v>7</v>
      </c>
      <c r="BL100" s="48">
        <v>1</v>
      </c>
      <c r="BM100" s="48">
        <v>0</v>
      </c>
      <c r="BN100" s="48">
        <v>0</v>
      </c>
      <c r="BO100" s="50">
        <v>0</v>
      </c>
      <c r="BP100" s="48">
        <v>53</v>
      </c>
      <c r="BQ100" s="48">
        <v>222</v>
      </c>
      <c r="BR100" s="48">
        <v>99</v>
      </c>
      <c r="BS100" s="48">
        <v>49</v>
      </c>
      <c r="BT100" s="48">
        <v>8</v>
      </c>
      <c r="BU100" s="48">
        <v>17522</v>
      </c>
      <c r="BV100" s="48">
        <v>47.3502673797</v>
      </c>
      <c r="BW100" s="48">
        <v>3</v>
      </c>
      <c r="BX100" s="48">
        <v>428</v>
      </c>
      <c r="BY100" s="48">
        <v>16</v>
      </c>
      <c r="BZ100" s="48">
        <v>20</v>
      </c>
      <c r="CA100" s="48">
        <v>14</v>
      </c>
      <c r="CB100" s="48">
        <v>9</v>
      </c>
      <c r="CC100" s="48">
        <v>19</v>
      </c>
      <c r="CD100" s="48">
        <v>21</v>
      </c>
      <c r="CE100" s="48">
        <v>24</v>
      </c>
      <c r="CF100" s="48">
        <v>35</v>
      </c>
      <c r="CG100" s="48">
        <v>25</v>
      </c>
      <c r="CH100" s="48">
        <v>19</v>
      </c>
      <c r="CI100" s="48">
        <v>25</v>
      </c>
      <c r="CJ100" s="48">
        <v>36</v>
      </c>
      <c r="CK100" s="48">
        <v>38</v>
      </c>
      <c r="CL100" s="48">
        <v>38</v>
      </c>
      <c r="CM100" s="48">
        <v>20</v>
      </c>
      <c r="CN100" s="48">
        <v>23</v>
      </c>
      <c r="CO100" s="48">
        <v>25</v>
      </c>
      <c r="CP100" s="48">
        <v>12</v>
      </c>
      <c r="CQ100" s="48">
        <v>8</v>
      </c>
      <c r="CR100" s="48">
        <v>1</v>
      </c>
      <c r="CS100" s="48">
        <v>0</v>
      </c>
      <c r="CT100" s="50">
        <v>0</v>
      </c>
      <c r="CU100" s="48">
        <v>50</v>
      </c>
      <c r="CV100" s="48">
        <v>251</v>
      </c>
      <c r="CW100" s="48">
        <v>127</v>
      </c>
      <c r="CX100" s="48">
        <v>69</v>
      </c>
      <c r="CY100" s="48">
        <v>21</v>
      </c>
      <c r="CZ100" s="48">
        <v>20906</v>
      </c>
      <c r="DA100" s="48">
        <v>49.345794392499997</v>
      </c>
      <c r="DB100" s="48">
        <v>14</v>
      </c>
    </row>
    <row r="101" spans="1:106" x14ac:dyDescent="0.15">
      <c r="A101">
        <v>8429</v>
      </c>
      <c r="B101">
        <v>28220</v>
      </c>
      <c r="C101">
        <v>80001</v>
      </c>
      <c r="D101" s="118">
        <v>3</v>
      </c>
      <c r="E101" s="118"/>
      <c r="F101" s="118"/>
      <c r="G101" s="118"/>
      <c r="H101" s="118" t="s">
        <v>631</v>
      </c>
      <c r="I101" s="118" t="s">
        <v>59</v>
      </c>
      <c r="J101" s="118" t="s">
        <v>114</v>
      </c>
      <c r="K101" s="118"/>
      <c r="L101" s="118"/>
      <c r="M101" s="153">
        <v>207</v>
      </c>
      <c r="N101" s="119">
        <v>670</v>
      </c>
      <c r="O101" s="119">
        <v>30</v>
      </c>
      <c r="P101" s="119">
        <v>34</v>
      </c>
      <c r="Q101" s="119">
        <v>23</v>
      </c>
      <c r="R101" s="119">
        <v>18</v>
      </c>
      <c r="S101" s="119">
        <v>25</v>
      </c>
      <c r="T101" s="119">
        <v>27</v>
      </c>
      <c r="U101" s="119">
        <v>43</v>
      </c>
      <c r="V101" s="119">
        <v>50</v>
      </c>
      <c r="W101" s="119">
        <v>48</v>
      </c>
      <c r="X101" s="119">
        <v>29</v>
      </c>
      <c r="Y101" s="119">
        <v>44</v>
      </c>
      <c r="Z101" s="119">
        <v>53</v>
      </c>
      <c r="AA101" s="119">
        <v>59</v>
      </c>
      <c r="AB101" s="119">
        <v>49</v>
      </c>
      <c r="AC101" s="119">
        <v>33</v>
      </c>
      <c r="AD101" s="119">
        <v>39</v>
      </c>
      <c r="AE101" s="119">
        <v>41</v>
      </c>
      <c r="AF101" s="119">
        <v>16</v>
      </c>
      <c r="AG101" s="119">
        <v>8</v>
      </c>
      <c r="AH101" s="119">
        <v>1</v>
      </c>
      <c r="AI101" s="119">
        <v>0</v>
      </c>
      <c r="AJ101" s="133">
        <v>0</v>
      </c>
      <c r="AK101" s="119">
        <v>87</v>
      </c>
      <c r="AL101" s="119">
        <v>396</v>
      </c>
      <c r="AM101" s="119">
        <v>187</v>
      </c>
      <c r="AN101" s="119">
        <v>105</v>
      </c>
      <c r="AO101" s="119">
        <v>25</v>
      </c>
      <c r="AP101" s="119">
        <v>31962</v>
      </c>
      <c r="AQ101" s="119">
        <v>48.204477611900003</v>
      </c>
      <c r="AR101" s="119">
        <v>16</v>
      </c>
      <c r="AS101" s="119">
        <v>308</v>
      </c>
      <c r="AT101" s="119">
        <v>15</v>
      </c>
      <c r="AU101" s="119">
        <v>17</v>
      </c>
      <c r="AV101" s="119">
        <v>11</v>
      </c>
      <c r="AW101" s="119">
        <v>9</v>
      </c>
      <c r="AX101" s="119">
        <v>10</v>
      </c>
      <c r="AY101" s="119">
        <v>9</v>
      </c>
      <c r="AZ101" s="119">
        <v>23</v>
      </c>
      <c r="BA101" s="119">
        <v>21</v>
      </c>
      <c r="BB101" s="119">
        <v>26</v>
      </c>
      <c r="BC101" s="119">
        <v>12</v>
      </c>
      <c r="BD101" s="119">
        <v>23</v>
      </c>
      <c r="BE101" s="119">
        <v>23</v>
      </c>
      <c r="BF101" s="119">
        <v>28</v>
      </c>
      <c r="BG101" s="119">
        <v>21</v>
      </c>
      <c r="BH101" s="119">
        <v>16</v>
      </c>
      <c r="BI101" s="119">
        <v>16</v>
      </c>
      <c r="BJ101" s="119">
        <v>21</v>
      </c>
      <c r="BK101" s="119">
        <v>6</v>
      </c>
      <c r="BL101" s="119">
        <v>1</v>
      </c>
      <c r="BM101" s="119">
        <v>0</v>
      </c>
      <c r="BN101" s="119">
        <v>0</v>
      </c>
      <c r="BO101" s="133">
        <v>0</v>
      </c>
      <c r="BP101" s="119">
        <v>43</v>
      </c>
      <c r="BQ101" s="119">
        <v>184</v>
      </c>
      <c r="BR101" s="119">
        <v>81</v>
      </c>
      <c r="BS101" s="119">
        <v>44</v>
      </c>
      <c r="BT101" s="119">
        <v>7</v>
      </c>
      <c r="BU101" s="119">
        <v>14401</v>
      </c>
      <c r="BV101" s="119">
        <v>47.2564935065</v>
      </c>
      <c r="BW101" s="119">
        <v>3</v>
      </c>
      <c r="BX101" s="119">
        <v>362</v>
      </c>
      <c r="BY101" s="119">
        <v>15</v>
      </c>
      <c r="BZ101" s="119">
        <v>17</v>
      </c>
      <c r="CA101" s="119">
        <v>12</v>
      </c>
      <c r="CB101" s="119">
        <v>9</v>
      </c>
      <c r="CC101" s="119">
        <v>15</v>
      </c>
      <c r="CD101" s="119">
        <v>18</v>
      </c>
      <c r="CE101" s="119">
        <v>20</v>
      </c>
      <c r="CF101" s="119">
        <v>29</v>
      </c>
      <c r="CG101" s="119">
        <v>22</v>
      </c>
      <c r="CH101" s="119">
        <v>17</v>
      </c>
      <c r="CI101" s="119">
        <v>21</v>
      </c>
      <c r="CJ101" s="119">
        <v>30</v>
      </c>
      <c r="CK101" s="119">
        <v>31</v>
      </c>
      <c r="CL101" s="119">
        <v>28</v>
      </c>
      <c r="CM101" s="119">
        <v>17</v>
      </c>
      <c r="CN101" s="119">
        <v>23</v>
      </c>
      <c r="CO101" s="119">
        <v>20</v>
      </c>
      <c r="CP101" s="119">
        <v>10</v>
      </c>
      <c r="CQ101" s="119">
        <v>7</v>
      </c>
      <c r="CR101" s="119">
        <v>1</v>
      </c>
      <c r="CS101" s="119">
        <v>0</v>
      </c>
      <c r="CT101" s="133">
        <v>0</v>
      </c>
      <c r="CU101" s="119">
        <v>44</v>
      </c>
      <c r="CV101" s="119">
        <v>212</v>
      </c>
      <c r="CW101" s="119">
        <v>106</v>
      </c>
      <c r="CX101" s="119">
        <v>61</v>
      </c>
      <c r="CY101" s="119">
        <v>18</v>
      </c>
      <c r="CZ101" s="119">
        <v>17561</v>
      </c>
      <c r="DA101" s="119">
        <v>49.011049723799999</v>
      </c>
      <c r="DB101" s="119">
        <v>13</v>
      </c>
    </row>
    <row r="102" spans="1:106" x14ac:dyDescent="0.15">
      <c r="A102">
        <v>8430</v>
      </c>
      <c r="B102">
        <v>28220</v>
      </c>
      <c r="C102">
        <v>80002</v>
      </c>
      <c r="D102" s="120">
        <v>3</v>
      </c>
      <c r="E102" s="120"/>
      <c r="F102" s="120"/>
      <c r="G102" s="120"/>
      <c r="H102" s="120" t="s">
        <v>631</v>
      </c>
      <c r="I102" s="120" t="s">
        <v>59</v>
      </c>
      <c r="J102" s="120" t="s">
        <v>114</v>
      </c>
      <c r="K102" s="120" t="s">
        <v>115</v>
      </c>
      <c r="L102" s="120"/>
      <c r="M102" s="153">
        <v>41</v>
      </c>
      <c r="N102" s="121">
        <v>132</v>
      </c>
      <c r="O102" s="121">
        <v>4</v>
      </c>
      <c r="P102" s="121">
        <v>9</v>
      </c>
      <c r="Q102" s="121">
        <v>3</v>
      </c>
      <c r="R102" s="121">
        <v>1</v>
      </c>
      <c r="S102" s="121">
        <v>5</v>
      </c>
      <c r="T102" s="121">
        <v>7</v>
      </c>
      <c r="U102" s="121">
        <v>6</v>
      </c>
      <c r="V102" s="121">
        <v>11</v>
      </c>
      <c r="W102" s="121">
        <v>9</v>
      </c>
      <c r="X102" s="121">
        <v>2</v>
      </c>
      <c r="Y102" s="121">
        <v>9</v>
      </c>
      <c r="Z102" s="121">
        <v>9</v>
      </c>
      <c r="AA102" s="121">
        <v>18</v>
      </c>
      <c r="AB102" s="121">
        <v>17</v>
      </c>
      <c r="AC102" s="121">
        <v>9</v>
      </c>
      <c r="AD102" s="121">
        <v>3</v>
      </c>
      <c r="AE102" s="121">
        <v>6</v>
      </c>
      <c r="AF102" s="121">
        <v>3</v>
      </c>
      <c r="AG102" s="121">
        <v>1</v>
      </c>
      <c r="AH102" s="121">
        <v>0</v>
      </c>
      <c r="AI102" s="121">
        <v>0</v>
      </c>
      <c r="AJ102" s="57">
        <v>0</v>
      </c>
      <c r="AK102" s="121">
        <v>16</v>
      </c>
      <c r="AL102" s="121">
        <v>77</v>
      </c>
      <c r="AM102" s="121">
        <v>39</v>
      </c>
      <c r="AN102" s="121">
        <v>13</v>
      </c>
      <c r="AO102" s="121">
        <v>4</v>
      </c>
      <c r="AP102" s="121">
        <v>6466</v>
      </c>
      <c r="AQ102" s="121">
        <v>49.484848484799997</v>
      </c>
      <c r="AR102" s="121">
        <v>1</v>
      </c>
      <c r="AS102" s="121">
        <v>66</v>
      </c>
      <c r="AT102" s="121">
        <v>3</v>
      </c>
      <c r="AU102" s="121">
        <v>6</v>
      </c>
      <c r="AV102" s="121">
        <v>1</v>
      </c>
      <c r="AW102" s="121">
        <v>1</v>
      </c>
      <c r="AX102" s="121">
        <v>1</v>
      </c>
      <c r="AY102" s="121">
        <v>4</v>
      </c>
      <c r="AZ102" s="121">
        <v>2</v>
      </c>
      <c r="BA102" s="121">
        <v>5</v>
      </c>
      <c r="BB102" s="121">
        <v>6</v>
      </c>
      <c r="BC102" s="121">
        <v>0</v>
      </c>
      <c r="BD102" s="121">
        <v>5</v>
      </c>
      <c r="BE102" s="121">
        <v>3</v>
      </c>
      <c r="BF102" s="121">
        <v>11</v>
      </c>
      <c r="BG102" s="121">
        <v>7</v>
      </c>
      <c r="BH102" s="121">
        <v>6</v>
      </c>
      <c r="BI102" s="121">
        <v>3</v>
      </c>
      <c r="BJ102" s="121">
        <v>1</v>
      </c>
      <c r="BK102" s="121">
        <v>1</v>
      </c>
      <c r="BL102" s="121">
        <v>0</v>
      </c>
      <c r="BM102" s="121">
        <v>0</v>
      </c>
      <c r="BN102" s="121">
        <v>0</v>
      </c>
      <c r="BO102" s="57">
        <v>0</v>
      </c>
      <c r="BP102" s="121">
        <v>10</v>
      </c>
      <c r="BQ102" s="121">
        <v>38</v>
      </c>
      <c r="BR102" s="121">
        <v>18</v>
      </c>
      <c r="BS102" s="121">
        <v>5</v>
      </c>
      <c r="BT102" s="121">
        <v>1</v>
      </c>
      <c r="BU102" s="121">
        <v>3121</v>
      </c>
      <c r="BV102" s="121">
        <v>47.787878787899999</v>
      </c>
      <c r="BW102" s="121">
        <v>0</v>
      </c>
      <c r="BX102" s="121">
        <v>66</v>
      </c>
      <c r="BY102" s="121">
        <v>1</v>
      </c>
      <c r="BZ102" s="121">
        <v>3</v>
      </c>
      <c r="CA102" s="121">
        <v>2</v>
      </c>
      <c r="CB102" s="121">
        <v>0</v>
      </c>
      <c r="CC102" s="121">
        <v>4</v>
      </c>
      <c r="CD102" s="121">
        <v>3</v>
      </c>
      <c r="CE102" s="121">
        <v>4</v>
      </c>
      <c r="CF102" s="121">
        <v>6</v>
      </c>
      <c r="CG102" s="121">
        <v>3</v>
      </c>
      <c r="CH102" s="121">
        <v>2</v>
      </c>
      <c r="CI102" s="121">
        <v>4</v>
      </c>
      <c r="CJ102" s="121">
        <v>6</v>
      </c>
      <c r="CK102" s="121">
        <v>7</v>
      </c>
      <c r="CL102" s="121">
        <v>10</v>
      </c>
      <c r="CM102" s="121">
        <v>3</v>
      </c>
      <c r="CN102" s="121">
        <v>0</v>
      </c>
      <c r="CO102" s="121">
        <v>5</v>
      </c>
      <c r="CP102" s="121">
        <v>2</v>
      </c>
      <c r="CQ102" s="121">
        <v>1</v>
      </c>
      <c r="CR102" s="121">
        <v>0</v>
      </c>
      <c r="CS102" s="121">
        <v>0</v>
      </c>
      <c r="CT102" s="57">
        <v>0</v>
      </c>
      <c r="CU102" s="121">
        <v>6</v>
      </c>
      <c r="CV102" s="121">
        <v>39</v>
      </c>
      <c r="CW102" s="121">
        <v>21</v>
      </c>
      <c r="CX102" s="121">
        <v>8</v>
      </c>
      <c r="CY102" s="121">
        <v>3</v>
      </c>
      <c r="CZ102" s="121">
        <v>3345</v>
      </c>
      <c r="DA102" s="121">
        <v>51.181818181799997</v>
      </c>
      <c r="DB102" s="121">
        <v>1</v>
      </c>
    </row>
    <row r="103" spans="1:106" x14ac:dyDescent="0.15">
      <c r="A103">
        <v>8431</v>
      </c>
      <c r="B103">
        <v>28220</v>
      </c>
      <c r="C103">
        <v>820</v>
      </c>
      <c r="D103">
        <v>2</v>
      </c>
      <c r="H103" t="s">
        <v>631</v>
      </c>
      <c r="I103" t="s">
        <v>59</v>
      </c>
      <c r="J103" t="s">
        <v>51</v>
      </c>
      <c r="L103" t="s">
        <v>882</v>
      </c>
      <c r="M103" s="159">
        <v>58</v>
      </c>
      <c r="N103" s="48">
        <v>197</v>
      </c>
      <c r="O103" s="48">
        <v>4</v>
      </c>
      <c r="P103" s="48">
        <v>7</v>
      </c>
      <c r="Q103" s="48">
        <v>8</v>
      </c>
      <c r="R103" s="48">
        <v>10</v>
      </c>
      <c r="S103" s="48">
        <v>11</v>
      </c>
      <c r="T103" s="48">
        <v>6</v>
      </c>
      <c r="U103" s="48">
        <v>12</v>
      </c>
      <c r="V103" s="48">
        <v>9</v>
      </c>
      <c r="W103" s="48">
        <v>7</v>
      </c>
      <c r="X103" s="48">
        <v>16</v>
      </c>
      <c r="Y103" s="48">
        <v>13</v>
      </c>
      <c r="Z103" s="48">
        <v>21</v>
      </c>
      <c r="AA103" s="48">
        <v>18</v>
      </c>
      <c r="AB103" s="48">
        <v>12</v>
      </c>
      <c r="AC103" s="48">
        <v>11</v>
      </c>
      <c r="AD103" s="48">
        <v>17</v>
      </c>
      <c r="AE103" s="48">
        <v>5</v>
      </c>
      <c r="AF103" s="48">
        <v>8</v>
      </c>
      <c r="AG103" s="48">
        <v>2</v>
      </c>
      <c r="AH103" s="48">
        <v>0</v>
      </c>
      <c r="AI103" s="48">
        <v>0</v>
      </c>
      <c r="AJ103" s="50">
        <v>0</v>
      </c>
      <c r="AK103" s="48">
        <v>19</v>
      </c>
      <c r="AL103" s="48">
        <v>123</v>
      </c>
      <c r="AM103" s="48">
        <v>55</v>
      </c>
      <c r="AN103" s="48">
        <v>32</v>
      </c>
      <c r="AO103" s="48">
        <v>10</v>
      </c>
      <c r="AP103" s="48">
        <v>9697</v>
      </c>
      <c r="AQ103" s="48">
        <v>49.7233502538</v>
      </c>
      <c r="AR103" s="48">
        <v>0</v>
      </c>
      <c r="AS103" s="48">
        <v>99</v>
      </c>
      <c r="AT103" s="48">
        <v>3</v>
      </c>
      <c r="AU103" s="48">
        <v>3</v>
      </c>
      <c r="AV103" s="48">
        <v>3</v>
      </c>
      <c r="AW103" s="48">
        <v>6</v>
      </c>
      <c r="AX103" s="48">
        <v>5</v>
      </c>
      <c r="AY103" s="48">
        <v>3</v>
      </c>
      <c r="AZ103" s="48">
        <v>9</v>
      </c>
      <c r="BA103" s="48">
        <v>3</v>
      </c>
      <c r="BB103" s="48">
        <v>3</v>
      </c>
      <c r="BC103" s="48">
        <v>7</v>
      </c>
      <c r="BD103" s="48">
        <v>6</v>
      </c>
      <c r="BE103" s="48">
        <v>11</v>
      </c>
      <c r="BF103" s="48">
        <v>11</v>
      </c>
      <c r="BG103" s="48">
        <v>4</v>
      </c>
      <c r="BH103" s="48">
        <v>7</v>
      </c>
      <c r="BI103" s="48">
        <v>10</v>
      </c>
      <c r="BJ103" s="48">
        <v>0</v>
      </c>
      <c r="BK103" s="48">
        <v>4</v>
      </c>
      <c r="BL103" s="48">
        <v>1</v>
      </c>
      <c r="BM103" s="48">
        <v>0</v>
      </c>
      <c r="BN103" s="48">
        <v>0</v>
      </c>
      <c r="BO103" s="50">
        <v>0</v>
      </c>
      <c r="BP103" s="48">
        <v>9</v>
      </c>
      <c r="BQ103" s="48">
        <v>64</v>
      </c>
      <c r="BR103" s="48">
        <v>26</v>
      </c>
      <c r="BS103" s="48">
        <v>15</v>
      </c>
      <c r="BT103" s="48">
        <v>5</v>
      </c>
      <c r="BU103" s="48">
        <v>4814</v>
      </c>
      <c r="BV103" s="48">
        <v>49.126262626299997</v>
      </c>
      <c r="BW103" s="48">
        <v>0</v>
      </c>
      <c r="BX103" s="48">
        <v>98</v>
      </c>
      <c r="BY103" s="48">
        <v>1</v>
      </c>
      <c r="BZ103" s="48">
        <v>4</v>
      </c>
      <c r="CA103" s="48">
        <v>5</v>
      </c>
      <c r="CB103" s="48">
        <v>4</v>
      </c>
      <c r="CC103" s="48">
        <v>6</v>
      </c>
      <c r="CD103" s="48">
        <v>3</v>
      </c>
      <c r="CE103" s="48">
        <v>3</v>
      </c>
      <c r="CF103" s="48">
        <v>6</v>
      </c>
      <c r="CG103" s="48">
        <v>4</v>
      </c>
      <c r="CH103" s="48">
        <v>9</v>
      </c>
      <c r="CI103" s="48">
        <v>7</v>
      </c>
      <c r="CJ103" s="48">
        <v>10</v>
      </c>
      <c r="CK103" s="48">
        <v>7</v>
      </c>
      <c r="CL103" s="48">
        <v>8</v>
      </c>
      <c r="CM103" s="48">
        <v>4</v>
      </c>
      <c r="CN103" s="48">
        <v>7</v>
      </c>
      <c r="CO103" s="48">
        <v>5</v>
      </c>
      <c r="CP103" s="48">
        <v>4</v>
      </c>
      <c r="CQ103" s="48">
        <v>1</v>
      </c>
      <c r="CR103" s="48">
        <v>0</v>
      </c>
      <c r="CS103" s="48">
        <v>0</v>
      </c>
      <c r="CT103" s="50">
        <v>0</v>
      </c>
      <c r="CU103" s="48">
        <v>10</v>
      </c>
      <c r="CV103" s="48">
        <v>59</v>
      </c>
      <c r="CW103" s="48">
        <v>29</v>
      </c>
      <c r="CX103" s="48">
        <v>17</v>
      </c>
      <c r="CY103" s="48">
        <v>5</v>
      </c>
      <c r="CZ103" s="48">
        <v>4883</v>
      </c>
      <c r="DA103" s="48">
        <v>50.326530612200003</v>
      </c>
      <c r="DB103" s="48">
        <v>0</v>
      </c>
    </row>
    <row r="104" spans="1:106" x14ac:dyDescent="0.15">
      <c r="A104">
        <v>8432</v>
      </c>
      <c r="B104">
        <v>28220</v>
      </c>
      <c r="C104">
        <v>830</v>
      </c>
      <c r="D104">
        <v>2</v>
      </c>
      <c r="H104" t="s">
        <v>631</v>
      </c>
      <c r="I104" t="s">
        <v>59</v>
      </c>
      <c r="J104" t="s">
        <v>116</v>
      </c>
      <c r="L104" t="s">
        <v>882</v>
      </c>
      <c r="M104" s="161">
        <v>104</v>
      </c>
      <c r="N104" s="48">
        <v>335</v>
      </c>
      <c r="O104" s="48">
        <v>11</v>
      </c>
      <c r="P104" s="48">
        <v>13</v>
      </c>
      <c r="Q104" s="48">
        <v>14</v>
      </c>
      <c r="R104" s="48">
        <v>15</v>
      </c>
      <c r="S104" s="48">
        <v>15</v>
      </c>
      <c r="T104" s="48">
        <v>20</v>
      </c>
      <c r="U104" s="48">
        <v>21</v>
      </c>
      <c r="V104" s="48">
        <v>26</v>
      </c>
      <c r="W104" s="48">
        <v>14</v>
      </c>
      <c r="X104" s="48">
        <v>19</v>
      </c>
      <c r="Y104" s="48">
        <v>19</v>
      </c>
      <c r="Z104" s="48">
        <v>28</v>
      </c>
      <c r="AA104" s="48">
        <v>42</v>
      </c>
      <c r="AB104" s="48">
        <v>28</v>
      </c>
      <c r="AC104" s="48">
        <v>12</v>
      </c>
      <c r="AD104" s="48">
        <v>15</v>
      </c>
      <c r="AE104" s="48">
        <v>8</v>
      </c>
      <c r="AF104" s="48">
        <v>9</v>
      </c>
      <c r="AG104" s="48">
        <v>6</v>
      </c>
      <c r="AH104" s="48">
        <v>0</v>
      </c>
      <c r="AI104" s="48">
        <v>0</v>
      </c>
      <c r="AJ104" s="50">
        <v>0</v>
      </c>
      <c r="AK104" s="48">
        <v>38</v>
      </c>
      <c r="AL104" s="48">
        <v>219</v>
      </c>
      <c r="AM104" s="48">
        <v>78</v>
      </c>
      <c r="AN104" s="48">
        <v>38</v>
      </c>
      <c r="AO104" s="48">
        <v>15</v>
      </c>
      <c r="AP104" s="48">
        <v>15578</v>
      </c>
      <c r="AQ104" s="48">
        <v>47.001492537300003</v>
      </c>
      <c r="AR104" s="48">
        <v>4</v>
      </c>
      <c r="AS104" s="48">
        <v>163</v>
      </c>
      <c r="AT104" s="48">
        <v>7</v>
      </c>
      <c r="AU104" s="48">
        <v>5</v>
      </c>
      <c r="AV104" s="48">
        <v>4</v>
      </c>
      <c r="AW104" s="48">
        <v>9</v>
      </c>
      <c r="AX104" s="48">
        <v>11</v>
      </c>
      <c r="AY104" s="48">
        <v>11</v>
      </c>
      <c r="AZ104" s="48">
        <v>10</v>
      </c>
      <c r="BA104" s="48">
        <v>13</v>
      </c>
      <c r="BB104" s="48">
        <v>9</v>
      </c>
      <c r="BC104" s="48">
        <v>7</v>
      </c>
      <c r="BD104" s="48">
        <v>10</v>
      </c>
      <c r="BE104" s="48">
        <v>9</v>
      </c>
      <c r="BF104" s="48">
        <v>27</v>
      </c>
      <c r="BG104" s="48">
        <v>10</v>
      </c>
      <c r="BH104" s="48">
        <v>9</v>
      </c>
      <c r="BI104" s="48">
        <v>8</v>
      </c>
      <c r="BJ104" s="48">
        <v>3</v>
      </c>
      <c r="BK104" s="48">
        <v>1</v>
      </c>
      <c r="BL104" s="48">
        <v>0</v>
      </c>
      <c r="BM104" s="48">
        <v>0</v>
      </c>
      <c r="BN104" s="48">
        <v>0</v>
      </c>
      <c r="BO104" s="50">
        <v>0</v>
      </c>
      <c r="BP104" s="48">
        <v>16</v>
      </c>
      <c r="BQ104" s="48">
        <v>116</v>
      </c>
      <c r="BR104" s="48">
        <v>31</v>
      </c>
      <c r="BS104" s="48">
        <v>12</v>
      </c>
      <c r="BT104" s="48">
        <v>1</v>
      </c>
      <c r="BU104" s="48">
        <v>7266</v>
      </c>
      <c r="BV104" s="48">
        <v>45.076687116599999</v>
      </c>
      <c r="BW104" s="48">
        <v>4</v>
      </c>
      <c r="BX104" s="48">
        <v>172</v>
      </c>
      <c r="BY104" s="48">
        <v>4</v>
      </c>
      <c r="BZ104" s="48">
        <v>8</v>
      </c>
      <c r="CA104" s="48">
        <v>10</v>
      </c>
      <c r="CB104" s="48">
        <v>6</v>
      </c>
      <c r="CC104" s="48">
        <v>4</v>
      </c>
      <c r="CD104" s="48">
        <v>9</v>
      </c>
      <c r="CE104" s="48">
        <v>11</v>
      </c>
      <c r="CF104" s="48">
        <v>13</v>
      </c>
      <c r="CG104" s="48">
        <v>5</v>
      </c>
      <c r="CH104" s="48">
        <v>12</v>
      </c>
      <c r="CI104" s="48">
        <v>9</v>
      </c>
      <c r="CJ104" s="48">
        <v>19</v>
      </c>
      <c r="CK104" s="48">
        <v>15</v>
      </c>
      <c r="CL104" s="48">
        <v>18</v>
      </c>
      <c r="CM104" s="48">
        <v>3</v>
      </c>
      <c r="CN104" s="48">
        <v>7</v>
      </c>
      <c r="CO104" s="48">
        <v>5</v>
      </c>
      <c r="CP104" s="48">
        <v>8</v>
      </c>
      <c r="CQ104" s="48">
        <v>6</v>
      </c>
      <c r="CR104" s="48">
        <v>0</v>
      </c>
      <c r="CS104" s="48">
        <v>0</v>
      </c>
      <c r="CT104" s="50">
        <v>0</v>
      </c>
      <c r="CU104" s="48">
        <v>22</v>
      </c>
      <c r="CV104" s="48">
        <v>103</v>
      </c>
      <c r="CW104" s="48">
        <v>47</v>
      </c>
      <c r="CX104" s="48">
        <v>26</v>
      </c>
      <c r="CY104" s="48">
        <v>14</v>
      </c>
      <c r="CZ104" s="48">
        <v>8312</v>
      </c>
      <c r="DA104" s="48">
        <v>48.825581395299999</v>
      </c>
      <c r="DB104" s="48">
        <v>0</v>
      </c>
    </row>
    <row r="105" spans="1:106" x14ac:dyDescent="0.15">
      <c r="A105">
        <v>8433</v>
      </c>
      <c r="B105">
        <v>28220</v>
      </c>
      <c r="C105">
        <v>840</v>
      </c>
      <c r="D105">
        <v>2</v>
      </c>
      <c r="H105" t="s">
        <v>631</v>
      </c>
      <c r="I105" t="s">
        <v>59</v>
      </c>
      <c r="J105" t="s">
        <v>117</v>
      </c>
      <c r="L105" t="s">
        <v>882</v>
      </c>
      <c r="M105" s="160">
        <v>482</v>
      </c>
      <c r="N105" s="48">
        <v>1447</v>
      </c>
      <c r="O105" s="48">
        <v>49</v>
      </c>
      <c r="P105" s="48">
        <v>68</v>
      </c>
      <c r="Q105" s="48">
        <v>91</v>
      </c>
      <c r="R105" s="48">
        <v>85</v>
      </c>
      <c r="S105" s="48">
        <v>91</v>
      </c>
      <c r="T105" s="48">
        <v>71</v>
      </c>
      <c r="U105" s="48">
        <v>66</v>
      </c>
      <c r="V105" s="48">
        <v>100</v>
      </c>
      <c r="W105" s="48">
        <v>113</v>
      </c>
      <c r="X105" s="48">
        <v>114</v>
      </c>
      <c r="Y105" s="48">
        <v>115</v>
      </c>
      <c r="Z105" s="48">
        <v>76</v>
      </c>
      <c r="AA105" s="48">
        <v>120</v>
      </c>
      <c r="AB105" s="48">
        <v>83</v>
      </c>
      <c r="AC105" s="48">
        <v>70</v>
      </c>
      <c r="AD105" s="48">
        <v>50</v>
      </c>
      <c r="AE105" s="48">
        <v>45</v>
      </c>
      <c r="AF105" s="48">
        <v>20</v>
      </c>
      <c r="AG105" s="48">
        <v>15</v>
      </c>
      <c r="AH105" s="48">
        <v>4</v>
      </c>
      <c r="AI105" s="48">
        <v>0</v>
      </c>
      <c r="AJ105" s="50">
        <v>1</v>
      </c>
      <c r="AK105" s="48">
        <v>208</v>
      </c>
      <c r="AL105" s="48">
        <v>951</v>
      </c>
      <c r="AM105" s="48">
        <v>287</v>
      </c>
      <c r="AN105" s="48">
        <v>134</v>
      </c>
      <c r="AO105" s="48">
        <v>39</v>
      </c>
      <c r="AP105" s="48">
        <v>62274</v>
      </c>
      <c r="AQ105" s="48">
        <v>43.5663900415</v>
      </c>
      <c r="AR105" s="48">
        <v>46</v>
      </c>
      <c r="AS105" s="48">
        <v>744</v>
      </c>
      <c r="AT105" s="48">
        <v>29</v>
      </c>
      <c r="AU105" s="48">
        <v>38</v>
      </c>
      <c r="AV105" s="48">
        <v>39</v>
      </c>
      <c r="AW105" s="48">
        <v>43</v>
      </c>
      <c r="AX105" s="48">
        <v>57</v>
      </c>
      <c r="AY105" s="48">
        <v>34</v>
      </c>
      <c r="AZ105" s="48">
        <v>38</v>
      </c>
      <c r="BA105" s="48">
        <v>52</v>
      </c>
      <c r="BB105" s="48">
        <v>55</v>
      </c>
      <c r="BC105" s="48">
        <v>54</v>
      </c>
      <c r="BD105" s="48">
        <v>67</v>
      </c>
      <c r="BE105" s="48">
        <v>39</v>
      </c>
      <c r="BF105" s="48">
        <v>61</v>
      </c>
      <c r="BG105" s="48">
        <v>48</v>
      </c>
      <c r="BH105" s="48">
        <v>32</v>
      </c>
      <c r="BI105" s="48">
        <v>20</v>
      </c>
      <c r="BJ105" s="48">
        <v>25</v>
      </c>
      <c r="BK105" s="48">
        <v>6</v>
      </c>
      <c r="BL105" s="48">
        <v>4</v>
      </c>
      <c r="BM105" s="48">
        <v>2</v>
      </c>
      <c r="BN105" s="48">
        <v>0</v>
      </c>
      <c r="BO105" s="50">
        <v>1</v>
      </c>
      <c r="BP105" s="48">
        <v>106</v>
      </c>
      <c r="BQ105" s="48">
        <v>500</v>
      </c>
      <c r="BR105" s="48">
        <v>137</v>
      </c>
      <c r="BS105" s="48">
        <v>57</v>
      </c>
      <c r="BT105" s="48">
        <v>12</v>
      </c>
      <c r="BU105" s="48">
        <v>31330</v>
      </c>
      <c r="BV105" s="48">
        <v>42.6668909825</v>
      </c>
      <c r="BW105" s="48">
        <v>28</v>
      </c>
      <c r="BX105" s="48">
        <v>703</v>
      </c>
      <c r="BY105" s="48">
        <v>20</v>
      </c>
      <c r="BZ105" s="48">
        <v>30</v>
      </c>
      <c r="CA105" s="48">
        <v>52</v>
      </c>
      <c r="CB105" s="48">
        <v>42</v>
      </c>
      <c r="CC105" s="48">
        <v>34</v>
      </c>
      <c r="CD105" s="48">
        <v>37</v>
      </c>
      <c r="CE105" s="48">
        <v>28</v>
      </c>
      <c r="CF105" s="48">
        <v>48</v>
      </c>
      <c r="CG105" s="48">
        <v>58</v>
      </c>
      <c r="CH105" s="48">
        <v>60</v>
      </c>
      <c r="CI105" s="48">
        <v>48</v>
      </c>
      <c r="CJ105" s="48">
        <v>37</v>
      </c>
      <c r="CK105" s="48">
        <v>59</v>
      </c>
      <c r="CL105" s="48">
        <v>35</v>
      </c>
      <c r="CM105" s="48">
        <v>38</v>
      </c>
      <c r="CN105" s="48">
        <v>30</v>
      </c>
      <c r="CO105" s="48">
        <v>20</v>
      </c>
      <c r="CP105" s="48">
        <v>14</v>
      </c>
      <c r="CQ105" s="48">
        <v>11</v>
      </c>
      <c r="CR105" s="48">
        <v>2</v>
      </c>
      <c r="CS105" s="48">
        <v>0</v>
      </c>
      <c r="CT105" s="50">
        <v>0</v>
      </c>
      <c r="CU105" s="48">
        <v>102</v>
      </c>
      <c r="CV105" s="48">
        <v>451</v>
      </c>
      <c r="CW105" s="48">
        <v>150</v>
      </c>
      <c r="CX105" s="48">
        <v>77</v>
      </c>
      <c r="CY105" s="48">
        <v>27</v>
      </c>
      <c r="CZ105" s="48">
        <v>30944</v>
      </c>
      <c r="DA105" s="48">
        <v>44.517069701300002</v>
      </c>
      <c r="DB105" s="48">
        <v>18</v>
      </c>
    </row>
    <row r="106" spans="1:106" x14ac:dyDescent="0.15">
      <c r="A106">
        <v>8434</v>
      </c>
      <c r="B106">
        <v>28220</v>
      </c>
      <c r="C106">
        <v>84001</v>
      </c>
      <c r="D106" s="118">
        <v>3</v>
      </c>
      <c r="E106" s="118"/>
      <c r="F106" s="118"/>
      <c r="G106" s="118"/>
      <c r="H106" s="118" t="s">
        <v>631</v>
      </c>
      <c r="I106" s="118" t="s">
        <v>59</v>
      </c>
      <c r="J106" s="118" t="s">
        <v>117</v>
      </c>
      <c r="K106" s="118" t="s">
        <v>118</v>
      </c>
      <c r="L106" s="118"/>
      <c r="M106" s="153">
        <v>59</v>
      </c>
      <c r="N106" s="119">
        <v>210</v>
      </c>
      <c r="O106" s="119">
        <v>5</v>
      </c>
      <c r="P106" s="119">
        <v>8</v>
      </c>
      <c r="Q106" s="119">
        <v>10</v>
      </c>
      <c r="R106" s="119">
        <v>7</v>
      </c>
      <c r="S106" s="119">
        <v>10</v>
      </c>
      <c r="T106" s="119">
        <v>11</v>
      </c>
      <c r="U106" s="119">
        <v>7</v>
      </c>
      <c r="V106" s="119">
        <v>15</v>
      </c>
      <c r="W106" s="119">
        <v>14</v>
      </c>
      <c r="X106" s="119">
        <v>12</v>
      </c>
      <c r="Y106" s="119">
        <v>14</v>
      </c>
      <c r="Z106" s="119">
        <v>9</v>
      </c>
      <c r="AA106" s="119">
        <v>19</v>
      </c>
      <c r="AB106" s="119">
        <v>22</v>
      </c>
      <c r="AC106" s="119">
        <v>10</v>
      </c>
      <c r="AD106" s="119">
        <v>13</v>
      </c>
      <c r="AE106" s="119">
        <v>14</v>
      </c>
      <c r="AF106" s="119">
        <v>6</v>
      </c>
      <c r="AG106" s="119">
        <v>4</v>
      </c>
      <c r="AH106" s="119">
        <v>0</v>
      </c>
      <c r="AI106" s="119">
        <v>0</v>
      </c>
      <c r="AJ106" s="133">
        <v>0</v>
      </c>
      <c r="AK106" s="119">
        <v>23</v>
      </c>
      <c r="AL106" s="119">
        <v>118</v>
      </c>
      <c r="AM106" s="119">
        <v>69</v>
      </c>
      <c r="AN106" s="119">
        <v>37</v>
      </c>
      <c r="AO106" s="119">
        <v>10</v>
      </c>
      <c r="AP106" s="119">
        <v>10397</v>
      </c>
      <c r="AQ106" s="119">
        <v>50.009523809500003</v>
      </c>
      <c r="AR106" s="119">
        <v>0</v>
      </c>
      <c r="AS106" s="119">
        <v>111</v>
      </c>
      <c r="AT106" s="119">
        <v>3</v>
      </c>
      <c r="AU106" s="119">
        <v>4</v>
      </c>
      <c r="AV106" s="119">
        <v>7</v>
      </c>
      <c r="AW106" s="119">
        <v>5</v>
      </c>
      <c r="AX106" s="119">
        <v>4</v>
      </c>
      <c r="AY106" s="119">
        <v>5</v>
      </c>
      <c r="AZ106" s="119">
        <v>4</v>
      </c>
      <c r="BA106" s="119">
        <v>8</v>
      </c>
      <c r="BB106" s="119">
        <v>10</v>
      </c>
      <c r="BC106" s="119">
        <v>4</v>
      </c>
      <c r="BD106" s="119">
        <v>9</v>
      </c>
      <c r="BE106" s="119">
        <v>5</v>
      </c>
      <c r="BF106" s="119">
        <v>8</v>
      </c>
      <c r="BG106" s="119">
        <v>13</v>
      </c>
      <c r="BH106" s="119">
        <v>5</v>
      </c>
      <c r="BI106" s="119">
        <v>5</v>
      </c>
      <c r="BJ106" s="119">
        <v>8</v>
      </c>
      <c r="BK106" s="119">
        <v>3</v>
      </c>
      <c r="BL106" s="119">
        <v>1</v>
      </c>
      <c r="BM106" s="119">
        <v>0</v>
      </c>
      <c r="BN106" s="119">
        <v>0</v>
      </c>
      <c r="BO106" s="133">
        <v>0</v>
      </c>
      <c r="BP106" s="119">
        <v>14</v>
      </c>
      <c r="BQ106" s="119">
        <v>62</v>
      </c>
      <c r="BR106" s="119">
        <v>35</v>
      </c>
      <c r="BS106" s="119">
        <v>17</v>
      </c>
      <c r="BT106" s="119">
        <v>4</v>
      </c>
      <c r="BU106" s="119">
        <v>5331</v>
      </c>
      <c r="BV106" s="119">
        <v>48.527027027000003</v>
      </c>
      <c r="BW106" s="119">
        <v>0</v>
      </c>
      <c r="BX106" s="119">
        <v>99</v>
      </c>
      <c r="BY106" s="119">
        <v>2</v>
      </c>
      <c r="BZ106" s="119">
        <v>4</v>
      </c>
      <c r="CA106" s="119">
        <v>3</v>
      </c>
      <c r="CB106" s="119">
        <v>2</v>
      </c>
      <c r="CC106" s="119">
        <v>6</v>
      </c>
      <c r="CD106" s="119">
        <v>6</v>
      </c>
      <c r="CE106" s="119">
        <v>3</v>
      </c>
      <c r="CF106" s="119">
        <v>7</v>
      </c>
      <c r="CG106" s="119">
        <v>4</v>
      </c>
      <c r="CH106" s="119">
        <v>8</v>
      </c>
      <c r="CI106" s="119">
        <v>5</v>
      </c>
      <c r="CJ106" s="119">
        <v>4</v>
      </c>
      <c r="CK106" s="119">
        <v>11</v>
      </c>
      <c r="CL106" s="119">
        <v>9</v>
      </c>
      <c r="CM106" s="119">
        <v>5</v>
      </c>
      <c r="CN106" s="119">
        <v>8</v>
      </c>
      <c r="CO106" s="119">
        <v>6</v>
      </c>
      <c r="CP106" s="119">
        <v>3</v>
      </c>
      <c r="CQ106" s="119">
        <v>3</v>
      </c>
      <c r="CR106" s="119">
        <v>0</v>
      </c>
      <c r="CS106" s="119">
        <v>0</v>
      </c>
      <c r="CT106" s="133">
        <v>0</v>
      </c>
      <c r="CU106" s="119">
        <v>9</v>
      </c>
      <c r="CV106" s="119">
        <v>56</v>
      </c>
      <c r="CW106" s="119">
        <v>34</v>
      </c>
      <c r="CX106" s="119">
        <v>20</v>
      </c>
      <c r="CY106" s="119">
        <v>6</v>
      </c>
      <c r="CZ106" s="119">
        <v>5066</v>
      </c>
      <c r="DA106" s="119">
        <v>51.671717171700003</v>
      </c>
      <c r="DB106" s="119">
        <v>0</v>
      </c>
    </row>
    <row r="107" spans="1:106" x14ac:dyDescent="0.15">
      <c r="A107">
        <v>8435</v>
      </c>
      <c r="B107">
        <v>28220</v>
      </c>
      <c r="C107">
        <v>84002</v>
      </c>
      <c r="D107" s="120">
        <v>3</v>
      </c>
      <c r="E107" s="120"/>
      <c r="F107" s="120"/>
      <c r="G107" s="120"/>
      <c r="H107" s="120" t="s">
        <v>631</v>
      </c>
      <c r="I107" s="120" t="s">
        <v>59</v>
      </c>
      <c r="J107" s="120" t="s">
        <v>117</v>
      </c>
      <c r="K107" s="120"/>
      <c r="L107" s="120"/>
      <c r="M107" s="153">
        <v>423</v>
      </c>
      <c r="N107" s="121">
        <v>1237</v>
      </c>
      <c r="O107" s="121">
        <v>44</v>
      </c>
      <c r="P107" s="121">
        <v>60</v>
      </c>
      <c r="Q107" s="121">
        <v>81</v>
      </c>
      <c r="R107" s="121">
        <v>78</v>
      </c>
      <c r="S107" s="121">
        <v>81</v>
      </c>
      <c r="T107" s="121">
        <v>60</v>
      </c>
      <c r="U107" s="121">
        <v>59</v>
      </c>
      <c r="V107" s="121">
        <v>85</v>
      </c>
      <c r="W107" s="121">
        <v>99</v>
      </c>
      <c r="X107" s="121">
        <v>102</v>
      </c>
      <c r="Y107" s="121">
        <v>101</v>
      </c>
      <c r="Z107" s="121">
        <v>67</v>
      </c>
      <c r="AA107" s="121">
        <v>101</v>
      </c>
      <c r="AB107" s="121">
        <v>61</v>
      </c>
      <c r="AC107" s="121">
        <v>60</v>
      </c>
      <c r="AD107" s="121">
        <v>37</v>
      </c>
      <c r="AE107" s="121">
        <v>31</v>
      </c>
      <c r="AF107" s="121">
        <v>14</v>
      </c>
      <c r="AG107" s="121">
        <v>11</v>
      </c>
      <c r="AH107" s="121">
        <v>4</v>
      </c>
      <c r="AI107" s="121">
        <v>0</v>
      </c>
      <c r="AJ107" s="57">
        <v>1</v>
      </c>
      <c r="AK107" s="121">
        <v>185</v>
      </c>
      <c r="AL107" s="121">
        <v>833</v>
      </c>
      <c r="AM107" s="121">
        <v>218</v>
      </c>
      <c r="AN107" s="121">
        <v>97</v>
      </c>
      <c r="AO107" s="121">
        <v>29</v>
      </c>
      <c r="AP107" s="121">
        <v>51877</v>
      </c>
      <c r="AQ107" s="121">
        <v>42.471682847899999</v>
      </c>
      <c r="AR107" s="121">
        <v>46</v>
      </c>
      <c r="AS107" s="121">
        <v>633</v>
      </c>
      <c r="AT107" s="121">
        <v>26</v>
      </c>
      <c r="AU107" s="121">
        <v>34</v>
      </c>
      <c r="AV107" s="121">
        <v>32</v>
      </c>
      <c r="AW107" s="121">
        <v>38</v>
      </c>
      <c r="AX107" s="121">
        <v>53</v>
      </c>
      <c r="AY107" s="121">
        <v>29</v>
      </c>
      <c r="AZ107" s="121">
        <v>34</v>
      </c>
      <c r="BA107" s="121">
        <v>44</v>
      </c>
      <c r="BB107" s="121">
        <v>45</v>
      </c>
      <c r="BC107" s="121">
        <v>50</v>
      </c>
      <c r="BD107" s="121">
        <v>58</v>
      </c>
      <c r="BE107" s="121">
        <v>34</v>
      </c>
      <c r="BF107" s="121">
        <v>53</v>
      </c>
      <c r="BG107" s="121">
        <v>35</v>
      </c>
      <c r="BH107" s="121">
        <v>27</v>
      </c>
      <c r="BI107" s="121">
        <v>15</v>
      </c>
      <c r="BJ107" s="121">
        <v>17</v>
      </c>
      <c r="BK107" s="121">
        <v>3</v>
      </c>
      <c r="BL107" s="121">
        <v>3</v>
      </c>
      <c r="BM107" s="121">
        <v>2</v>
      </c>
      <c r="BN107" s="121">
        <v>0</v>
      </c>
      <c r="BO107" s="57">
        <v>1</v>
      </c>
      <c r="BP107" s="121">
        <v>92</v>
      </c>
      <c r="BQ107" s="121">
        <v>438</v>
      </c>
      <c r="BR107" s="121">
        <v>102</v>
      </c>
      <c r="BS107" s="121">
        <v>40</v>
      </c>
      <c r="BT107" s="121">
        <v>8</v>
      </c>
      <c r="BU107" s="121">
        <v>25999</v>
      </c>
      <c r="BV107" s="121">
        <v>41.637658227800003</v>
      </c>
      <c r="BW107" s="121">
        <v>28</v>
      </c>
      <c r="BX107" s="121">
        <v>604</v>
      </c>
      <c r="BY107" s="121">
        <v>18</v>
      </c>
      <c r="BZ107" s="121">
        <v>26</v>
      </c>
      <c r="CA107" s="121">
        <v>49</v>
      </c>
      <c r="CB107" s="121">
        <v>40</v>
      </c>
      <c r="CC107" s="121">
        <v>28</v>
      </c>
      <c r="CD107" s="121">
        <v>31</v>
      </c>
      <c r="CE107" s="121">
        <v>25</v>
      </c>
      <c r="CF107" s="121">
        <v>41</v>
      </c>
      <c r="CG107" s="121">
        <v>54</v>
      </c>
      <c r="CH107" s="121">
        <v>52</v>
      </c>
      <c r="CI107" s="121">
        <v>43</v>
      </c>
      <c r="CJ107" s="121">
        <v>33</v>
      </c>
      <c r="CK107" s="121">
        <v>48</v>
      </c>
      <c r="CL107" s="121">
        <v>26</v>
      </c>
      <c r="CM107" s="121">
        <v>33</v>
      </c>
      <c r="CN107" s="121">
        <v>22</v>
      </c>
      <c r="CO107" s="121">
        <v>14</v>
      </c>
      <c r="CP107" s="121">
        <v>11</v>
      </c>
      <c r="CQ107" s="121">
        <v>8</v>
      </c>
      <c r="CR107" s="121">
        <v>2</v>
      </c>
      <c r="CS107" s="121">
        <v>0</v>
      </c>
      <c r="CT107" s="57">
        <v>0</v>
      </c>
      <c r="CU107" s="121">
        <v>93</v>
      </c>
      <c r="CV107" s="121">
        <v>395</v>
      </c>
      <c r="CW107" s="121">
        <v>116</v>
      </c>
      <c r="CX107" s="121">
        <v>57</v>
      </c>
      <c r="CY107" s="121">
        <v>21</v>
      </c>
      <c r="CZ107" s="121">
        <v>25878</v>
      </c>
      <c r="DA107" s="121">
        <v>43.3443708609</v>
      </c>
      <c r="DB107" s="121">
        <v>18</v>
      </c>
    </row>
    <row r="108" spans="1:106" x14ac:dyDescent="0.15">
      <c r="A108">
        <v>8436</v>
      </c>
      <c r="B108">
        <v>28220</v>
      </c>
      <c r="C108">
        <v>860</v>
      </c>
      <c r="D108">
        <v>2</v>
      </c>
      <c r="H108" t="s">
        <v>631</v>
      </c>
      <c r="I108" t="s">
        <v>59</v>
      </c>
      <c r="J108" t="s">
        <v>119</v>
      </c>
      <c r="L108" t="s">
        <v>882</v>
      </c>
      <c r="M108" s="159">
        <v>60</v>
      </c>
      <c r="N108" s="48">
        <v>210</v>
      </c>
      <c r="O108" s="48">
        <v>1</v>
      </c>
      <c r="P108" s="48">
        <v>10</v>
      </c>
      <c r="Q108" s="48">
        <v>16</v>
      </c>
      <c r="R108" s="48">
        <v>15</v>
      </c>
      <c r="S108" s="48">
        <v>7</v>
      </c>
      <c r="T108" s="48">
        <v>6</v>
      </c>
      <c r="U108" s="48">
        <v>9</v>
      </c>
      <c r="V108" s="48">
        <v>9</v>
      </c>
      <c r="W108" s="48">
        <v>18</v>
      </c>
      <c r="X108" s="48">
        <v>24</v>
      </c>
      <c r="Y108" s="48">
        <v>11</v>
      </c>
      <c r="Z108" s="48">
        <v>12</v>
      </c>
      <c r="AA108" s="48">
        <v>18</v>
      </c>
      <c r="AB108" s="48">
        <v>19</v>
      </c>
      <c r="AC108" s="48">
        <v>8</v>
      </c>
      <c r="AD108" s="48">
        <v>7</v>
      </c>
      <c r="AE108" s="48">
        <v>11</v>
      </c>
      <c r="AF108" s="48">
        <v>6</v>
      </c>
      <c r="AG108" s="48">
        <v>2</v>
      </c>
      <c r="AH108" s="48">
        <v>1</v>
      </c>
      <c r="AI108" s="48">
        <v>0</v>
      </c>
      <c r="AJ108" s="50">
        <v>0</v>
      </c>
      <c r="AK108" s="48">
        <v>27</v>
      </c>
      <c r="AL108" s="48">
        <v>129</v>
      </c>
      <c r="AM108" s="48">
        <v>54</v>
      </c>
      <c r="AN108" s="48">
        <v>27</v>
      </c>
      <c r="AO108" s="48">
        <v>9</v>
      </c>
      <c r="AP108" s="48">
        <v>9793</v>
      </c>
      <c r="AQ108" s="48">
        <v>47.133333333300001</v>
      </c>
      <c r="AR108" s="48">
        <v>6</v>
      </c>
      <c r="AS108" s="48">
        <v>109</v>
      </c>
      <c r="AT108" s="48">
        <v>0</v>
      </c>
      <c r="AU108" s="48">
        <v>8</v>
      </c>
      <c r="AV108" s="48">
        <v>11</v>
      </c>
      <c r="AW108" s="48">
        <v>10</v>
      </c>
      <c r="AX108" s="48">
        <v>2</v>
      </c>
      <c r="AY108" s="48">
        <v>3</v>
      </c>
      <c r="AZ108" s="48">
        <v>6</v>
      </c>
      <c r="BA108" s="48">
        <v>5</v>
      </c>
      <c r="BB108" s="48">
        <v>7</v>
      </c>
      <c r="BC108" s="48">
        <v>13</v>
      </c>
      <c r="BD108" s="48">
        <v>6</v>
      </c>
      <c r="BE108" s="48">
        <v>5</v>
      </c>
      <c r="BF108" s="48">
        <v>7</v>
      </c>
      <c r="BG108" s="48">
        <v>10</v>
      </c>
      <c r="BH108" s="48">
        <v>4</v>
      </c>
      <c r="BI108" s="48">
        <v>4</v>
      </c>
      <c r="BJ108" s="48">
        <v>3</v>
      </c>
      <c r="BK108" s="48">
        <v>4</v>
      </c>
      <c r="BL108" s="48">
        <v>1</v>
      </c>
      <c r="BM108" s="48">
        <v>0</v>
      </c>
      <c r="BN108" s="48">
        <v>0</v>
      </c>
      <c r="BO108" s="50">
        <v>0</v>
      </c>
      <c r="BP108" s="48">
        <v>19</v>
      </c>
      <c r="BQ108" s="48">
        <v>64</v>
      </c>
      <c r="BR108" s="48">
        <v>26</v>
      </c>
      <c r="BS108" s="48">
        <v>12</v>
      </c>
      <c r="BT108" s="48">
        <v>5</v>
      </c>
      <c r="BU108" s="48">
        <v>4731</v>
      </c>
      <c r="BV108" s="48">
        <v>43.903669724799997</v>
      </c>
      <c r="BW108" s="48">
        <v>4</v>
      </c>
      <c r="BX108" s="48">
        <v>101</v>
      </c>
      <c r="BY108" s="48">
        <v>1</v>
      </c>
      <c r="BZ108" s="48">
        <v>2</v>
      </c>
      <c r="CA108" s="48">
        <v>5</v>
      </c>
      <c r="CB108" s="48">
        <v>5</v>
      </c>
      <c r="CC108" s="48">
        <v>5</v>
      </c>
      <c r="CD108" s="48">
        <v>3</v>
      </c>
      <c r="CE108" s="48">
        <v>3</v>
      </c>
      <c r="CF108" s="48">
        <v>4</v>
      </c>
      <c r="CG108" s="48">
        <v>11</v>
      </c>
      <c r="CH108" s="48">
        <v>11</v>
      </c>
      <c r="CI108" s="48">
        <v>5</v>
      </c>
      <c r="CJ108" s="48">
        <v>7</v>
      </c>
      <c r="CK108" s="48">
        <v>11</v>
      </c>
      <c r="CL108" s="48">
        <v>9</v>
      </c>
      <c r="CM108" s="48">
        <v>4</v>
      </c>
      <c r="CN108" s="48">
        <v>3</v>
      </c>
      <c r="CO108" s="48">
        <v>8</v>
      </c>
      <c r="CP108" s="48">
        <v>2</v>
      </c>
      <c r="CQ108" s="48">
        <v>1</v>
      </c>
      <c r="CR108" s="48">
        <v>1</v>
      </c>
      <c r="CS108" s="48">
        <v>0</v>
      </c>
      <c r="CT108" s="50">
        <v>0</v>
      </c>
      <c r="CU108" s="48">
        <v>8</v>
      </c>
      <c r="CV108" s="48">
        <v>65</v>
      </c>
      <c r="CW108" s="48">
        <v>28</v>
      </c>
      <c r="CX108" s="48">
        <v>15</v>
      </c>
      <c r="CY108" s="48">
        <v>4</v>
      </c>
      <c r="CZ108" s="48">
        <v>5062</v>
      </c>
      <c r="DA108" s="48">
        <v>50.618811881200003</v>
      </c>
      <c r="DB108" s="48">
        <v>2</v>
      </c>
    </row>
    <row r="109" spans="1:106" x14ac:dyDescent="0.15">
      <c r="A109">
        <v>8437</v>
      </c>
      <c r="B109">
        <v>28220</v>
      </c>
      <c r="C109">
        <v>870</v>
      </c>
      <c r="D109">
        <v>2</v>
      </c>
      <c r="H109" t="s">
        <v>631</v>
      </c>
      <c r="I109" t="s">
        <v>59</v>
      </c>
      <c r="J109" t="s">
        <v>120</v>
      </c>
      <c r="L109" t="s">
        <v>882</v>
      </c>
      <c r="M109" s="161">
        <v>124</v>
      </c>
      <c r="N109" s="48">
        <v>364</v>
      </c>
      <c r="O109" s="48">
        <v>12</v>
      </c>
      <c r="P109" s="48">
        <v>19</v>
      </c>
      <c r="Q109" s="48">
        <v>19</v>
      </c>
      <c r="R109" s="48">
        <v>15</v>
      </c>
      <c r="S109" s="48">
        <v>23</v>
      </c>
      <c r="T109" s="48">
        <v>18</v>
      </c>
      <c r="U109" s="48">
        <v>26</v>
      </c>
      <c r="V109" s="48">
        <v>21</v>
      </c>
      <c r="W109" s="48">
        <v>21</v>
      </c>
      <c r="X109" s="48">
        <v>19</v>
      </c>
      <c r="Y109" s="48">
        <v>30</v>
      </c>
      <c r="Z109" s="48">
        <v>22</v>
      </c>
      <c r="AA109" s="48">
        <v>30</v>
      </c>
      <c r="AB109" s="48">
        <v>24</v>
      </c>
      <c r="AC109" s="48">
        <v>22</v>
      </c>
      <c r="AD109" s="48">
        <v>19</v>
      </c>
      <c r="AE109" s="48">
        <v>11</v>
      </c>
      <c r="AF109" s="48">
        <v>9</v>
      </c>
      <c r="AG109" s="48">
        <v>4</v>
      </c>
      <c r="AH109" s="48">
        <v>0</v>
      </c>
      <c r="AI109" s="48">
        <v>0</v>
      </c>
      <c r="AJ109" s="50">
        <v>0</v>
      </c>
      <c r="AK109" s="48">
        <v>50</v>
      </c>
      <c r="AL109" s="48">
        <v>225</v>
      </c>
      <c r="AM109" s="48">
        <v>89</v>
      </c>
      <c r="AN109" s="48">
        <v>43</v>
      </c>
      <c r="AO109" s="48">
        <v>13</v>
      </c>
      <c r="AP109" s="48">
        <v>16444</v>
      </c>
      <c r="AQ109" s="48">
        <v>45.675824175800003</v>
      </c>
      <c r="AR109" s="48">
        <v>6</v>
      </c>
      <c r="AS109" s="48">
        <v>176</v>
      </c>
      <c r="AT109" s="48">
        <v>3</v>
      </c>
      <c r="AU109" s="48">
        <v>9</v>
      </c>
      <c r="AV109" s="48">
        <v>11</v>
      </c>
      <c r="AW109" s="48">
        <v>8</v>
      </c>
      <c r="AX109" s="48">
        <v>15</v>
      </c>
      <c r="AY109" s="48">
        <v>12</v>
      </c>
      <c r="AZ109" s="48">
        <v>12</v>
      </c>
      <c r="BA109" s="48">
        <v>11</v>
      </c>
      <c r="BB109" s="48">
        <v>11</v>
      </c>
      <c r="BC109" s="48">
        <v>6</v>
      </c>
      <c r="BD109" s="48">
        <v>17</v>
      </c>
      <c r="BE109" s="48">
        <v>14</v>
      </c>
      <c r="BF109" s="48">
        <v>12</v>
      </c>
      <c r="BG109" s="48">
        <v>12</v>
      </c>
      <c r="BH109" s="48">
        <v>10</v>
      </c>
      <c r="BI109" s="48">
        <v>8</v>
      </c>
      <c r="BJ109" s="48">
        <v>3</v>
      </c>
      <c r="BK109" s="48">
        <v>2</v>
      </c>
      <c r="BL109" s="48">
        <v>0</v>
      </c>
      <c r="BM109" s="48">
        <v>0</v>
      </c>
      <c r="BN109" s="48">
        <v>0</v>
      </c>
      <c r="BO109" s="50">
        <v>0</v>
      </c>
      <c r="BP109" s="48">
        <v>23</v>
      </c>
      <c r="BQ109" s="48">
        <v>118</v>
      </c>
      <c r="BR109" s="48">
        <v>35</v>
      </c>
      <c r="BS109" s="48">
        <v>13</v>
      </c>
      <c r="BT109" s="48">
        <v>2</v>
      </c>
      <c r="BU109" s="48">
        <v>7538</v>
      </c>
      <c r="BV109" s="48">
        <v>43.3295454545</v>
      </c>
      <c r="BW109" s="48">
        <v>1</v>
      </c>
      <c r="BX109" s="48">
        <v>188</v>
      </c>
      <c r="BY109" s="48">
        <v>9</v>
      </c>
      <c r="BZ109" s="48">
        <v>10</v>
      </c>
      <c r="CA109" s="48">
        <v>8</v>
      </c>
      <c r="CB109" s="48">
        <v>7</v>
      </c>
      <c r="CC109" s="48">
        <v>8</v>
      </c>
      <c r="CD109" s="48">
        <v>6</v>
      </c>
      <c r="CE109" s="48">
        <v>14</v>
      </c>
      <c r="CF109" s="48">
        <v>10</v>
      </c>
      <c r="CG109" s="48">
        <v>10</v>
      </c>
      <c r="CH109" s="48">
        <v>13</v>
      </c>
      <c r="CI109" s="48">
        <v>13</v>
      </c>
      <c r="CJ109" s="48">
        <v>8</v>
      </c>
      <c r="CK109" s="48">
        <v>18</v>
      </c>
      <c r="CL109" s="48">
        <v>12</v>
      </c>
      <c r="CM109" s="48">
        <v>12</v>
      </c>
      <c r="CN109" s="48">
        <v>11</v>
      </c>
      <c r="CO109" s="48">
        <v>8</v>
      </c>
      <c r="CP109" s="48">
        <v>7</v>
      </c>
      <c r="CQ109" s="48">
        <v>4</v>
      </c>
      <c r="CR109" s="48">
        <v>0</v>
      </c>
      <c r="CS109" s="48">
        <v>0</v>
      </c>
      <c r="CT109" s="50">
        <v>0</v>
      </c>
      <c r="CU109" s="48">
        <v>27</v>
      </c>
      <c r="CV109" s="48">
        <v>107</v>
      </c>
      <c r="CW109" s="48">
        <v>54</v>
      </c>
      <c r="CX109" s="48">
        <v>30</v>
      </c>
      <c r="CY109" s="48">
        <v>11</v>
      </c>
      <c r="CZ109" s="48">
        <v>8906</v>
      </c>
      <c r="DA109" s="48">
        <v>47.872340425499999</v>
      </c>
      <c r="DB109" s="48">
        <v>5</v>
      </c>
    </row>
    <row r="110" spans="1:106" x14ac:dyDescent="0.15">
      <c r="A110">
        <v>8438</v>
      </c>
      <c r="B110">
        <v>28220</v>
      </c>
      <c r="C110">
        <v>890</v>
      </c>
      <c r="D110">
        <v>2</v>
      </c>
      <c r="H110" t="s">
        <v>631</v>
      </c>
      <c r="I110" t="s">
        <v>59</v>
      </c>
      <c r="J110" t="s">
        <v>121</v>
      </c>
      <c r="L110" t="s">
        <v>882</v>
      </c>
      <c r="M110" s="160">
        <v>419</v>
      </c>
      <c r="N110" s="48">
        <v>1214</v>
      </c>
      <c r="O110" s="48">
        <v>59</v>
      </c>
      <c r="P110" s="48">
        <v>48</v>
      </c>
      <c r="Q110" s="48">
        <v>58</v>
      </c>
      <c r="R110" s="48">
        <v>64</v>
      </c>
      <c r="S110" s="48">
        <v>70</v>
      </c>
      <c r="T110" s="48">
        <v>72</v>
      </c>
      <c r="U110" s="48">
        <v>73</v>
      </c>
      <c r="V110" s="48">
        <v>89</v>
      </c>
      <c r="W110" s="48">
        <v>74</v>
      </c>
      <c r="X110" s="48">
        <v>74</v>
      </c>
      <c r="Y110" s="48">
        <v>66</v>
      </c>
      <c r="Z110" s="48">
        <v>95</v>
      </c>
      <c r="AA110" s="48">
        <v>103</v>
      </c>
      <c r="AB110" s="48">
        <v>73</v>
      </c>
      <c r="AC110" s="48">
        <v>63</v>
      </c>
      <c r="AD110" s="48">
        <v>52</v>
      </c>
      <c r="AE110" s="48">
        <v>47</v>
      </c>
      <c r="AF110" s="48">
        <v>26</v>
      </c>
      <c r="AG110" s="48">
        <v>7</v>
      </c>
      <c r="AH110" s="48">
        <v>1</v>
      </c>
      <c r="AI110" s="48">
        <v>0</v>
      </c>
      <c r="AJ110" s="50">
        <v>0</v>
      </c>
      <c r="AK110" s="48">
        <v>165</v>
      </c>
      <c r="AL110" s="48">
        <v>780</v>
      </c>
      <c r="AM110" s="48">
        <v>269</v>
      </c>
      <c r="AN110" s="48">
        <v>133</v>
      </c>
      <c r="AO110" s="48">
        <v>34</v>
      </c>
      <c r="AP110" s="48">
        <v>53368</v>
      </c>
      <c r="AQ110" s="48">
        <v>44.460461285000001</v>
      </c>
      <c r="AR110" s="48">
        <v>73</v>
      </c>
      <c r="AS110" s="48">
        <v>603</v>
      </c>
      <c r="AT110" s="48">
        <v>35</v>
      </c>
      <c r="AU110" s="48">
        <v>20</v>
      </c>
      <c r="AV110" s="48">
        <v>29</v>
      </c>
      <c r="AW110" s="48">
        <v>31</v>
      </c>
      <c r="AX110" s="48">
        <v>42</v>
      </c>
      <c r="AY110" s="48">
        <v>42</v>
      </c>
      <c r="AZ110" s="48">
        <v>38</v>
      </c>
      <c r="BA110" s="48">
        <v>44</v>
      </c>
      <c r="BB110" s="48">
        <v>40</v>
      </c>
      <c r="BC110" s="48">
        <v>36</v>
      </c>
      <c r="BD110" s="48">
        <v>28</v>
      </c>
      <c r="BE110" s="48">
        <v>46</v>
      </c>
      <c r="BF110" s="48">
        <v>51</v>
      </c>
      <c r="BG110" s="48">
        <v>33</v>
      </c>
      <c r="BH110" s="48">
        <v>38</v>
      </c>
      <c r="BI110" s="48">
        <v>22</v>
      </c>
      <c r="BJ110" s="48">
        <v>21</v>
      </c>
      <c r="BK110" s="48">
        <v>5</v>
      </c>
      <c r="BL110" s="48">
        <v>2</v>
      </c>
      <c r="BM110" s="48">
        <v>0</v>
      </c>
      <c r="BN110" s="48">
        <v>0</v>
      </c>
      <c r="BO110" s="50">
        <v>0</v>
      </c>
      <c r="BP110" s="48">
        <v>84</v>
      </c>
      <c r="BQ110" s="48">
        <v>398</v>
      </c>
      <c r="BR110" s="48">
        <v>121</v>
      </c>
      <c r="BS110" s="48">
        <v>50</v>
      </c>
      <c r="BT110" s="48">
        <v>7</v>
      </c>
      <c r="BU110" s="48">
        <v>25518</v>
      </c>
      <c r="BV110" s="48">
        <v>42.818407960199998</v>
      </c>
      <c r="BW110" s="48">
        <v>56</v>
      </c>
      <c r="BX110" s="48">
        <v>611</v>
      </c>
      <c r="BY110" s="48">
        <v>24</v>
      </c>
      <c r="BZ110" s="48">
        <v>28</v>
      </c>
      <c r="CA110" s="48">
        <v>29</v>
      </c>
      <c r="CB110" s="48">
        <v>33</v>
      </c>
      <c r="CC110" s="48">
        <v>28</v>
      </c>
      <c r="CD110" s="48">
        <v>30</v>
      </c>
      <c r="CE110" s="48">
        <v>35</v>
      </c>
      <c r="CF110" s="48">
        <v>45</v>
      </c>
      <c r="CG110" s="48">
        <v>34</v>
      </c>
      <c r="CH110" s="48">
        <v>38</v>
      </c>
      <c r="CI110" s="48">
        <v>38</v>
      </c>
      <c r="CJ110" s="48">
        <v>49</v>
      </c>
      <c r="CK110" s="48">
        <v>52</v>
      </c>
      <c r="CL110" s="48">
        <v>40</v>
      </c>
      <c r="CM110" s="48">
        <v>25</v>
      </c>
      <c r="CN110" s="48">
        <v>30</v>
      </c>
      <c r="CO110" s="48">
        <v>26</v>
      </c>
      <c r="CP110" s="48">
        <v>21</v>
      </c>
      <c r="CQ110" s="48">
        <v>5</v>
      </c>
      <c r="CR110" s="48">
        <v>1</v>
      </c>
      <c r="CS110" s="48">
        <v>0</v>
      </c>
      <c r="CT110" s="50">
        <v>0</v>
      </c>
      <c r="CU110" s="48">
        <v>81</v>
      </c>
      <c r="CV110" s="48">
        <v>382</v>
      </c>
      <c r="CW110" s="48">
        <v>148</v>
      </c>
      <c r="CX110" s="48">
        <v>83</v>
      </c>
      <c r="CY110" s="48">
        <v>27</v>
      </c>
      <c r="CZ110" s="48">
        <v>27850</v>
      </c>
      <c r="DA110" s="48">
        <v>46.08101473</v>
      </c>
      <c r="DB110" s="48">
        <v>17</v>
      </c>
    </row>
    <row r="111" spans="1:106" x14ac:dyDescent="0.15">
      <c r="A111">
        <v>8439</v>
      </c>
      <c r="B111">
        <v>28220</v>
      </c>
      <c r="C111">
        <v>89001</v>
      </c>
      <c r="D111" s="118">
        <v>3</v>
      </c>
      <c r="E111" s="118"/>
      <c r="F111" s="118"/>
      <c r="G111" s="118"/>
      <c r="H111" s="118" t="s">
        <v>631</v>
      </c>
      <c r="I111" s="118" t="s">
        <v>59</v>
      </c>
      <c r="J111" s="118" t="s">
        <v>121</v>
      </c>
      <c r="K111" s="118" t="s">
        <v>53</v>
      </c>
      <c r="L111" s="118"/>
      <c r="M111" s="153">
        <v>145</v>
      </c>
      <c r="N111" s="119">
        <v>444</v>
      </c>
      <c r="O111" s="119">
        <v>23</v>
      </c>
      <c r="P111" s="119">
        <v>16</v>
      </c>
      <c r="Q111" s="119">
        <v>17</v>
      </c>
      <c r="R111" s="119">
        <v>26</v>
      </c>
      <c r="S111" s="119">
        <v>34</v>
      </c>
      <c r="T111" s="119">
        <v>25</v>
      </c>
      <c r="U111" s="119">
        <v>27</v>
      </c>
      <c r="V111" s="119">
        <v>33</v>
      </c>
      <c r="W111" s="119">
        <v>28</v>
      </c>
      <c r="X111" s="119">
        <v>32</v>
      </c>
      <c r="Y111" s="119">
        <v>26</v>
      </c>
      <c r="Z111" s="119">
        <v>35</v>
      </c>
      <c r="AA111" s="119">
        <v>33</v>
      </c>
      <c r="AB111" s="119">
        <v>20</v>
      </c>
      <c r="AC111" s="119">
        <v>24</v>
      </c>
      <c r="AD111" s="119">
        <v>12</v>
      </c>
      <c r="AE111" s="119">
        <v>21</v>
      </c>
      <c r="AF111" s="119">
        <v>9</v>
      </c>
      <c r="AG111" s="119">
        <v>3</v>
      </c>
      <c r="AH111" s="119">
        <v>0</v>
      </c>
      <c r="AI111" s="119">
        <v>0</v>
      </c>
      <c r="AJ111" s="133">
        <v>0</v>
      </c>
      <c r="AK111" s="119">
        <v>56</v>
      </c>
      <c r="AL111" s="119">
        <v>299</v>
      </c>
      <c r="AM111" s="119">
        <v>89</v>
      </c>
      <c r="AN111" s="119">
        <v>45</v>
      </c>
      <c r="AO111" s="119">
        <v>12</v>
      </c>
      <c r="AP111" s="119">
        <v>19106</v>
      </c>
      <c r="AQ111" s="119">
        <v>43.531531531500001</v>
      </c>
      <c r="AR111" s="119">
        <v>29</v>
      </c>
      <c r="AS111" s="119">
        <v>211</v>
      </c>
      <c r="AT111" s="119">
        <v>11</v>
      </c>
      <c r="AU111" s="119">
        <v>6</v>
      </c>
      <c r="AV111" s="119">
        <v>8</v>
      </c>
      <c r="AW111" s="119">
        <v>12</v>
      </c>
      <c r="AX111" s="119">
        <v>22</v>
      </c>
      <c r="AY111" s="119">
        <v>14</v>
      </c>
      <c r="AZ111" s="119">
        <v>12</v>
      </c>
      <c r="BA111" s="119">
        <v>14</v>
      </c>
      <c r="BB111" s="119">
        <v>11</v>
      </c>
      <c r="BC111" s="119">
        <v>15</v>
      </c>
      <c r="BD111" s="119">
        <v>9</v>
      </c>
      <c r="BE111" s="119">
        <v>22</v>
      </c>
      <c r="BF111" s="119">
        <v>14</v>
      </c>
      <c r="BG111" s="119">
        <v>10</v>
      </c>
      <c r="BH111" s="119">
        <v>15</v>
      </c>
      <c r="BI111" s="119">
        <v>4</v>
      </c>
      <c r="BJ111" s="119">
        <v>9</v>
      </c>
      <c r="BK111" s="119">
        <v>1</v>
      </c>
      <c r="BL111" s="119">
        <v>2</v>
      </c>
      <c r="BM111" s="119">
        <v>0</v>
      </c>
      <c r="BN111" s="119">
        <v>0</v>
      </c>
      <c r="BO111" s="133">
        <v>0</v>
      </c>
      <c r="BP111" s="119">
        <v>25</v>
      </c>
      <c r="BQ111" s="119">
        <v>145</v>
      </c>
      <c r="BR111" s="119">
        <v>41</v>
      </c>
      <c r="BS111" s="119">
        <v>16</v>
      </c>
      <c r="BT111" s="119">
        <v>3</v>
      </c>
      <c r="BU111" s="119">
        <v>8910</v>
      </c>
      <c r="BV111" s="119">
        <v>42.727488151700001</v>
      </c>
      <c r="BW111" s="119">
        <v>22</v>
      </c>
      <c r="BX111" s="119">
        <v>233</v>
      </c>
      <c r="BY111" s="119">
        <v>12</v>
      </c>
      <c r="BZ111" s="119">
        <v>10</v>
      </c>
      <c r="CA111" s="119">
        <v>9</v>
      </c>
      <c r="CB111" s="119">
        <v>14</v>
      </c>
      <c r="CC111" s="119">
        <v>12</v>
      </c>
      <c r="CD111" s="119">
        <v>11</v>
      </c>
      <c r="CE111" s="119">
        <v>15</v>
      </c>
      <c r="CF111" s="119">
        <v>19</v>
      </c>
      <c r="CG111" s="119">
        <v>17</v>
      </c>
      <c r="CH111" s="119">
        <v>17</v>
      </c>
      <c r="CI111" s="119">
        <v>17</v>
      </c>
      <c r="CJ111" s="119">
        <v>13</v>
      </c>
      <c r="CK111" s="119">
        <v>19</v>
      </c>
      <c r="CL111" s="119">
        <v>10</v>
      </c>
      <c r="CM111" s="119">
        <v>9</v>
      </c>
      <c r="CN111" s="119">
        <v>8</v>
      </c>
      <c r="CO111" s="119">
        <v>12</v>
      </c>
      <c r="CP111" s="119">
        <v>8</v>
      </c>
      <c r="CQ111" s="119">
        <v>1</v>
      </c>
      <c r="CR111" s="119">
        <v>0</v>
      </c>
      <c r="CS111" s="119">
        <v>0</v>
      </c>
      <c r="CT111" s="133">
        <v>0</v>
      </c>
      <c r="CU111" s="119">
        <v>31</v>
      </c>
      <c r="CV111" s="119">
        <v>154</v>
      </c>
      <c r="CW111" s="119">
        <v>48</v>
      </c>
      <c r="CX111" s="119">
        <v>29</v>
      </c>
      <c r="CY111" s="119">
        <v>9</v>
      </c>
      <c r="CZ111" s="119">
        <v>10196</v>
      </c>
      <c r="DA111" s="119">
        <v>44.259656652399997</v>
      </c>
      <c r="DB111" s="119">
        <v>7</v>
      </c>
    </row>
    <row r="112" spans="1:106" x14ac:dyDescent="0.15">
      <c r="A112">
        <v>8440</v>
      </c>
      <c r="B112">
        <v>28220</v>
      </c>
      <c r="C112">
        <v>89002</v>
      </c>
      <c r="D112" s="122">
        <v>3</v>
      </c>
      <c r="E112" s="122"/>
      <c r="F112" s="122"/>
      <c r="G112" s="122"/>
      <c r="H112" s="122" t="s">
        <v>631</v>
      </c>
      <c r="I112" s="122" t="s">
        <v>59</v>
      </c>
      <c r="J112" s="122" t="s">
        <v>121</v>
      </c>
      <c r="K112" s="122" t="s">
        <v>828</v>
      </c>
      <c r="L112" s="122"/>
      <c r="M112" s="153">
        <v>122</v>
      </c>
      <c r="N112" s="123">
        <v>418</v>
      </c>
      <c r="O112" s="123">
        <v>22</v>
      </c>
      <c r="P112" s="123">
        <v>20</v>
      </c>
      <c r="Q112" s="123">
        <v>22</v>
      </c>
      <c r="R112" s="123">
        <v>28</v>
      </c>
      <c r="S112" s="123">
        <v>15</v>
      </c>
      <c r="T112" s="123">
        <v>17</v>
      </c>
      <c r="U112" s="123">
        <v>22</v>
      </c>
      <c r="V112" s="123">
        <v>33</v>
      </c>
      <c r="W112" s="123">
        <v>22</v>
      </c>
      <c r="X112" s="123">
        <v>27</v>
      </c>
      <c r="Y112" s="123">
        <v>31</v>
      </c>
      <c r="Z112" s="123">
        <v>31</v>
      </c>
      <c r="AA112" s="123">
        <v>29</v>
      </c>
      <c r="AB112" s="123">
        <v>27</v>
      </c>
      <c r="AC112" s="123">
        <v>21</v>
      </c>
      <c r="AD112" s="123">
        <v>21</v>
      </c>
      <c r="AE112" s="123">
        <v>19</v>
      </c>
      <c r="AF112" s="123">
        <v>10</v>
      </c>
      <c r="AG112" s="123">
        <v>1</v>
      </c>
      <c r="AH112" s="123">
        <v>0</v>
      </c>
      <c r="AI112" s="123">
        <v>0</v>
      </c>
      <c r="AJ112" s="134">
        <v>0</v>
      </c>
      <c r="AK112" s="123">
        <v>64</v>
      </c>
      <c r="AL112" s="123">
        <v>255</v>
      </c>
      <c r="AM112" s="123">
        <v>99</v>
      </c>
      <c r="AN112" s="123">
        <v>51</v>
      </c>
      <c r="AO112" s="123">
        <v>11</v>
      </c>
      <c r="AP112" s="123">
        <v>18446</v>
      </c>
      <c r="AQ112" s="123">
        <v>44.629186602899999</v>
      </c>
      <c r="AR112" s="123">
        <v>3</v>
      </c>
      <c r="AS112" s="123">
        <v>200</v>
      </c>
      <c r="AT112" s="123">
        <v>12</v>
      </c>
      <c r="AU112" s="123">
        <v>7</v>
      </c>
      <c r="AV112" s="123">
        <v>12</v>
      </c>
      <c r="AW112" s="123">
        <v>14</v>
      </c>
      <c r="AX112" s="123">
        <v>6</v>
      </c>
      <c r="AY112" s="123">
        <v>8</v>
      </c>
      <c r="AZ112" s="123">
        <v>11</v>
      </c>
      <c r="BA112" s="123">
        <v>19</v>
      </c>
      <c r="BB112" s="123">
        <v>10</v>
      </c>
      <c r="BC112" s="123">
        <v>14</v>
      </c>
      <c r="BD112" s="123">
        <v>14</v>
      </c>
      <c r="BE112" s="123">
        <v>13</v>
      </c>
      <c r="BF112" s="123">
        <v>17</v>
      </c>
      <c r="BG112" s="123">
        <v>11</v>
      </c>
      <c r="BH112" s="123">
        <v>11</v>
      </c>
      <c r="BI112" s="123">
        <v>9</v>
      </c>
      <c r="BJ112" s="123">
        <v>10</v>
      </c>
      <c r="BK112" s="123">
        <v>2</v>
      </c>
      <c r="BL112" s="123">
        <v>0</v>
      </c>
      <c r="BM112" s="123">
        <v>0</v>
      </c>
      <c r="BN112" s="123">
        <v>0</v>
      </c>
      <c r="BO112" s="134">
        <v>0</v>
      </c>
      <c r="BP112" s="123">
        <v>31</v>
      </c>
      <c r="BQ112" s="123">
        <v>126</v>
      </c>
      <c r="BR112" s="123">
        <v>43</v>
      </c>
      <c r="BS112" s="123">
        <v>21</v>
      </c>
      <c r="BT112" s="123">
        <v>2</v>
      </c>
      <c r="BU112" s="123">
        <v>8664</v>
      </c>
      <c r="BV112" s="123">
        <v>43.82</v>
      </c>
      <c r="BW112" s="123">
        <v>1</v>
      </c>
      <c r="BX112" s="123">
        <v>218</v>
      </c>
      <c r="BY112" s="123">
        <v>10</v>
      </c>
      <c r="BZ112" s="123">
        <v>13</v>
      </c>
      <c r="CA112" s="123">
        <v>10</v>
      </c>
      <c r="CB112" s="123">
        <v>14</v>
      </c>
      <c r="CC112" s="123">
        <v>9</v>
      </c>
      <c r="CD112" s="123">
        <v>9</v>
      </c>
      <c r="CE112" s="123">
        <v>11</v>
      </c>
      <c r="CF112" s="123">
        <v>14</v>
      </c>
      <c r="CG112" s="123">
        <v>12</v>
      </c>
      <c r="CH112" s="123">
        <v>13</v>
      </c>
      <c r="CI112" s="123">
        <v>17</v>
      </c>
      <c r="CJ112" s="123">
        <v>18</v>
      </c>
      <c r="CK112" s="123">
        <v>12</v>
      </c>
      <c r="CL112" s="123">
        <v>16</v>
      </c>
      <c r="CM112" s="123">
        <v>10</v>
      </c>
      <c r="CN112" s="123">
        <v>12</v>
      </c>
      <c r="CO112" s="123">
        <v>9</v>
      </c>
      <c r="CP112" s="123">
        <v>8</v>
      </c>
      <c r="CQ112" s="123">
        <v>1</v>
      </c>
      <c r="CR112" s="123">
        <v>0</v>
      </c>
      <c r="CS112" s="123">
        <v>0</v>
      </c>
      <c r="CT112" s="134">
        <v>0</v>
      </c>
      <c r="CU112" s="123">
        <v>33</v>
      </c>
      <c r="CV112" s="123">
        <v>129</v>
      </c>
      <c r="CW112" s="123">
        <v>56</v>
      </c>
      <c r="CX112" s="123">
        <v>30</v>
      </c>
      <c r="CY112" s="123">
        <v>9</v>
      </c>
      <c r="CZ112" s="123">
        <v>9782</v>
      </c>
      <c r="DA112" s="123">
        <v>45.371559632999997</v>
      </c>
      <c r="DB112" s="123">
        <v>2</v>
      </c>
    </row>
    <row r="113" spans="1:106" x14ac:dyDescent="0.15">
      <c r="A113">
        <v>8441</v>
      </c>
      <c r="B113">
        <v>28220</v>
      </c>
      <c r="C113">
        <v>89003</v>
      </c>
      <c r="D113" s="120">
        <v>3</v>
      </c>
      <c r="E113" s="120"/>
      <c r="F113" s="120"/>
      <c r="G113" s="120"/>
      <c r="H113" s="120" t="s">
        <v>631</v>
      </c>
      <c r="I113" s="120" t="s">
        <v>59</v>
      </c>
      <c r="J113" s="120" t="s">
        <v>121</v>
      </c>
      <c r="K113" s="120" t="s">
        <v>57</v>
      </c>
      <c r="L113" s="120"/>
      <c r="M113" s="153">
        <v>152</v>
      </c>
      <c r="N113" s="121">
        <v>352</v>
      </c>
      <c r="O113" s="121">
        <v>14</v>
      </c>
      <c r="P113" s="121">
        <v>12</v>
      </c>
      <c r="Q113" s="121">
        <v>19</v>
      </c>
      <c r="R113" s="121">
        <v>10</v>
      </c>
      <c r="S113" s="121">
        <v>21</v>
      </c>
      <c r="T113" s="121">
        <v>30</v>
      </c>
      <c r="U113" s="121">
        <v>24</v>
      </c>
      <c r="V113" s="121">
        <v>23</v>
      </c>
      <c r="W113" s="121">
        <v>24</v>
      </c>
      <c r="X113" s="121">
        <v>15</v>
      </c>
      <c r="Y113" s="121">
        <v>9</v>
      </c>
      <c r="Z113" s="121">
        <v>29</v>
      </c>
      <c r="AA113" s="121">
        <v>41</v>
      </c>
      <c r="AB113" s="121">
        <v>26</v>
      </c>
      <c r="AC113" s="121">
        <v>18</v>
      </c>
      <c r="AD113" s="121">
        <v>19</v>
      </c>
      <c r="AE113" s="121">
        <v>7</v>
      </c>
      <c r="AF113" s="121">
        <v>7</v>
      </c>
      <c r="AG113" s="121">
        <v>3</v>
      </c>
      <c r="AH113" s="121">
        <v>1</v>
      </c>
      <c r="AI113" s="121">
        <v>0</v>
      </c>
      <c r="AJ113" s="57">
        <v>0</v>
      </c>
      <c r="AK113" s="121">
        <v>45</v>
      </c>
      <c r="AL113" s="121">
        <v>226</v>
      </c>
      <c r="AM113" s="121">
        <v>81</v>
      </c>
      <c r="AN113" s="121">
        <v>37</v>
      </c>
      <c r="AO113" s="121">
        <v>11</v>
      </c>
      <c r="AP113" s="121">
        <v>15816</v>
      </c>
      <c r="AQ113" s="121">
        <v>45.431818181799997</v>
      </c>
      <c r="AR113" s="121">
        <v>41</v>
      </c>
      <c r="AS113" s="121">
        <v>192</v>
      </c>
      <c r="AT113" s="121">
        <v>12</v>
      </c>
      <c r="AU113" s="121">
        <v>7</v>
      </c>
      <c r="AV113" s="121">
        <v>9</v>
      </c>
      <c r="AW113" s="121">
        <v>5</v>
      </c>
      <c r="AX113" s="121">
        <v>14</v>
      </c>
      <c r="AY113" s="121">
        <v>20</v>
      </c>
      <c r="AZ113" s="121">
        <v>15</v>
      </c>
      <c r="BA113" s="121">
        <v>11</v>
      </c>
      <c r="BB113" s="121">
        <v>19</v>
      </c>
      <c r="BC113" s="121">
        <v>7</v>
      </c>
      <c r="BD113" s="121">
        <v>5</v>
      </c>
      <c r="BE113" s="121">
        <v>11</v>
      </c>
      <c r="BF113" s="121">
        <v>20</v>
      </c>
      <c r="BG113" s="121">
        <v>12</v>
      </c>
      <c r="BH113" s="121">
        <v>12</v>
      </c>
      <c r="BI113" s="121">
        <v>9</v>
      </c>
      <c r="BJ113" s="121">
        <v>2</v>
      </c>
      <c r="BK113" s="121">
        <v>2</v>
      </c>
      <c r="BL113" s="121">
        <v>0</v>
      </c>
      <c r="BM113" s="121">
        <v>0</v>
      </c>
      <c r="BN113" s="121">
        <v>0</v>
      </c>
      <c r="BO113" s="57">
        <v>0</v>
      </c>
      <c r="BP113" s="121">
        <v>28</v>
      </c>
      <c r="BQ113" s="121">
        <v>127</v>
      </c>
      <c r="BR113" s="121">
        <v>37</v>
      </c>
      <c r="BS113" s="121">
        <v>13</v>
      </c>
      <c r="BT113" s="121">
        <v>2</v>
      </c>
      <c r="BU113" s="121">
        <v>7944</v>
      </c>
      <c r="BV113" s="121">
        <v>41.875</v>
      </c>
      <c r="BW113" s="121">
        <v>33</v>
      </c>
      <c r="BX113" s="121">
        <v>160</v>
      </c>
      <c r="BY113" s="121">
        <v>2</v>
      </c>
      <c r="BZ113" s="121">
        <v>5</v>
      </c>
      <c r="CA113" s="121">
        <v>10</v>
      </c>
      <c r="CB113" s="121">
        <v>5</v>
      </c>
      <c r="CC113" s="121">
        <v>7</v>
      </c>
      <c r="CD113" s="121">
        <v>10</v>
      </c>
      <c r="CE113" s="121">
        <v>9</v>
      </c>
      <c r="CF113" s="121">
        <v>12</v>
      </c>
      <c r="CG113" s="121">
        <v>5</v>
      </c>
      <c r="CH113" s="121">
        <v>8</v>
      </c>
      <c r="CI113" s="121">
        <v>4</v>
      </c>
      <c r="CJ113" s="121">
        <v>18</v>
      </c>
      <c r="CK113" s="121">
        <v>21</v>
      </c>
      <c r="CL113" s="121">
        <v>14</v>
      </c>
      <c r="CM113" s="121">
        <v>6</v>
      </c>
      <c r="CN113" s="121">
        <v>10</v>
      </c>
      <c r="CO113" s="121">
        <v>5</v>
      </c>
      <c r="CP113" s="121">
        <v>5</v>
      </c>
      <c r="CQ113" s="121">
        <v>3</v>
      </c>
      <c r="CR113" s="121">
        <v>1</v>
      </c>
      <c r="CS113" s="121">
        <v>0</v>
      </c>
      <c r="CT113" s="57">
        <v>0</v>
      </c>
      <c r="CU113" s="121">
        <v>17</v>
      </c>
      <c r="CV113" s="121">
        <v>99</v>
      </c>
      <c r="CW113" s="121">
        <v>44</v>
      </c>
      <c r="CX113" s="121">
        <v>24</v>
      </c>
      <c r="CY113" s="121">
        <v>9</v>
      </c>
      <c r="CZ113" s="121">
        <v>7872</v>
      </c>
      <c r="DA113" s="121">
        <v>49.7</v>
      </c>
      <c r="DB113" s="121">
        <v>8</v>
      </c>
    </row>
    <row r="114" spans="1:106" x14ac:dyDescent="0.15">
      <c r="A114">
        <v>8442</v>
      </c>
      <c r="B114">
        <v>28220</v>
      </c>
      <c r="C114">
        <v>920</v>
      </c>
      <c r="D114">
        <v>2</v>
      </c>
      <c r="H114" t="s">
        <v>631</v>
      </c>
      <c r="I114" t="s">
        <v>59</v>
      </c>
      <c r="J114" t="s">
        <v>122</v>
      </c>
      <c r="L114" t="s">
        <v>883</v>
      </c>
      <c r="M114" s="159">
        <v>64</v>
      </c>
      <c r="N114" s="48">
        <v>235</v>
      </c>
      <c r="O114" s="48">
        <v>5</v>
      </c>
      <c r="P114" s="48">
        <v>9</v>
      </c>
      <c r="Q114" s="48">
        <v>16</v>
      </c>
      <c r="R114" s="48">
        <v>12</v>
      </c>
      <c r="S114" s="48">
        <v>4</v>
      </c>
      <c r="T114" s="48">
        <v>9</v>
      </c>
      <c r="U114" s="48">
        <v>11</v>
      </c>
      <c r="V114" s="48">
        <v>20</v>
      </c>
      <c r="W114" s="48">
        <v>14</v>
      </c>
      <c r="X114" s="48">
        <v>9</v>
      </c>
      <c r="Y114" s="48">
        <v>15</v>
      </c>
      <c r="Z114" s="48">
        <v>21</v>
      </c>
      <c r="AA114" s="48">
        <v>27</v>
      </c>
      <c r="AB114" s="48">
        <v>16</v>
      </c>
      <c r="AC114" s="48">
        <v>9</v>
      </c>
      <c r="AD114" s="48">
        <v>15</v>
      </c>
      <c r="AE114" s="48">
        <v>12</v>
      </c>
      <c r="AF114" s="48">
        <v>7</v>
      </c>
      <c r="AG114" s="48">
        <v>3</v>
      </c>
      <c r="AH114" s="48">
        <v>0</v>
      </c>
      <c r="AI114" s="48">
        <v>1</v>
      </c>
      <c r="AJ114" s="50">
        <v>0</v>
      </c>
      <c r="AK114" s="48">
        <v>30</v>
      </c>
      <c r="AL114" s="48">
        <v>142</v>
      </c>
      <c r="AM114" s="48">
        <v>63</v>
      </c>
      <c r="AN114" s="48">
        <v>38</v>
      </c>
      <c r="AO114" s="48">
        <v>11</v>
      </c>
      <c r="AP114" s="48">
        <v>11383</v>
      </c>
      <c r="AQ114" s="48">
        <v>48.938297872299998</v>
      </c>
      <c r="AR114" s="48">
        <v>0</v>
      </c>
      <c r="AS114" s="48">
        <v>118</v>
      </c>
      <c r="AT114" s="48">
        <v>2</v>
      </c>
      <c r="AU114" s="48">
        <v>7</v>
      </c>
      <c r="AV114" s="48">
        <v>10</v>
      </c>
      <c r="AW114" s="48">
        <v>7</v>
      </c>
      <c r="AX114" s="48">
        <v>3</v>
      </c>
      <c r="AY114" s="48">
        <v>5</v>
      </c>
      <c r="AZ114" s="48">
        <v>6</v>
      </c>
      <c r="BA114" s="48">
        <v>13</v>
      </c>
      <c r="BB114" s="48">
        <v>3</v>
      </c>
      <c r="BC114" s="48">
        <v>5</v>
      </c>
      <c r="BD114" s="48">
        <v>6</v>
      </c>
      <c r="BE114" s="48">
        <v>10</v>
      </c>
      <c r="BF114" s="48">
        <v>16</v>
      </c>
      <c r="BG114" s="48">
        <v>9</v>
      </c>
      <c r="BH114" s="48">
        <v>4</v>
      </c>
      <c r="BI114" s="48">
        <v>5</v>
      </c>
      <c r="BJ114" s="48">
        <v>5</v>
      </c>
      <c r="BK114" s="48">
        <v>2</v>
      </c>
      <c r="BL114" s="48">
        <v>0</v>
      </c>
      <c r="BM114" s="48">
        <v>0</v>
      </c>
      <c r="BN114" s="48">
        <v>0</v>
      </c>
      <c r="BO114" s="50">
        <v>0</v>
      </c>
      <c r="BP114" s="48">
        <v>19</v>
      </c>
      <c r="BQ114" s="48">
        <v>74</v>
      </c>
      <c r="BR114" s="48">
        <v>25</v>
      </c>
      <c r="BS114" s="48">
        <v>12</v>
      </c>
      <c r="BT114" s="48">
        <v>2</v>
      </c>
      <c r="BU114" s="48">
        <v>5253</v>
      </c>
      <c r="BV114" s="48">
        <v>45.016949152499997</v>
      </c>
      <c r="BW114" s="48">
        <v>0</v>
      </c>
      <c r="BX114" s="48">
        <v>117</v>
      </c>
      <c r="BY114" s="48">
        <v>3</v>
      </c>
      <c r="BZ114" s="48">
        <v>2</v>
      </c>
      <c r="CA114" s="48">
        <v>6</v>
      </c>
      <c r="CB114" s="48">
        <v>5</v>
      </c>
      <c r="CC114" s="48">
        <v>1</v>
      </c>
      <c r="CD114" s="48">
        <v>4</v>
      </c>
      <c r="CE114" s="48">
        <v>5</v>
      </c>
      <c r="CF114" s="48">
        <v>7</v>
      </c>
      <c r="CG114" s="48">
        <v>11</v>
      </c>
      <c r="CH114" s="48">
        <v>4</v>
      </c>
      <c r="CI114" s="48">
        <v>9</v>
      </c>
      <c r="CJ114" s="48">
        <v>11</v>
      </c>
      <c r="CK114" s="48">
        <v>11</v>
      </c>
      <c r="CL114" s="48">
        <v>7</v>
      </c>
      <c r="CM114" s="48">
        <v>5</v>
      </c>
      <c r="CN114" s="48">
        <v>10</v>
      </c>
      <c r="CO114" s="48">
        <v>7</v>
      </c>
      <c r="CP114" s="48">
        <v>5</v>
      </c>
      <c r="CQ114" s="48">
        <v>3</v>
      </c>
      <c r="CR114" s="48">
        <v>0</v>
      </c>
      <c r="CS114" s="48">
        <v>1</v>
      </c>
      <c r="CT114" s="50">
        <v>0</v>
      </c>
      <c r="CU114" s="48">
        <v>11</v>
      </c>
      <c r="CV114" s="48">
        <v>68</v>
      </c>
      <c r="CW114" s="48">
        <v>38</v>
      </c>
      <c r="CX114" s="48">
        <v>26</v>
      </c>
      <c r="CY114" s="48">
        <v>9</v>
      </c>
      <c r="CZ114" s="48">
        <v>6130</v>
      </c>
      <c r="DA114" s="48">
        <v>52.893162393200001</v>
      </c>
      <c r="DB114" s="48">
        <v>0</v>
      </c>
    </row>
    <row r="115" spans="1:106" x14ac:dyDescent="0.15">
      <c r="A115">
        <v>8443</v>
      </c>
      <c r="B115">
        <v>28220</v>
      </c>
      <c r="C115">
        <v>930</v>
      </c>
      <c r="D115">
        <v>2</v>
      </c>
      <c r="H115" t="s">
        <v>631</v>
      </c>
      <c r="I115" t="s">
        <v>59</v>
      </c>
      <c r="J115" t="s">
        <v>123</v>
      </c>
      <c r="L115" t="s">
        <v>884</v>
      </c>
      <c r="M115" s="160">
        <v>409</v>
      </c>
      <c r="N115" s="48">
        <v>1341</v>
      </c>
      <c r="O115" s="48">
        <v>48</v>
      </c>
      <c r="P115" s="48">
        <v>55</v>
      </c>
      <c r="Q115" s="48">
        <v>70</v>
      </c>
      <c r="R115" s="48">
        <v>53</v>
      </c>
      <c r="S115" s="48">
        <v>57</v>
      </c>
      <c r="T115" s="48">
        <v>60</v>
      </c>
      <c r="U115" s="48">
        <v>74</v>
      </c>
      <c r="V115" s="48">
        <v>86</v>
      </c>
      <c r="W115" s="48">
        <v>78</v>
      </c>
      <c r="X115" s="48">
        <v>72</v>
      </c>
      <c r="Y115" s="48">
        <v>92</v>
      </c>
      <c r="Z115" s="48">
        <v>127</v>
      </c>
      <c r="AA115" s="48">
        <v>115</v>
      </c>
      <c r="AB115" s="48">
        <v>84</v>
      </c>
      <c r="AC115" s="48">
        <v>68</v>
      </c>
      <c r="AD115" s="48">
        <v>72</v>
      </c>
      <c r="AE115" s="48">
        <v>63</v>
      </c>
      <c r="AF115" s="48">
        <v>50</v>
      </c>
      <c r="AG115" s="48">
        <v>13</v>
      </c>
      <c r="AH115" s="48">
        <v>4</v>
      </c>
      <c r="AI115" s="48">
        <v>0</v>
      </c>
      <c r="AJ115" s="50">
        <v>0</v>
      </c>
      <c r="AK115" s="48">
        <v>173</v>
      </c>
      <c r="AL115" s="48">
        <v>814</v>
      </c>
      <c r="AM115" s="48">
        <v>354</v>
      </c>
      <c r="AN115" s="48">
        <v>202</v>
      </c>
      <c r="AO115" s="48">
        <v>67</v>
      </c>
      <c r="AP115" s="48">
        <v>63611</v>
      </c>
      <c r="AQ115" s="48">
        <v>47.935495898600003</v>
      </c>
      <c r="AR115" s="48">
        <v>11</v>
      </c>
      <c r="AS115" s="48">
        <v>654</v>
      </c>
      <c r="AT115" s="48">
        <v>16</v>
      </c>
      <c r="AU115" s="48">
        <v>27</v>
      </c>
      <c r="AV115" s="48">
        <v>39</v>
      </c>
      <c r="AW115" s="48">
        <v>29</v>
      </c>
      <c r="AX115" s="48">
        <v>30</v>
      </c>
      <c r="AY115" s="48">
        <v>34</v>
      </c>
      <c r="AZ115" s="48">
        <v>40</v>
      </c>
      <c r="BA115" s="48">
        <v>42</v>
      </c>
      <c r="BB115" s="48">
        <v>41</v>
      </c>
      <c r="BC115" s="48">
        <v>34</v>
      </c>
      <c r="BD115" s="48">
        <v>47</v>
      </c>
      <c r="BE115" s="48">
        <v>59</v>
      </c>
      <c r="BF115" s="48">
        <v>64</v>
      </c>
      <c r="BG115" s="48">
        <v>39</v>
      </c>
      <c r="BH115" s="48">
        <v>32</v>
      </c>
      <c r="BI115" s="48">
        <v>29</v>
      </c>
      <c r="BJ115" s="48">
        <v>22</v>
      </c>
      <c r="BK115" s="48">
        <v>20</v>
      </c>
      <c r="BL115" s="48">
        <v>8</v>
      </c>
      <c r="BM115" s="48">
        <v>2</v>
      </c>
      <c r="BN115" s="48">
        <v>0</v>
      </c>
      <c r="BO115" s="50">
        <v>0</v>
      </c>
      <c r="BP115" s="48">
        <v>82</v>
      </c>
      <c r="BQ115" s="48">
        <v>420</v>
      </c>
      <c r="BR115" s="48">
        <v>152</v>
      </c>
      <c r="BS115" s="48">
        <v>81</v>
      </c>
      <c r="BT115" s="48">
        <v>30</v>
      </c>
      <c r="BU115" s="48">
        <v>30288</v>
      </c>
      <c r="BV115" s="48">
        <v>46.811926605499998</v>
      </c>
      <c r="BW115" s="48">
        <v>6</v>
      </c>
      <c r="BX115" s="48">
        <v>687</v>
      </c>
      <c r="BY115" s="48">
        <v>32</v>
      </c>
      <c r="BZ115" s="48">
        <v>28</v>
      </c>
      <c r="CA115" s="48">
        <v>31</v>
      </c>
      <c r="CB115" s="48">
        <v>24</v>
      </c>
      <c r="CC115" s="48">
        <v>27</v>
      </c>
      <c r="CD115" s="48">
        <v>26</v>
      </c>
      <c r="CE115" s="48">
        <v>34</v>
      </c>
      <c r="CF115" s="48">
        <v>44</v>
      </c>
      <c r="CG115" s="48">
        <v>37</v>
      </c>
      <c r="CH115" s="48">
        <v>38</v>
      </c>
      <c r="CI115" s="48">
        <v>45</v>
      </c>
      <c r="CJ115" s="48">
        <v>68</v>
      </c>
      <c r="CK115" s="48">
        <v>51</v>
      </c>
      <c r="CL115" s="48">
        <v>45</v>
      </c>
      <c r="CM115" s="48">
        <v>36</v>
      </c>
      <c r="CN115" s="48">
        <v>43</v>
      </c>
      <c r="CO115" s="48">
        <v>41</v>
      </c>
      <c r="CP115" s="48">
        <v>30</v>
      </c>
      <c r="CQ115" s="48">
        <v>5</v>
      </c>
      <c r="CR115" s="48">
        <v>2</v>
      </c>
      <c r="CS115" s="48">
        <v>0</v>
      </c>
      <c r="CT115" s="50">
        <v>0</v>
      </c>
      <c r="CU115" s="48">
        <v>91</v>
      </c>
      <c r="CV115" s="48">
        <v>394</v>
      </c>
      <c r="CW115" s="48">
        <v>202</v>
      </c>
      <c r="CX115" s="48">
        <v>121</v>
      </c>
      <c r="CY115" s="48">
        <v>37</v>
      </c>
      <c r="CZ115" s="48">
        <v>33323</v>
      </c>
      <c r="DA115" s="48">
        <v>49.005094614299999</v>
      </c>
      <c r="DB115" s="48">
        <v>5</v>
      </c>
    </row>
    <row r="116" spans="1:106" x14ac:dyDescent="0.15">
      <c r="A116">
        <v>8444</v>
      </c>
      <c r="B116">
        <v>28220</v>
      </c>
      <c r="C116">
        <v>93001</v>
      </c>
      <c r="D116" s="118">
        <v>3</v>
      </c>
      <c r="E116" s="118"/>
      <c r="F116" s="118"/>
      <c r="G116" s="118"/>
      <c r="H116" s="118" t="s">
        <v>631</v>
      </c>
      <c r="I116" s="118" t="s">
        <v>59</v>
      </c>
      <c r="J116" s="118" t="s">
        <v>123</v>
      </c>
      <c r="K116" s="118" t="s">
        <v>829</v>
      </c>
      <c r="L116" s="118"/>
      <c r="M116" s="153">
        <v>138</v>
      </c>
      <c r="N116" s="119">
        <v>461</v>
      </c>
      <c r="O116" s="119">
        <v>14</v>
      </c>
      <c r="P116" s="119">
        <v>16</v>
      </c>
      <c r="Q116" s="119">
        <v>25</v>
      </c>
      <c r="R116" s="119">
        <v>23</v>
      </c>
      <c r="S116" s="119">
        <v>23</v>
      </c>
      <c r="T116" s="119">
        <v>24</v>
      </c>
      <c r="U116" s="119">
        <v>31</v>
      </c>
      <c r="V116" s="119">
        <v>21</v>
      </c>
      <c r="W116" s="119">
        <v>26</v>
      </c>
      <c r="X116" s="119">
        <v>26</v>
      </c>
      <c r="Y116" s="119">
        <v>33</v>
      </c>
      <c r="Z116" s="119">
        <v>47</v>
      </c>
      <c r="AA116" s="119">
        <v>35</v>
      </c>
      <c r="AB116" s="119">
        <v>24</v>
      </c>
      <c r="AC116" s="119">
        <v>18</v>
      </c>
      <c r="AD116" s="119">
        <v>28</v>
      </c>
      <c r="AE116" s="119">
        <v>22</v>
      </c>
      <c r="AF116" s="119">
        <v>19</v>
      </c>
      <c r="AG116" s="119">
        <v>3</v>
      </c>
      <c r="AH116" s="119">
        <v>3</v>
      </c>
      <c r="AI116" s="119">
        <v>0</v>
      </c>
      <c r="AJ116" s="133">
        <v>0</v>
      </c>
      <c r="AK116" s="119">
        <v>55</v>
      </c>
      <c r="AL116" s="119">
        <v>289</v>
      </c>
      <c r="AM116" s="119">
        <v>117</v>
      </c>
      <c r="AN116" s="119">
        <v>75</v>
      </c>
      <c r="AO116" s="119">
        <v>25</v>
      </c>
      <c r="AP116" s="119">
        <v>21692</v>
      </c>
      <c r="AQ116" s="119">
        <v>47.5542299349</v>
      </c>
      <c r="AR116" s="119">
        <v>3</v>
      </c>
      <c r="AS116" s="119">
        <v>223</v>
      </c>
      <c r="AT116" s="119">
        <v>4</v>
      </c>
      <c r="AU116" s="119">
        <v>8</v>
      </c>
      <c r="AV116" s="119">
        <v>14</v>
      </c>
      <c r="AW116" s="119">
        <v>14</v>
      </c>
      <c r="AX116" s="119">
        <v>9</v>
      </c>
      <c r="AY116" s="119">
        <v>14</v>
      </c>
      <c r="AZ116" s="119">
        <v>17</v>
      </c>
      <c r="BA116" s="119">
        <v>10</v>
      </c>
      <c r="BB116" s="119">
        <v>14</v>
      </c>
      <c r="BC116" s="119">
        <v>11</v>
      </c>
      <c r="BD116" s="119">
        <v>16</v>
      </c>
      <c r="BE116" s="119">
        <v>24</v>
      </c>
      <c r="BF116" s="119">
        <v>16</v>
      </c>
      <c r="BG116" s="119">
        <v>16</v>
      </c>
      <c r="BH116" s="119">
        <v>8</v>
      </c>
      <c r="BI116" s="119">
        <v>10</v>
      </c>
      <c r="BJ116" s="119">
        <v>7</v>
      </c>
      <c r="BK116" s="119">
        <v>7</v>
      </c>
      <c r="BL116" s="119">
        <v>3</v>
      </c>
      <c r="BM116" s="119">
        <v>1</v>
      </c>
      <c r="BN116" s="119">
        <v>0</v>
      </c>
      <c r="BO116" s="133">
        <v>0</v>
      </c>
      <c r="BP116" s="119">
        <v>26</v>
      </c>
      <c r="BQ116" s="119">
        <v>145</v>
      </c>
      <c r="BR116" s="119">
        <v>52</v>
      </c>
      <c r="BS116" s="119">
        <v>28</v>
      </c>
      <c r="BT116" s="119">
        <v>11</v>
      </c>
      <c r="BU116" s="119">
        <v>10218</v>
      </c>
      <c r="BV116" s="119">
        <v>46.320627802700002</v>
      </c>
      <c r="BW116" s="119">
        <v>1</v>
      </c>
      <c r="BX116" s="119">
        <v>238</v>
      </c>
      <c r="BY116" s="119">
        <v>10</v>
      </c>
      <c r="BZ116" s="119">
        <v>8</v>
      </c>
      <c r="CA116" s="119">
        <v>11</v>
      </c>
      <c r="CB116" s="119">
        <v>9</v>
      </c>
      <c r="CC116" s="119">
        <v>14</v>
      </c>
      <c r="CD116" s="119">
        <v>10</v>
      </c>
      <c r="CE116" s="119">
        <v>14</v>
      </c>
      <c r="CF116" s="119">
        <v>11</v>
      </c>
      <c r="CG116" s="119">
        <v>12</v>
      </c>
      <c r="CH116" s="119">
        <v>15</v>
      </c>
      <c r="CI116" s="119">
        <v>17</v>
      </c>
      <c r="CJ116" s="119">
        <v>23</v>
      </c>
      <c r="CK116" s="119">
        <v>19</v>
      </c>
      <c r="CL116" s="119">
        <v>8</v>
      </c>
      <c r="CM116" s="119">
        <v>10</v>
      </c>
      <c r="CN116" s="119">
        <v>18</v>
      </c>
      <c r="CO116" s="119">
        <v>15</v>
      </c>
      <c r="CP116" s="119">
        <v>12</v>
      </c>
      <c r="CQ116" s="119">
        <v>0</v>
      </c>
      <c r="CR116" s="119">
        <v>2</v>
      </c>
      <c r="CS116" s="119">
        <v>0</v>
      </c>
      <c r="CT116" s="133">
        <v>0</v>
      </c>
      <c r="CU116" s="119">
        <v>29</v>
      </c>
      <c r="CV116" s="119">
        <v>144</v>
      </c>
      <c r="CW116" s="119">
        <v>65</v>
      </c>
      <c r="CX116" s="119">
        <v>47</v>
      </c>
      <c r="CY116" s="119">
        <v>14</v>
      </c>
      <c r="CZ116" s="119">
        <v>11474</v>
      </c>
      <c r="DA116" s="119">
        <v>48.710084033599998</v>
      </c>
      <c r="DB116" s="119">
        <v>2</v>
      </c>
    </row>
    <row r="117" spans="1:106" x14ac:dyDescent="0.15">
      <c r="A117">
        <v>8445</v>
      </c>
      <c r="B117">
        <v>28220</v>
      </c>
      <c r="C117">
        <v>93002</v>
      </c>
      <c r="D117" s="122">
        <v>3</v>
      </c>
      <c r="E117" s="122"/>
      <c r="F117" s="122"/>
      <c r="G117" s="122"/>
      <c r="H117" s="122" t="s">
        <v>631</v>
      </c>
      <c r="I117" s="122" t="s">
        <v>59</v>
      </c>
      <c r="J117" s="122" t="s">
        <v>123</v>
      </c>
      <c r="K117" s="122" t="s">
        <v>57</v>
      </c>
      <c r="L117" s="122"/>
      <c r="M117" s="153">
        <v>158</v>
      </c>
      <c r="N117" s="123">
        <v>490</v>
      </c>
      <c r="O117" s="123">
        <v>15</v>
      </c>
      <c r="P117" s="123">
        <v>26</v>
      </c>
      <c r="Q117" s="123">
        <v>30</v>
      </c>
      <c r="R117" s="123">
        <v>15</v>
      </c>
      <c r="S117" s="123">
        <v>17</v>
      </c>
      <c r="T117" s="123">
        <v>17</v>
      </c>
      <c r="U117" s="123">
        <v>28</v>
      </c>
      <c r="V117" s="123">
        <v>40</v>
      </c>
      <c r="W117" s="123">
        <v>37</v>
      </c>
      <c r="X117" s="123">
        <v>26</v>
      </c>
      <c r="Y117" s="123">
        <v>25</v>
      </c>
      <c r="Z117" s="123">
        <v>37</v>
      </c>
      <c r="AA117" s="123">
        <v>52</v>
      </c>
      <c r="AB117" s="123">
        <v>39</v>
      </c>
      <c r="AC117" s="123">
        <v>26</v>
      </c>
      <c r="AD117" s="123">
        <v>19</v>
      </c>
      <c r="AE117" s="123">
        <v>19</v>
      </c>
      <c r="AF117" s="123">
        <v>15</v>
      </c>
      <c r="AG117" s="123">
        <v>6</v>
      </c>
      <c r="AH117" s="123">
        <v>1</v>
      </c>
      <c r="AI117" s="123">
        <v>0</v>
      </c>
      <c r="AJ117" s="134">
        <v>0</v>
      </c>
      <c r="AK117" s="123">
        <v>71</v>
      </c>
      <c r="AL117" s="123">
        <v>294</v>
      </c>
      <c r="AM117" s="123">
        <v>125</v>
      </c>
      <c r="AN117" s="123">
        <v>60</v>
      </c>
      <c r="AO117" s="123">
        <v>22</v>
      </c>
      <c r="AP117" s="123">
        <v>22909</v>
      </c>
      <c r="AQ117" s="123">
        <v>47.253061224500001</v>
      </c>
      <c r="AR117" s="123">
        <v>2</v>
      </c>
      <c r="AS117" s="123">
        <v>238</v>
      </c>
      <c r="AT117" s="123">
        <v>7</v>
      </c>
      <c r="AU117" s="123">
        <v>13</v>
      </c>
      <c r="AV117" s="123">
        <v>19</v>
      </c>
      <c r="AW117" s="123">
        <v>7</v>
      </c>
      <c r="AX117" s="123">
        <v>9</v>
      </c>
      <c r="AY117" s="123">
        <v>9</v>
      </c>
      <c r="AZ117" s="123">
        <v>14</v>
      </c>
      <c r="BA117" s="123">
        <v>18</v>
      </c>
      <c r="BB117" s="123">
        <v>20</v>
      </c>
      <c r="BC117" s="123">
        <v>12</v>
      </c>
      <c r="BD117" s="123">
        <v>14</v>
      </c>
      <c r="BE117" s="123">
        <v>13</v>
      </c>
      <c r="BF117" s="123">
        <v>28</v>
      </c>
      <c r="BG117" s="123">
        <v>16</v>
      </c>
      <c r="BH117" s="123">
        <v>12</v>
      </c>
      <c r="BI117" s="123">
        <v>9</v>
      </c>
      <c r="BJ117" s="123">
        <v>8</v>
      </c>
      <c r="BK117" s="123">
        <v>7</v>
      </c>
      <c r="BL117" s="123">
        <v>2</v>
      </c>
      <c r="BM117" s="123">
        <v>1</v>
      </c>
      <c r="BN117" s="123">
        <v>0</v>
      </c>
      <c r="BO117" s="134">
        <v>0</v>
      </c>
      <c r="BP117" s="123">
        <v>39</v>
      </c>
      <c r="BQ117" s="123">
        <v>144</v>
      </c>
      <c r="BR117" s="123">
        <v>55</v>
      </c>
      <c r="BS117" s="123">
        <v>27</v>
      </c>
      <c r="BT117" s="123">
        <v>10</v>
      </c>
      <c r="BU117" s="123">
        <v>10780</v>
      </c>
      <c r="BV117" s="123">
        <v>45.794117647100002</v>
      </c>
      <c r="BW117" s="123">
        <v>0</v>
      </c>
      <c r="BX117" s="123">
        <v>252</v>
      </c>
      <c r="BY117" s="123">
        <v>8</v>
      </c>
      <c r="BZ117" s="123">
        <v>13</v>
      </c>
      <c r="CA117" s="123">
        <v>11</v>
      </c>
      <c r="CB117" s="123">
        <v>8</v>
      </c>
      <c r="CC117" s="123">
        <v>8</v>
      </c>
      <c r="CD117" s="123">
        <v>8</v>
      </c>
      <c r="CE117" s="123">
        <v>14</v>
      </c>
      <c r="CF117" s="123">
        <v>22</v>
      </c>
      <c r="CG117" s="123">
        <v>17</v>
      </c>
      <c r="CH117" s="123">
        <v>14</v>
      </c>
      <c r="CI117" s="123">
        <v>11</v>
      </c>
      <c r="CJ117" s="123">
        <v>24</v>
      </c>
      <c r="CK117" s="123">
        <v>24</v>
      </c>
      <c r="CL117" s="123">
        <v>23</v>
      </c>
      <c r="CM117" s="123">
        <v>14</v>
      </c>
      <c r="CN117" s="123">
        <v>10</v>
      </c>
      <c r="CO117" s="123">
        <v>11</v>
      </c>
      <c r="CP117" s="123">
        <v>8</v>
      </c>
      <c r="CQ117" s="123">
        <v>4</v>
      </c>
      <c r="CR117" s="123">
        <v>0</v>
      </c>
      <c r="CS117" s="123">
        <v>0</v>
      </c>
      <c r="CT117" s="134">
        <v>0</v>
      </c>
      <c r="CU117" s="123">
        <v>32</v>
      </c>
      <c r="CV117" s="123">
        <v>150</v>
      </c>
      <c r="CW117" s="123">
        <v>70</v>
      </c>
      <c r="CX117" s="123">
        <v>33</v>
      </c>
      <c r="CY117" s="123">
        <v>12</v>
      </c>
      <c r="CZ117" s="123">
        <v>12129</v>
      </c>
      <c r="DA117" s="123">
        <v>48.630952381</v>
      </c>
      <c r="DB117" s="123">
        <v>2</v>
      </c>
    </row>
    <row r="118" spans="1:106" x14ac:dyDescent="0.15">
      <c r="A118">
        <v>8446</v>
      </c>
      <c r="B118">
        <v>28220</v>
      </c>
      <c r="C118">
        <v>93003</v>
      </c>
      <c r="D118" s="120">
        <v>3</v>
      </c>
      <c r="E118" s="120"/>
      <c r="F118" s="120"/>
      <c r="G118" s="120"/>
      <c r="H118" s="120" t="s">
        <v>631</v>
      </c>
      <c r="I118" s="120" t="s">
        <v>59</v>
      </c>
      <c r="J118" s="120" t="s">
        <v>123</v>
      </c>
      <c r="K118" s="120" t="s">
        <v>827</v>
      </c>
      <c r="L118" s="120"/>
      <c r="M118" s="153">
        <v>113</v>
      </c>
      <c r="N118" s="121">
        <v>390</v>
      </c>
      <c r="O118" s="121">
        <v>19</v>
      </c>
      <c r="P118" s="121">
        <v>13</v>
      </c>
      <c r="Q118" s="121">
        <v>15</v>
      </c>
      <c r="R118" s="121">
        <v>15</v>
      </c>
      <c r="S118" s="121">
        <v>17</v>
      </c>
      <c r="T118" s="121">
        <v>19</v>
      </c>
      <c r="U118" s="121">
        <v>15</v>
      </c>
      <c r="V118" s="121">
        <v>25</v>
      </c>
      <c r="W118" s="121">
        <v>15</v>
      </c>
      <c r="X118" s="121">
        <v>20</v>
      </c>
      <c r="Y118" s="121">
        <v>34</v>
      </c>
      <c r="Z118" s="121">
        <v>43</v>
      </c>
      <c r="AA118" s="121">
        <v>28</v>
      </c>
      <c r="AB118" s="121">
        <v>21</v>
      </c>
      <c r="AC118" s="121">
        <v>24</v>
      </c>
      <c r="AD118" s="121">
        <v>25</v>
      </c>
      <c r="AE118" s="121">
        <v>22</v>
      </c>
      <c r="AF118" s="121">
        <v>16</v>
      </c>
      <c r="AG118" s="121">
        <v>4</v>
      </c>
      <c r="AH118" s="121">
        <v>0</v>
      </c>
      <c r="AI118" s="121">
        <v>0</v>
      </c>
      <c r="AJ118" s="57">
        <v>0</v>
      </c>
      <c r="AK118" s="121">
        <v>47</v>
      </c>
      <c r="AL118" s="121">
        <v>231</v>
      </c>
      <c r="AM118" s="121">
        <v>112</v>
      </c>
      <c r="AN118" s="121">
        <v>67</v>
      </c>
      <c r="AO118" s="121">
        <v>20</v>
      </c>
      <c r="AP118" s="121">
        <v>19010</v>
      </c>
      <c r="AQ118" s="121">
        <v>49.243589743599998</v>
      </c>
      <c r="AR118" s="121">
        <v>6</v>
      </c>
      <c r="AS118" s="121">
        <v>193</v>
      </c>
      <c r="AT118" s="121">
        <v>5</v>
      </c>
      <c r="AU118" s="121">
        <v>6</v>
      </c>
      <c r="AV118" s="121">
        <v>6</v>
      </c>
      <c r="AW118" s="121">
        <v>8</v>
      </c>
      <c r="AX118" s="121">
        <v>12</v>
      </c>
      <c r="AY118" s="121">
        <v>11</v>
      </c>
      <c r="AZ118" s="121">
        <v>9</v>
      </c>
      <c r="BA118" s="121">
        <v>14</v>
      </c>
      <c r="BB118" s="121">
        <v>7</v>
      </c>
      <c r="BC118" s="121">
        <v>11</v>
      </c>
      <c r="BD118" s="121">
        <v>17</v>
      </c>
      <c r="BE118" s="121">
        <v>22</v>
      </c>
      <c r="BF118" s="121">
        <v>20</v>
      </c>
      <c r="BG118" s="121">
        <v>7</v>
      </c>
      <c r="BH118" s="121">
        <v>12</v>
      </c>
      <c r="BI118" s="121">
        <v>10</v>
      </c>
      <c r="BJ118" s="121">
        <v>7</v>
      </c>
      <c r="BK118" s="121">
        <v>6</v>
      </c>
      <c r="BL118" s="121">
        <v>3</v>
      </c>
      <c r="BM118" s="121">
        <v>0</v>
      </c>
      <c r="BN118" s="121">
        <v>0</v>
      </c>
      <c r="BO118" s="57">
        <v>0</v>
      </c>
      <c r="BP118" s="121">
        <v>17</v>
      </c>
      <c r="BQ118" s="121">
        <v>131</v>
      </c>
      <c r="BR118" s="121">
        <v>45</v>
      </c>
      <c r="BS118" s="121">
        <v>26</v>
      </c>
      <c r="BT118" s="121">
        <v>9</v>
      </c>
      <c r="BU118" s="121">
        <v>9290</v>
      </c>
      <c r="BV118" s="121">
        <v>48.6347150259</v>
      </c>
      <c r="BW118" s="121">
        <v>5</v>
      </c>
      <c r="BX118" s="121">
        <v>197</v>
      </c>
      <c r="BY118" s="121">
        <v>14</v>
      </c>
      <c r="BZ118" s="121">
        <v>7</v>
      </c>
      <c r="CA118" s="121">
        <v>9</v>
      </c>
      <c r="CB118" s="121">
        <v>7</v>
      </c>
      <c r="CC118" s="121">
        <v>5</v>
      </c>
      <c r="CD118" s="121">
        <v>8</v>
      </c>
      <c r="CE118" s="121">
        <v>6</v>
      </c>
      <c r="CF118" s="121">
        <v>11</v>
      </c>
      <c r="CG118" s="121">
        <v>8</v>
      </c>
      <c r="CH118" s="121">
        <v>9</v>
      </c>
      <c r="CI118" s="121">
        <v>17</v>
      </c>
      <c r="CJ118" s="121">
        <v>21</v>
      </c>
      <c r="CK118" s="121">
        <v>8</v>
      </c>
      <c r="CL118" s="121">
        <v>14</v>
      </c>
      <c r="CM118" s="121">
        <v>12</v>
      </c>
      <c r="CN118" s="121">
        <v>15</v>
      </c>
      <c r="CO118" s="121">
        <v>15</v>
      </c>
      <c r="CP118" s="121">
        <v>10</v>
      </c>
      <c r="CQ118" s="121">
        <v>1</v>
      </c>
      <c r="CR118" s="121">
        <v>0</v>
      </c>
      <c r="CS118" s="121">
        <v>0</v>
      </c>
      <c r="CT118" s="57">
        <v>0</v>
      </c>
      <c r="CU118" s="121">
        <v>30</v>
      </c>
      <c r="CV118" s="121">
        <v>100</v>
      </c>
      <c r="CW118" s="121">
        <v>67</v>
      </c>
      <c r="CX118" s="121">
        <v>41</v>
      </c>
      <c r="CY118" s="121">
        <v>11</v>
      </c>
      <c r="CZ118" s="121">
        <v>9720</v>
      </c>
      <c r="DA118" s="121">
        <v>49.840101522799998</v>
      </c>
      <c r="DB118" s="121">
        <v>1</v>
      </c>
    </row>
    <row r="119" spans="1:106" x14ac:dyDescent="0.15">
      <c r="A119">
        <v>8447</v>
      </c>
      <c r="B119">
        <v>28220</v>
      </c>
      <c r="C119">
        <v>960</v>
      </c>
      <c r="D119">
        <v>2</v>
      </c>
      <c r="H119" t="s">
        <v>631</v>
      </c>
      <c r="I119" t="s">
        <v>59</v>
      </c>
      <c r="J119" t="s">
        <v>124</v>
      </c>
      <c r="L119" t="s">
        <v>884</v>
      </c>
      <c r="M119" s="159">
        <v>99</v>
      </c>
      <c r="N119" s="48">
        <v>456</v>
      </c>
      <c r="O119" s="48">
        <v>9</v>
      </c>
      <c r="P119" s="48">
        <v>7</v>
      </c>
      <c r="Q119" s="48">
        <v>18</v>
      </c>
      <c r="R119" s="48">
        <v>78</v>
      </c>
      <c r="S119" s="48">
        <v>43</v>
      </c>
      <c r="T119" s="48">
        <v>21</v>
      </c>
      <c r="U119" s="48">
        <v>23</v>
      </c>
      <c r="V119" s="48">
        <v>20</v>
      </c>
      <c r="W119" s="48">
        <v>17</v>
      </c>
      <c r="X119" s="48">
        <v>22</v>
      </c>
      <c r="Y119" s="48">
        <v>33</v>
      </c>
      <c r="Z119" s="48">
        <v>37</v>
      </c>
      <c r="AA119" s="48">
        <v>28</v>
      </c>
      <c r="AB119" s="48">
        <v>27</v>
      </c>
      <c r="AC119" s="48">
        <v>19</v>
      </c>
      <c r="AD119" s="48">
        <v>21</v>
      </c>
      <c r="AE119" s="48">
        <v>20</v>
      </c>
      <c r="AF119" s="48">
        <v>7</v>
      </c>
      <c r="AG119" s="48">
        <v>3</v>
      </c>
      <c r="AH119" s="48">
        <v>3</v>
      </c>
      <c r="AI119" s="48">
        <v>0</v>
      </c>
      <c r="AJ119" s="50">
        <v>0</v>
      </c>
      <c r="AK119" s="48">
        <v>34</v>
      </c>
      <c r="AL119" s="48">
        <v>322</v>
      </c>
      <c r="AM119" s="48">
        <v>100</v>
      </c>
      <c r="AN119" s="48">
        <v>54</v>
      </c>
      <c r="AO119" s="48">
        <v>13</v>
      </c>
      <c r="AP119" s="48">
        <v>19583</v>
      </c>
      <c r="AQ119" s="48">
        <v>43.445175438600003</v>
      </c>
      <c r="AR119" s="48">
        <v>1</v>
      </c>
      <c r="AS119" s="48">
        <v>230</v>
      </c>
      <c r="AT119" s="48">
        <v>5</v>
      </c>
      <c r="AU119" s="48">
        <v>4</v>
      </c>
      <c r="AV119" s="48">
        <v>9</v>
      </c>
      <c r="AW119" s="48">
        <v>47</v>
      </c>
      <c r="AX119" s="48">
        <v>27</v>
      </c>
      <c r="AY119" s="48">
        <v>12</v>
      </c>
      <c r="AZ119" s="48">
        <v>11</v>
      </c>
      <c r="BA119" s="48">
        <v>7</v>
      </c>
      <c r="BB119" s="48">
        <v>9</v>
      </c>
      <c r="BC119" s="48">
        <v>10</v>
      </c>
      <c r="BD119" s="48">
        <v>16</v>
      </c>
      <c r="BE119" s="48">
        <v>22</v>
      </c>
      <c r="BF119" s="48">
        <v>12</v>
      </c>
      <c r="BG119" s="48">
        <v>13</v>
      </c>
      <c r="BH119" s="48">
        <v>8</v>
      </c>
      <c r="BI119" s="48">
        <v>9</v>
      </c>
      <c r="BJ119" s="48">
        <v>7</v>
      </c>
      <c r="BK119" s="48">
        <v>2</v>
      </c>
      <c r="BL119" s="48">
        <v>0</v>
      </c>
      <c r="BM119" s="48">
        <v>0</v>
      </c>
      <c r="BN119" s="48">
        <v>0</v>
      </c>
      <c r="BO119" s="50">
        <v>0</v>
      </c>
      <c r="BP119" s="48">
        <v>18</v>
      </c>
      <c r="BQ119" s="48">
        <v>173</v>
      </c>
      <c r="BR119" s="48">
        <v>39</v>
      </c>
      <c r="BS119" s="48">
        <v>18</v>
      </c>
      <c r="BT119" s="48">
        <v>2</v>
      </c>
      <c r="BU119" s="48">
        <v>9096</v>
      </c>
      <c r="BV119" s="48">
        <v>40.047826086999997</v>
      </c>
      <c r="BW119" s="48">
        <v>0</v>
      </c>
      <c r="BX119" s="48">
        <v>226</v>
      </c>
      <c r="BY119" s="48">
        <v>4</v>
      </c>
      <c r="BZ119" s="48">
        <v>3</v>
      </c>
      <c r="CA119" s="48">
        <v>9</v>
      </c>
      <c r="CB119" s="48">
        <v>31</v>
      </c>
      <c r="CC119" s="48">
        <v>16</v>
      </c>
      <c r="CD119" s="48">
        <v>9</v>
      </c>
      <c r="CE119" s="48">
        <v>12</v>
      </c>
      <c r="CF119" s="48">
        <v>13</v>
      </c>
      <c r="CG119" s="48">
        <v>8</v>
      </c>
      <c r="CH119" s="48">
        <v>12</v>
      </c>
      <c r="CI119" s="48">
        <v>17</v>
      </c>
      <c r="CJ119" s="48">
        <v>15</v>
      </c>
      <c r="CK119" s="48">
        <v>16</v>
      </c>
      <c r="CL119" s="48">
        <v>14</v>
      </c>
      <c r="CM119" s="48">
        <v>11</v>
      </c>
      <c r="CN119" s="48">
        <v>12</v>
      </c>
      <c r="CO119" s="48">
        <v>13</v>
      </c>
      <c r="CP119" s="48">
        <v>5</v>
      </c>
      <c r="CQ119" s="48">
        <v>3</v>
      </c>
      <c r="CR119" s="48">
        <v>3</v>
      </c>
      <c r="CS119" s="48">
        <v>0</v>
      </c>
      <c r="CT119" s="50">
        <v>0</v>
      </c>
      <c r="CU119" s="48">
        <v>16</v>
      </c>
      <c r="CV119" s="48">
        <v>149</v>
      </c>
      <c r="CW119" s="48">
        <v>61</v>
      </c>
      <c r="CX119" s="48">
        <v>36</v>
      </c>
      <c r="CY119" s="48">
        <v>11</v>
      </c>
      <c r="CZ119" s="48">
        <v>10487</v>
      </c>
      <c r="DA119" s="48">
        <v>46.902654867300001</v>
      </c>
      <c r="DB119" s="48">
        <v>1</v>
      </c>
    </row>
    <row r="120" spans="1:106" x14ac:dyDescent="0.15">
      <c r="A120">
        <v>8448</v>
      </c>
      <c r="B120">
        <v>28220</v>
      </c>
      <c r="C120">
        <v>970</v>
      </c>
      <c r="D120">
        <v>2</v>
      </c>
      <c r="H120" t="s">
        <v>631</v>
      </c>
      <c r="I120" t="s">
        <v>59</v>
      </c>
      <c r="J120" t="s">
        <v>125</v>
      </c>
      <c r="L120" t="s">
        <v>884</v>
      </c>
      <c r="M120" s="161">
        <v>144</v>
      </c>
      <c r="N120" s="48">
        <v>463</v>
      </c>
      <c r="O120" s="48">
        <v>17</v>
      </c>
      <c r="P120" s="48">
        <v>26</v>
      </c>
      <c r="Q120" s="48">
        <v>21</v>
      </c>
      <c r="R120" s="48">
        <v>24</v>
      </c>
      <c r="S120" s="48">
        <v>12</v>
      </c>
      <c r="T120" s="48">
        <v>28</v>
      </c>
      <c r="U120" s="48">
        <v>25</v>
      </c>
      <c r="V120" s="48">
        <v>34</v>
      </c>
      <c r="W120" s="48">
        <v>33</v>
      </c>
      <c r="X120" s="48">
        <v>28</v>
      </c>
      <c r="Y120" s="48">
        <v>31</v>
      </c>
      <c r="Z120" s="48">
        <v>39</v>
      </c>
      <c r="AA120" s="48">
        <v>31</v>
      </c>
      <c r="AB120" s="48">
        <v>35</v>
      </c>
      <c r="AC120" s="48">
        <v>20</v>
      </c>
      <c r="AD120" s="48">
        <v>26</v>
      </c>
      <c r="AE120" s="48">
        <v>17</v>
      </c>
      <c r="AF120" s="48">
        <v>10</v>
      </c>
      <c r="AG120" s="48">
        <v>5</v>
      </c>
      <c r="AH120" s="48">
        <v>1</v>
      </c>
      <c r="AI120" s="48">
        <v>0</v>
      </c>
      <c r="AJ120" s="50">
        <v>0</v>
      </c>
      <c r="AK120" s="48">
        <v>64</v>
      </c>
      <c r="AL120" s="48">
        <v>285</v>
      </c>
      <c r="AM120" s="48">
        <v>114</v>
      </c>
      <c r="AN120" s="48">
        <v>59</v>
      </c>
      <c r="AO120" s="48">
        <v>16</v>
      </c>
      <c r="AP120" s="48">
        <v>21016</v>
      </c>
      <c r="AQ120" s="48">
        <v>45.8909287257</v>
      </c>
      <c r="AR120" s="48">
        <v>1</v>
      </c>
      <c r="AS120" s="48">
        <v>230</v>
      </c>
      <c r="AT120" s="48">
        <v>7</v>
      </c>
      <c r="AU120" s="48">
        <v>19</v>
      </c>
      <c r="AV120" s="48">
        <v>9</v>
      </c>
      <c r="AW120" s="48">
        <v>15</v>
      </c>
      <c r="AX120" s="48">
        <v>5</v>
      </c>
      <c r="AY120" s="48">
        <v>14</v>
      </c>
      <c r="AZ120" s="48">
        <v>14</v>
      </c>
      <c r="BA120" s="48">
        <v>19</v>
      </c>
      <c r="BB120" s="48">
        <v>13</v>
      </c>
      <c r="BC120" s="48">
        <v>15</v>
      </c>
      <c r="BD120" s="48">
        <v>15</v>
      </c>
      <c r="BE120" s="48">
        <v>19</v>
      </c>
      <c r="BF120" s="48">
        <v>18</v>
      </c>
      <c r="BG120" s="48">
        <v>19</v>
      </c>
      <c r="BH120" s="48">
        <v>8</v>
      </c>
      <c r="BI120" s="48">
        <v>9</v>
      </c>
      <c r="BJ120" s="48">
        <v>9</v>
      </c>
      <c r="BK120" s="48">
        <v>3</v>
      </c>
      <c r="BL120" s="48">
        <v>0</v>
      </c>
      <c r="BM120" s="48">
        <v>0</v>
      </c>
      <c r="BN120" s="48">
        <v>0</v>
      </c>
      <c r="BO120" s="50">
        <v>0</v>
      </c>
      <c r="BP120" s="48">
        <v>35</v>
      </c>
      <c r="BQ120" s="48">
        <v>147</v>
      </c>
      <c r="BR120" s="48">
        <v>48</v>
      </c>
      <c r="BS120" s="48">
        <v>21</v>
      </c>
      <c r="BT120" s="48">
        <v>3</v>
      </c>
      <c r="BU120" s="48">
        <v>9916</v>
      </c>
      <c r="BV120" s="48">
        <v>43.6130434783</v>
      </c>
      <c r="BW120" s="48">
        <v>1</v>
      </c>
      <c r="BX120" s="48">
        <v>233</v>
      </c>
      <c r="BY120" s="48">
        <v>10</v>
      </c>
      <c r="BZ120" s="48">
        <v>7</v>
      </c>
      <c r="CA120" s="48">
        <v>12</v>
      </c>
      <c r="CB120" s="48">
        <v>9</v>
      </c>
      <c r="CC120" s="48">
        <v>7</v>
      </c>
      <c r="CD120" s="48">
        <v>14</v>
      </c>
      <c r="CE120" s="48">
        <v>11</v>
      </c>
      <c r="CF120" s="48">
        <v>15</v>
      </c>
      <c r="CG120" s="48">
        <v>20</v>
      </c>
      <c r="CH120" s="48">
        <v>13</v>
      </c>
      <c r="CI120" s="48">
        <v>16</v>
      </c>
      <c r="CJ120" s="48">
        <v>20</v>
      </c>
      <c r="CK120" s="48">
        <v>13</v>
      </c>
      <c r="CL120" s="48">
        <v>16</v>
      </c>
      <c r="CM120" s="48">
        <v>12</v>
      </c>
      <c r="CN120" s="48">
        <v>17</v>
      </c>
      <c r="CO120" s="48">
        <v>8</v>
      </c>
      <c r="CP120" s="48">
        <v>7</v>
      </c>
      <c r="CQ120" s="48">
        <v>5</v>
      </c>
      <c r="CR120" s="48">
        <v>1</v>
      </c>
      <c r="CS120" s="48">
        <v>0</v>
      </c>
      <c r="CT120" s="50">
        <v>0</v>
      </c>
      <c r="CU120" s="48">
        <v>29</v>
      </c>
      <c r="CV120" s="48">
        <v>138</v>
      </c>
      <c r="CW120" s="48">
        <v>66</v>
      </c>
      <c r="CX120" s="48">
        <v>38</v>
      </c>
      <c r="CY120" s="48">
        <v>13</v>
      </c>
      <c r="CZ120" s="48">
        <v>11100</v>
      </c>
      <c r="DA120" s="48">
        <v>48.139484978500001</v>
      </c>
      <c r="DB120" s="48">
        <v>0</v>
      </c>
    </row>
    <row r="121" spans="1:106" x14ac:dyDescent="0.15">
      <c r="A121">
        <v>8449</v>
      </c>
      <c r="B121">
        <v>28220</v>
      </c>
      <c r="C121">
        <v>980</v>
      </c>
      <c r="D121">
        <v>2</v>
      </c>
      <c r="H121" t="s">
        <v>631</v>
      </c>
      <c r="I121" t="s">
        <v>59</v>
      </c>
      <c r="J121" t="s">
        <v>126</v>
      </c>
      <c r="L121" t="s">
        <v>884</v>
      </c>
      <c r="M121" s="161">
        <v>118</v>
      </c>
      <c r="N121" s="48">
        <v>386</v>
      </c>
      <c r="O121" s="48">
        <v>7</v>
      </c>
      <c r="P121" s="48">
        <v>12</v>
      </c>
      <c r="Q121" s="48">
        <v>17</v>
      </c>
      <c r="R121" s="48">
        <v>18</v>
      </c>
      <c r="S121" s="48">
        <v>22</v>
      </c>
      <c r="T121" s="48">
        <v>33</v>
      </c>
      <c r="U121" s="48">
        <v>11</v>
      </c>
      <c r="V121" s="48">
        <v>21</v>
      </c>
      <c r="W121" s="48">
        <v>22</v>
      </c>
      <c r="X121" s="48">
        <v>15</v>
      </c>
      <c r="Y121" s="48">
        <v>36</v>
      </c>
      <c r="Z121" s="48">
        <v>39</v>
      </c>
      <c r="AA121" s="48">
        <v>37</v>
      </c>
      <c r="AB121" s="48">
        <v>28</v>
      </c>
      <c r="AC121" s="48">
        <v>21</v>
      </c>
      <c r="AD121" s="48">
        <v>16</v>
      </c>
      <c r="AE121" s="48">
        <v>14</v>
      </c>
      <c r="AF121" s="48">
        <v>12</v>
      </c>
      <c r="AG121" s="48">
        <v>4</v>
      </c>
      <c r="AH121" s="48">
        <v>1</v>
      </c>
      <c r="AI121" s="48">
        <v>0</v>
      </c>
      <c r="AJ121" s="50">
        <v>0</v>
      </c>
      <c r="AK121" s="48">
        <v>36</v>
      </c>
      <c r="AL121" s="48">
        <v>254</v>
      </c>
      <c r="AM121" s="48">
        <v>96</v>
      </c>
      <c r="AN121" s="48">
        <v>47</v>
      </c>
      <c r="AO121" s="48">
        <v>17</v>
      </c>
      <c r="AP121" s="48">
        <v>18377</v>
      </c>
      <c r="AQ121" s="48">
        <v>48.108808290200002</v>
      </c>
      <c r="AR121" s="48">
        <v>2</v>
      </c>
      <c r="AS121" s="48">
        <v>185</v>
      </c>
      <c r="AT121" s="48">
        <v>3</v>
      </c>
      <c r="AU121" s="48">
        <v>4</v>
      </c>
      <c r="AV121" s="48">
        <v>11</v>
      </c>
      <c r="AW121" s="48">
        <v>5</v>
      </c>
      <c r="AX121" s="48">
        <v>11</v>
      </c>
      <c r="AY121" s="48">
        <v>20</v>
      </c>
      <c r="AZ121" s="48">
        <v>3</v>
      </c>
      <c r="BA121" s="48">
        <v>12</v>
      </c>
      <c r="BB121" s="48">
        <v>12</v>
      </c>
      <c r="BC121" s="48">
        <v>6</v>
      </c>
      <c r="BD121" s="48">
        <v>17</v>
      </c>
      <c r="BE121" s="48">
        <v>19</v>
      </c>
      <c r="BF121" s="48">
        <v>20</v>
      </c>
      <c r="BG121" s="48">
        <v>14</v>
      </c>
      <c r="BH121" s="48">
        <v>11</v>
      </c>
      <c r="BI121" s="48">
        <v>5</v>
      </c>
      <c r="BJ121" s="48">
        <v>4</v>
      </c>
      <c r="BK121" s="48">
        <v>5</v>
      </c>
      <c r="BL121" s="48">
        <v>3</v>
      </c>
      <c r="BM121" s="48">
        <v>0</v>
      </c>
      <c r="BN121" s="48">
        <v>0</v>
      </c>
      <c r="BO121" s="50">
        <v>0</v>
      </c>
      <c r="BP121" s="48">
        <v>18</v>
      </c>
      <c r="BQ121" s="48">
        <v>125</v>
      </c>
      <c r="BR121" s="48">
        <v>42</v>
      </c>
      <c r="BS121" s="48">
        <v>17</v>
      </c>
      <c r="BT121" s="48">
        <v>8</v>
      </c>
      <c r="BU121" s="48">
        <v>8726</v>
      </c>
      <c r="BV121" s="48">
        <v>47.667567567600003</v>
      </c>
      <c r="BW121" s="48">
        <v>1</v>
      </c>
      <c r="BX121" s="48">
        <v>201</v>
      </c>
      <c r="BY121" s="48">
        <v>4</v>
      </c>
      <c r="BZ121" s="48">
        <v>8</v>
      </c>
      <c r="CA121" s="48">
        <v>6</v>
      </c>
      <c r="CB121" s="48">
        <v>13</v>
      </c>
      <c r="CC121" s="48">
        <v>11</v>
      </c>
      <c r="CD121" s="48">
        <v>13</v>
      </c>
      <c r="CE121" s="48">
        <v>8</v>
      </c>
      <c r="CF121" s="48">
        <v>9</v>
      </c>
      <c r="CG121" s="48">
        <v>10</v>
      </c>
      <c r="CH121" s="48">
        <v>9</v>
      </c>
      <c r="CI121" s="48">
        <v>19</v>
      </c>
      <c r="CJ121" s="48">
        <v>20</v>
      </c>
      <c r="CK121" s="48">
        <v>17</v>
      </c>
      <c r="CL121" s="48">
        <v>14</v>
      </c>
      <c r="CM121" s="48">
        <v>10</v>
      </c>
      <c r="CN121" s="48">
        <v>11</v>
      </c>
      <c r="CO121" s="48">
        <v>10</v>
      </c>
      <c r="CP121" s="48">
        <v>7</v>
      </c>
      <c r="CQ121" s="48">
        <v>1</v>
      </c>
      <c r="CR121" s="48">
        <v>1</v>
      </c>
      <c r="CS121" s="48">
        <v>0</v>
      </c>
      <c r="CT121" s="50">
        <v>0</v>
      </c>
      <c r="CU121" s="48">
        <v>18</v>
      </c>
      <c r="CV121" s="48">
        <v>129</v>
      </c>
      <c r="CW121" s="48">
        <v>54</v>
      </c>
      <c r="CX121" s="48">
        <v>30</v>
      </c>
      <c r="CY121" s="48">
        <v>9</v>
      </c>
      <c r="CZ121" s="48">
        <v>9651</v>
      </c>
      <c r="DA121" s="48">
        <v>48.514925373099999</v>
      </c>
      <c r="DB121" s="48">
        <v>1</v>
      </c>
    </row>
    <row r="122" spans="1:106" x14ac:dyDescent="0.15">
      <c r="A122">
        <v>8450</v>
      </c>
      <c r="B122">
        <v>28220</v>
      </c>
      <c r="C122">
        <v>990</v>
      </c>
      <c r="D122">
        <v>2</v>
      </c>
      <c r="H122" t="s">
        <v>631</v>
      </c>
      <c r="I122" t="s">
        <v>59</v>
      </c>
      <c r="J122" t="s">
        <v>127</v>
      </c>
      <c r="L122" t="s">
        <v>884</v>
      </c>
      <c r="M122" s="161">
        <v>153</v>
      </c>
      <c r="N122" s="48">
        <v>544</v>
      </c>
      <c r="O122" s="48">
        <v>9</v>
      </c>
      <c r="P122" s="48">
        <v>24</v>
      </c>
      <c r="Q122" s="48">
        <v>32</v>
      </c>
      <c r="R122" s="48">
        <v>27</v>
      </c>
      <c r="S122" s="48">
        <v>28</v>
      </c>
      <c r="T122" s="48">
        <v>13</v>
      </c>
      <c r="U122" s="48">
        <v>24</v>
      </c>
      <c r="V122" s="48">
        <v>36</v>
      </c>
      <c r="W122" s="48">
        <v>26</v>
      </c>
      <c r="X122" s="48">
        <v>41</v>
      </c>
      <c r="Y122" s="48">
        <v>41</v>
      </c>
      <c r="Z122" s="48">
        <v>45</v>
      </c>
      <c r="AA122" s="48">
        <v>55</v>
      </c>
      <c r="AB122" s="48">
        <v>38</v>
      </c>
      <c r="AC122" s="48">
        <v>31</v>
      </c>
      <c r="AD122" s="48">
        <v>39</v>
      </c>
      <c r="AE122" s="48">
        <v>22</v>
      </c>
      <c r="AF122" s="48">
        <v>9</v>
      </c>
      <c r="AG122" s="48">
        <v>2</v>
      </c>
      <c r="AH122" s="48">
        <v>2</v>
      </c>
      <c r="AI122" s="48">
        <v>0</v>
      </c>
      <c r="AJ122" s="50">
        <v>0</v>
      </c>
      <c r="AK122" s="48">
        <v>65</v>
      </c>
      <c r="AL122" s="48">
        <v>336</v>
      </c>
      <c r="AM122" s="48">
        <v>143</v>
      </c>
      <c r="AN122" s="48">
        <v>74</v>
      </c>
      <c r="AO122" s="48">
        <v>13</v>
      </c>
      <c r="AP122" s="48">
        <v>25956</v>
      </c>
      <c r="AQ122" s="48">
        <v>48.213235294100002</v>
      </c>
      <c r="AR122" s="48">
        <v>1</v>
      </c>
      <c r="AS122" s="48">
        <v>266</v>
      </c>
      <c r="AT122" s="48">
        <v>8</v>
      </c>
      <c r="AU122" s="48">
        <v>11</v>
      </c>
      <c r="AV122" s="48">
        <v>18</v>
      </c>
      <c r="AW122" s="48">
        <v>12</v>
      </c>
      <c r="AX122" s="48">
        <v>8</v>
      </c>
      <c r="AY122" s="48">
        <v>8</v>
      </c>
      <c r="AZ122" s="48">
        <v>14</v>
      </c>
      <c r="BA122" s="48">
        <v>17</v>
      </c>
      <c r="BB122" s="48">
        <v>11</v>
      </c>
      <c r="BC122" s="48">
        <v>16</v>
      </c>
      <c r="BD122" s="48">
        <v>22</v>
      </c>
      <c r="BE122" s="48">
        <v>22</v>
      </c>
      <c r="BF122" s="48">
        <v>29</v>
      </c>
      <c r="BG122" s="48">
        <v>21</v>
      </c>
      <c r="BH122" s="48">
        <v>14</v>
      </c>
      <c r="BI122" s="48">
        <v>21</v>
      </c>
      <c r="BJ122" s="48">
        <v>10</v>
      </c>
      <c r="BK122" s="48">
        <v>2</v>
      </c>
      <c r="BL122" s="48">
        <v>1</v>
      </c>
      <c r="BM122" s="48">
        <v>1</v>
      </c>
      <c r="BN122" s="48">
        <v>0</v>
      </c>
      <c r="BO122" s="50">
        <v>0</v>
      </c>
      <c r="BP122" s="48">
        <v>37</v>
      </c>
      <c r="BQ122" s="48">
        <v>159</v>
      </c>
      <c r="BR122" s="48">
        <v>70</v>
      </c>
      <c r="BS122" s="48">
        <v>35</v>
      </c>
      <c r="BT122" s="48">
        <v>4</v>
      </c>
      <c r="BU122" s="48">
        <v>12620</v>
      </c>
      <c r="BV122" s="48">
        <v>47.9436090226</v>
      </c>
      <c r="BW122" s="48">
        <v>1</v>
      </c>
      <c r="BX122" s="48">
        <v>278</v>
      </c>
      <c r="BY122" s="48">
        <v>1</v>
      </c>
      <c r="BZ122" s="48">
        <v>13</v>
      </c>
      <c r="CA122" s="48">
        <v>14</v>
      </c>
      <c r="CB122" s="48">
        <v>15</v>
      </c>
      <c r="CC122" s="48">
        <v>20</v>
      </c>
      <c r="CD122" s="48">
        <v>5</v>
      </c>
      <c r="CE122" s="48">
        <v>10</v>
      </c>
      <c r="CF122" s="48">
        <v>19</v>
      </c>
      <c r="CG122" s="48">
        <v>15</v>
      </c>
      <c r="CH122" s="48">
        <v>25</v>
      </c>
      <c r="CI122" s="48">
        <v>19</v>
      </c>
      <c r="CJ122" s="48">
        <v>23</v>
      </c>
      <c r="CK122" s="48">
        <v>26</v>
      </c>
      <c r="CL122" s="48">
        <v>17</v>
      </c>
      <c r="CM122" s="48">
        <v>17</v>
      </c>
      <c r="CN122" s="48">
        <v>18</v>
      </c>
      <c r="CO122" s="48">
        <v>12</v>
      </c>
      <c r="CP122" s="48">
        <v>7</v>
      </c>
      <c r="CQ122" s="48">
        <v>1</v>
      </c>
      <c r="CR122" s="48">
        <v>1</v>
      </c>
      <c r="CS122" s="48">
        <v>0</v>
      </c>
      <c r="CT122" s="50">
        <v>0</v>
      </c>
      <c r="CU122" s="48">
        <v>28</v>
      </c>
      <c r="CV122" s="48">
        <v>177</v>
      </c>
      <c r="CW122" s="48">
        <v>73</v>
      </c>
      <c r="CX122" s="48">
        <v>39</v>
      </c>
      <c r="CY122" s="48">
        <v>9</v>
      </c>
      <c r="CZ122" s="48">
        <v>13336</v>
      </c>
      <c r="DA122" s="48">
        <v>48.471223021599997</v>
      </c>
      <c r="DB122" s="48">
        <v>0</v>
      </c>
    </row>
    <row r="123" spans="1:106" x14ac:dyDescent="0.15">
      <c r="A123">
        <v>8451</v>
      </c>
      <c r="B123">
        <v>28220</v>
      </c>
      <c r="C123">
        <v>1000</v>
      </c>
      <c r="D123">
        <v>2</v>
      </c>
      <c r="H123" t="s">
        <v>631</v>
      </c>
      <c r="I123" t="s">
        <v>59</v>
      </c>
      <c r="J123" t="s">
        <v>128</v>
      </c>
      <c r="L123" t="s">
        <v>884</v>
      </c>
      <c r="M123" s="161">
        <v>81</v>
      </c>
      <c r="N123" s="48">
        <v>279</v>
      </c>
      <c r="O123" s="48">
        <v>17</v>
      </c>
      <c r="P123" s="48">
        <v>14</v>
      </c>
      <c r="Q123" s="48">
        <v>8</v>
      </c>
      <c r="R123" s="48">
        <v>11</v>
      </c>
      <c r="S123" s="48">
        <v>16</v>
      </c>
      <c r="T123" s="48">
        <v>10</v>
      </c>
      <c r="U123" s="48">
        <v>16</v>
      </c>
      <c r="V123" s="48">
        <v>19</v>
      </c>
      <c r="W123" s="48">
        <v>10</v>
      </c>
      <c r="X123" s="48">
        <v>16</v>
      </c>
      <c r="Y123" s="48">
        <v>14</v>
      </c>
      <c r="Z123" s="48">
        <v>13</v>
      </c>
      <c r="AA123" s="48">
        <v>27</v>
      </c>
      <c r="AB123" s="48">
        <v>21</v>
      </c>
      <c r="AC123" s="48">
        <v>17</v>
      </c>
      <c r="AD123" s="48">
        <v>22</v>
      </c>
      <c r="AE123" s="48">
        <v>16</v>
      </c>
      <c r="AF123" s="48">
        <v>7</v>
      </c>
      <c r="AG123" s="48">
        <v>5</v>
      </c>
      <c r="AH123" s="48">
        <v>0</v>
      </c>
      <c r="AI123" s="48">
        <v>0</v>
      </c>
      <c r="AJ123" s="50">
        <v>0</v>
      </c>
      <c r="AK123" s="48">
        <v>39</v>
      </c>
      <c r="AL123" s="48">
        <v>152</v>
      </c>
      <c r="AM123" s="48">
        <v>88</v>
      </c>
      <c r="AN123" s="48">
        <v>50</v>
      </c>
      <c r="AO123" s="48">
        <v>12</v>
      </c>
      <c r="AP123" s="48">
        <v>13247</v>
      </c>
      <c r="AQ123" s="48">
        <v>47.980286738399997</v>
      </c>
      <c r="AR123" s="48">
        <v>1</v>
      </c>
      <c r="AS123" s="48">
        <v>139</v>
      </c>
      <c r="AT123" s="48">
        <v>7</v>
      </c>
      <c r="AU123" s="48">
        <v>8</v>
      </c>
      <c r="AV123" s="48">
        <v>5</v>
      </c>
      <c r="AW123" s="48">
        <v>6</v>
      </c>
      <c r="AX123" s="48">
        <v>9</v>
      </c>
      <c r="AY123" s="48">
        <v>6</v>
      </c>
      <c r="AZ123" s="48">
        <v>9</v>
      </c>
      <c r="BA123" s="48">
        <v>8</v>
      </c>
      <c r="BB123" s="48">
        <v>5</v>
      </c>
      <c r="BC123" s="48">
        <v>8</v>
      </c>
      <c r="BD123" s="48">
        <v>9</v>
      </c>
      <c r="BE123" s="48">
        <v>6</v>
      </c>
      <c r="BF123" s="48">
        <v>10</v>
      </c>
      <c r="BG123" s="48">
        <v>12</v>
      </c>
      <c r="BH123" s="48">
        <v>9</v>
      </c>
      <c r="BI123" s="48">
        <v>11</v>
      </c>
      <c r="BJ123" s="48">
        <v>8</v>
      </c>
      <c r="BK123" s="48">
        <v>2</v>
      </c>
      <c r="BL123" s="48">
        <v>1</v>
      </c>
      <c r="BM123" s="48">
        <v>0</v>
      </c>
      <c r="BN123" s="48">
        <v>0</v>
      </c>
      <c r="BO123" s="50">
        <v>0</v>
      </c>
      <c r="BP123" s="48">
        <v>20</v>
      </c>
      <c r="BQ123" s="48">
        <v>76</v>
      </c>
      <c r="BR123" s="48">
        <v>43</v>
      </c>
      <c r="BS123" s="48">
        <v>22</v>
      </c>
      <c r="BT123" s="48">
        <v>3</v>
      </c>
      <c r="BU123" s="48">
        <v>6420</v>
      </c>
      <c r="BV123" s="48">
        <v>46.687050359700002</v>
      </c>
      <c r="BW123" s="48">
        <v>1</v>
      </c>
      <c r="BX123" s="48">
        <v>140</v>
      </c>
      <c r="BY123" s="48">
        <v>10</v>
      </c>
      <c r="BZ123" s="48">
        <v>6</v>
      </c>
      <c r="CA123" s="48">
        <v>3</v>
      </c>
      <c r="CB123" s="48">
        <v>5</v>
      </c>
      <c r="CC123" s="48">
        <v>7</v>
      </c>
      <c r="CD123" s="48">
        <v>4</v>
      </c>
      <c r="CE123" s="48">
        <v>7</v>
      </c>
      <c r="CF123" s="48">
        <v>11</v>
      </c>
      <c r="CG123" s="48">
        <v>5</v>
      </c>
      <c r="CH123" s="48">
        <v>8</v>
      </c>
      <c r="CI123" s="48">
        <v>5</v>
      </c>
      <c r="CJ123" s="48">
        <v>7</v>
      </c>
      <c r="CK123" s="48">
        <v>17</v>
      </c>
      <c r="CL123" s="48">
        <v>9</v>
      </c>
      <c r="CM123" s="48">
        <v>8</v>
      </c>
      <c r="CN123" s="48">
        <v>11</v>
      </c>
      <c r="CO123" s="48">
        <v>8</v>
      </c>
      <c r="CP123" s="48">
        <v>5</v>
      </c>
      <c r="CQ123" s="48">
        <v>4</v>
      </c>
      <c r="CR123" s="48">
        <v>0</v>
      </c>
      <c r="CS123" s="48">
        <v>0</v>
      </c>
      <c r="CT123" s="50">
        <v>0</v>
      </c>
      <c r="CU123" s="48">
        <v>19</v>
      </c>
      <c r="CV123" s="48">
        <v>76</v>
      </c>
      <c r="CW123" s="48">
        <v>45</v>
      </c>
      <c r="CX123" s="48">
        <v>28</v>
      </c>
      <c r="CY123" s="48">
        <v>9</v>
      </c>
      <c r="CZ123" s="48">
        <v>6827</v>
      </c>
      <c r="DA123" s="48">
        <v>49.264285714300001</v>
      </c>
      <c r="DB123" s="48">
        <v>0</v>
      </c>
    </row>
    <row r="124" spans="1:106" x14ac:dyDescent="0.15">
      <c r="A124">
        <v>8452</v>
      </c>
      <c r="B124">
        <v>28220</v>
      </c>
      <c r="C124">
        <v>1010</v>
      </c>
      <c r="D124">
        <v>2</v>
      </c>
      <c r="H124" t="s">
        <v>631</v>
      </c>
      <c r="I124" t="s">
        <v>59</v>
      </c>
      <c r="J124" t="s">
        <v>129</v>
      </c>
      <c r="L124" t="s">
        <v>885</v>
      </c>
      <c r="M124" s="161">
        <v>69</v>
      </c>
      <c r="N124" s="48">
        <v>253</v>
      </c>
      <c r="O124" s="48">
        <v>8</v>
      </c>
      <c r="P124" s="48">
        <v>16</v>
      </c>
      <c r="Q124" s="48">
        <v>13</v>
      </c>
      <c r="R124" s="48">
        <v>9</v>
      </c>
      <c r="S124" s="48">
        <v>7</v>
      </c>
      <c r="T124" s="48">
        <v>9</v>
      </c>
      <c r="U124" s="48">
        <v>14</v>
      </c>
      <c r="V124" s="48">
        <v>23</v>
      </c>
      <c r="W124" s="48">
        <v>18</v>
      </c>
      <c r="X124" s="48">
        <v>14</v>
      </c>
      <c r="Y124" s="48">
        <v>10</v>
      </c>
      <c r="Z124" s="48">
        <v>18</v>
      </c>
      <c r="AA124" s="48">
        <v>23</v>
      </c>
      <c r="AB124" s="48">
        <v>23</v>
      </c>
      <c r="AC124" s="48">
        <v>15</v>
      </c>
      <c r="AD124" s="48">
        <v>16</v>
      </c>
      <c r="AE124" s="48">
        <v>8</v>
      </c>
      <c r="AF124" s="48">
        <v>7</v>
      </c>
      <c r="AG124" s="48">
        <v>2</v>
      </c>
      <c r="AH124" s="48">
        <v>0</v>
      </c>
      <c r="AI124" s="48">
        <v>0</v>
      </c>
      <c r="AJ124" s="50">
        <v>0</v>
      </c>
      <c r="AK124" s="48">
        <v>37</v>
      </c>
      <c r="AL124" s="48">
        <v>145</v>
      </c>
      <c r="AM124" s="48">
        <v>71</v>
      </c>
      <c r="AN124" s="48">
        <v>33</v>
      </c>
      <c r="AO124" s="48">
        <v>9</v>
      </c>
      <c r="AP124" s="48">
        <v>11788</v>
      </c>
      <c r="AQ124" s="48">
        <v>47.092885375500003</v>
      </c>
      <c r="AR124" s="48">
        <v>0</v>
      </c>
      <c r="AS124" s="48">
        <v>128</v>
      </c>
      <c r="AT124" s="48">
        <v>8</v>
      </c>
      <c r="AU124" s="48">
        <v>10</v>
      </c>
      <c r="AV124" s="48">
        <v>6</v>
      </c>
      <c r="AW124" s="48">
        <v>6</v>
      </c>
      <c r="AX124" s="48">
        <v>4</v>
      </c>
      <c r="AY124" s="48">
        <v>3</v>
      </c>
      <c r="AZ124" s="48">
        <v>7</v>
      </c>
      <c r="BA124" s="48">
        <v>13</v>
      </c>
      <c r="BB124" s="48">
        <v>7</v>
      </c>
      <c r="BC124" s="48">
        <v>8</v>
      </c>
      <c r="BD124" s="48">
        <v>4</v>
      </c>
      <c r="BE124" s="48">
        <v>7</v>
      </c>
      <c r="BF124" s="48">
        <v>13</v>
      </c>
      <c r="BG124" s="48">
        <v>9</v>
      </c>
      <c r="BH124" s="48">
        <v>8</v>
      </c>
      <c r="BI124" s="48">
        <v>11</v>
      </c>
      <c r="BJ124" s="48">
        <v>3</v>
      </c>
      <c r="BK124" s="48">
        <v>1</v>
      </c>
      <c r="BL124" s="48">
        <v>0</v>
      </c>
      <c r="BM124" s="48">
        <v>0</v>
      </c>
      <c r="BN124" s="48">
        <v>0</v>
      </c>
      <c r="BO124" s="50">
        <v>0</v>
      </c>
      <c r="BP124" s="48">
        <v>24</v>
      </c>
      <c r="BQ124" s="48">
        <v>72</v>
      </c>
      <c r="BR124" s="48">
        <v>32</v>
      </c>
      <c r="BS124" s="48">
        <v>15</v>
      </c>
      <c r="BT124" s="48">
        <v>1</v>
      </c>
      <c r="BU124" s="48">
        <v>5545</v>
      </c>
      <c r="BV124" s="48">
        <v>43.8203125</v>
      </c>
      <c r="BW124" s="48">
        <v>0</v>
      </c>
      <c r="BX124" s="48">
        <v>125</v>
      </c>
      <c r="BY124" s="48">
        <v>0</v>
      </c>
      <c r="BZ124" s="48">
        <v>6</v>
      </c>
      <c r="CA124" s="48">
        <v>7</v>
      </c>
      <c r="CB124" s="48">
        <v>3</v>
      </c>
      <c r="CC124" s="48">
        <v>3</v>
      </c>
      <c r="CD124" s="48">
        <v>6</v>
      </c>
      <c r="CE124" s="48">
        <v>7</v>
      </c>
      <c r="CF124" s="48">
        <v>10</v>
      </c>
      <c r="CG124" s="48">
        <v>11</v>
      </c>
      <c r="CH124" s="48">
        <v>6</v>
      </c>
      <c r="CI124" s="48">
        <v>6</v>
      </c>
      <c r="CJ124" s="48">
        <v>11</v>
      </c>
      <c r="CK124" s="48">
        <v>10</v>
      </c>
      <c r="CL124" s="48">
        <v>14</v>
      </c>
      <c r="CM124" s="48">
        <v>7</v>
      </c>
      <c r="CN124" s="48">
        <v>5</v>
      </c>
      <c r="CO124" s="48">
        <v>5</v>
      </c>
      <c r="CP124" s="48">
        <v>6</v>
      </c>
      <c r="CQ124" s="48">
        <v>2</v>
      </c>
      <c r="CR124" s="48">
        <v>0</v>
      </c>
      <c r="CS124" s="48">
        <v>0</v>
      </c>
      <c r="CT124" s="50">
        <v>0</v>
      </c>
      <c r="CU124" s="48">
        <v>13</v>
      </c>
      <c r="CV124" s="48">
        <v>73</v>
      </c>
      <c r="CW124" s="48">
        <v>39</v>
      </c>
      <c r="CX124" s="48">
        <v>18</v>
      </c>
      <c r="CY124" s="48">
        <v>8</v>
      </c>
      <c r="CZ124" s="48">
        <v>6243</v>
      </c>
      <c r="DA124" s="48">
        <v>50.444000000000003</v>
      </c>
      <c r="DB124" s="48">
        <v>0</v>
      </c>
    </row>
    <row r="125" spans="1:106" x14ac:dyDescent="0.15">
      <c r="A125">
        <v>8453</v>
      </c>
      <c r="B125">
        <v>28220</v>
      </c>
      <c r="C125">
        <v>1020</v>
      </c>
      <c r="D125">
        <v>2</v>
      </c>
      <c r="H125" t="s">
        <v>631</v>
      </c>
      <c r="I125" t="s">
        <v>59</v>
      </c>
      <c r="J125" t="s">
        <v>130</v>
      </c>
      <c r="L125" t="s">
        <v>885</v>
      </c>
      <c r="M125" s="161">
        <v>41</v>
      </c>
      <c r="N125" s="48">
        <v>137</v>
      </c>
      <c r="O125" s="48">
        <v>3</v>
      </c>
      <c r="P125" s="48">
        <v>6</v>
      </c>
      <c r="Q125" s="48">
        <v>8</v>
      </c>
      <c r="R125" s="48">
        <v>4</v>
      </c>
      <c r="S125" s="48">
        <v>2</v>
      </c>
      <c r="T125" s="48">
        <v>10</v>
      </c>
      <c r="U125" s="48">
        <v>8</v>
      </c>
      <c r="V125" s="48">
        <v>7</v>
      </c>
      <c r="W125" s="48">
        <v>6</v>
      </c>
      <c r="X125" s="48">
        <v>5</v>
      </c>
      <c r="Y125" s="48">
        <v>13</v>
      </c>
      <c r="Z125" s="48">
        <v>9</v>
      </c>
      <c r="AA125" s="48">
        <v>17</v>
      </c>
      <c r="AB125" s="48">
        <v>14</v>
      </c>
      <c r="AC125" s="48">
        <v>6</v>
      </c>
      <c r="AD125" s="48">
        <v>10</v>
      </c>
      <c r="AE125" s="48">
        <v>5</v>
      </c>
      <c r="AF125" s="48">
        <v>2</v>
      </c>
      <c r="AG125" s="48">
        <v>2</v>
      </c>
      <c r="AH125" s="48">
        <v>0</v>
      </c>
      <c r="AI125" s="48">
        <v>0</v>
      </c>
      <c r="AJ125" s="50">
        <v>0</v>
      </c>
      <c r="AK125" s="48">
        <v>17</v>
      </c>
      <c r="AL125" s="48">
        <v>81</v>
      </c>
      <c r="AM125" s="48">
        <v>39</v>
      </c>
      <c r="AN125" s="48">
        <v>19</v>
      </c>
      <c r="AO125" s="48">
        <v>4</v>
      </c>
      <c r="AP125" s="48">
        <v>6664</v>
      </c>
      <c r="AQ125" s="48">
        <v>49.142335766400002</v>
      </c>
      <c r="AR125" s="48">
        <v>1</v>
      </c>
      <c r="AS125" s="48">
        <v>65</v>
      </c>
      <c r="AT125" s="48">
        <v>2</v>
      </c>
      <c r="AU125" s="48">
        <v>2</v>
      </c>
      <c r="AV125" s="48">
        <v>5</v>
      </c>
      <c r="AW125" s="48">
        <v>1</v>
      </c>
      <c r="AX125" s="48">
        <v>0</v>
      </c>
      <c r="AY125" s="48">
        <v>5</v>
      </c>
      <c r="AZ125" s="48">
        <v>7</v>
      </c>
      <c r="BA125" s="48">
        <v>4</v>
      </c>
      <c r="BB125" s="48">
        <v>4</v>
      </c>
      <c r="BC125" s="48">
        <v>1</v>
      </c>
      <c r="BD125" s="48">
        <v>4</v>
      </c>
      <c r="BE125" s="48">
        <v>3</v>
      </c>
      <c r="BF125" s="48">
        <v>9</v>
      </c>
      <c r="BG125" s="48">
        <v>9</v>
      </c>
      <c r="BH125" s="48">
        <v>2</v>
      </c>
      <c r="BI125" s="48">
        <v>4</v>
      </c>
      <c r="BJ125" s="48">
        <v>2</v>
      </c>
      <c r="BK125" s="48">
        <v>1</v>
      </c>
      <c r="BL125" s="48">
        <v>0</v>
      </c>
      <c r="BM125" s="48">
        <v>0</v>
      </c>
      <c r="BN125" s="48">
        <v>0</v>
      </c>
      <c r="BO125" s="50">
        <v>0</v>
      </c>
      <c r="BP125" s="48">
        <v>9</v>
      </c>
      <c r="BQ125" s="48">
        <v>38</v>
      </c>
      <c r="BR125" s="48">
        <v>18</v>
      </c>
      <c r="BS125" s="48">
        <v>7</v>
      </c>
      <c r="BT125" s="48">
        <v>1</v>
      </c>
      <c r="BU125" s="48">
        <v>3049</v>
      </c>
      <c r="BV125" s="48">
        <v>47.407692307700003</v>
      </c>
      <c r="BW125" s="48">
        <v>0</v>
      </c>
      <c r="BX125" s="48">
        <v>72</v>
      </c>
      <c r="BY125" s="48">
        <v>1</v>
      </c>
      <c r="BZ125" s="48">
        <v>4</v>
      </c>
      <c r="CA125" s="48">
        <v>3</v>
      </c>
      <c r="CB125" s="48">
        <v>3</v>
      </c>
      <c r="CC125" s="48">
        <v>2</v>
      </c>
      <c r="CD125" s="48">
        <v>5</v>
      </c>
      <c r="CE125" s="48">
        <v>1</v>
      </c>
      <c r="CF125" s="48">
        <v>3</v>
      </c>
      <c r="CG125" s="48">
        <v>2</v>
      </c>
      <c r="CH125" s="48">
        <v>4</v>
      </c>
      <c r="CI125" s="48">
        <v>9</v>
      </c>
      <c r="CJ125" s="48">
        <v>6</v>
      </c>
      <c r="CK125" s="48">
        <v>8</v>
      </c>
      <c r="CL125" s="48">
        <v>5</v>
      </c>
      <c r="CM125" s="48">
        <v>4</v>
      </c>
      <c r="CN125" s="48">
        <v>6</v>
      </c>
      <c r="CO125" s="48">
        <v>3</v>
      </c>
      <c r="CP125" s="48">
        <v>1</v>
      </c>
      <c r="CQ125" s="48">
        <v>2</v>
      </c>
      <c r="CR125" s="48">
        <v>0</v>
      </c>
      <c r="CS125" s="48">
        <v>0</v>
      </c>
      <c r="CT125" s="50">
        <v>0</v>
      </c>
      <c r="CU125" s="48">
        <v>8</v>
      </c>
      <c r="CV125" s="48">
        <v>43</v>
      </c>
      <c r="CW125" s="48">
        <v>21</v>
      </c>
      <c r="CX125" s="48">
        <v>12</v>
      </c>
      <c r="CY125" s="48">
        <v>3</v>
      </c>
      <c r="CZ125" s="48">
        <v>3615</v>
      </c>
      <c r="DA125" s="48">
        <v>50.708333333299997</v>
      </c>
      <c r="DB125" s="48">
        <v>1</v>
      </c>
    </row>
    <row r="126" spans="1:106" x14ac:dyDescent="0.15">
      <c r="A126">
        <v>8454</v>
      </c>
      <c r="B126">
        <v>28220</v>
      </c>
      <c r="C126">
        <v>1030</v>
      </c>
      <c r="D126">
        <v>2</v>
      </c>
      <c r="H126" t="s">
        <v>631</v>
      </c>
      <c r="I126" t="s">
        <v>59</v>
      </c>
      <c r="J126" t="s">
        <v>131</v>
      </c>
      <c r="L126" t="s">
        <v>886</v>
      </c>
      <c r="M126" s="160">
        <v>166</v>
      </c>
      <c r="N126" s="48">
        <v>520</v>
      </c>
      <c r="O126" s="48">
        <v>18</v>
      </c>
      <c r="P126" s="48">
        <v>16</v>
      </c>
      <c r="Q126" s="48">
        <v>15</v>
      </c>
      <c r="R126" s="48">
        <v>26</v>
      </c>
      <c r="S126" s="48">
        <v>35</v>
      </c>
      <c r="T126" s="48">
        <v>25</v>
      </c>
      <c r="U126" s="48">
        <v>17</v>
      </c>
      <c r="V126" s="48">
        <v>23</v>
      </c>
      <c r="W126" s="48">
        <v>21</v>
      </c>
      <c r="X126" s="48">
        <v>32</v>
      </c>
      <c r="Y126" s="48">
        <v>37</v>
      </c>
      <c r="Z126" s="48">
        <v>42</v>
      </c>
      <c r="AA126" s="48">
        <v>48</v>
      </c>
      <c r="AB126" s="48">
        <v>36</v>
      </c>
      <c r="AC126" s="48">
        <v>40</v>
      </c>
      <c r="AD126" s="48">
        <v>38</v>
      </c>
      <c r="AE126" s="48">
        <v>26</v>
      </c>
      <c r="AF126" s="48">
        <v>20</v>
      </c>
      <c r="AG126" s="48">
        <v>3</v>
      </c>
      <c r="AH126" s="48">
        <v>1</v>
      </c>
      <c r="AI126" s="48">
        <v>1</v>
      </c>
      <c r="AJ126" s="50">
        <v>0</v>
      </c>
      <c r="AK126" s="48">
        <v>49</v>
      </c>
      <c r="AL126" s="48">
        <v>306</v>
      </c>
      <c r="AM126" s="48">
        <v>165</v>
      </c>
      <c r="AN126" s="48">
        <v>89</v>
      </c>
      <c r="AO126" s="48">
        <v>25</v>
      </c>
      <c r="AP126" s="48">
        <v>25865</v>
      </c>
      <c r="AQ126" s="48">
        <v>50.240384615400004</v>
      </c>
      <c r="AR126" s="48">
        <v>9</v>
      </c>
      <c r="AS126" s="48">
        <v>246</v>
      </c>
      <c r="AT126" s="48">
        <v>10</v>
      </c>
      <c r="AU126" s="48">
        <v>10</v>
      </c>
      <c r="AV126" s="48">
        <v>7</v>
      </c>
      <c r="AW126" s="48">
        <v>11</v>
      </c>
      <c r="AX126" s="48">
        <v>10</v>
      </c>
      <c r="AY126" s="48">
        <v>11</v>
      </c>
      <c r="AZ126" s="48">
        <v>7</v>
      </c>
      <c r="BA126" s="48">
        <v>16</v>
      </c>
      <c r="BB126" s="48">
        <v>12</v>
      </c>
      <c r="BC126" s="48">
        <v>15</v>
      </c>
      <c r="BD126" s="48">
        <v>18</v>
      </c>
      <c r="BE126" s="48">
        <v>21</v>
      </c>
      <c r="BF126" s="48">
        <v>25</v>
      </c>
      <c r="BG126" s="48">
        <v>15</v>
      </c>
      <c r="BH126" s="48">
        <v>17</v>
      </c>
      <c r="BI126" s="48">
        <v>21</v>
      </c>
      <c r="BJ126" s="48">
        <v>13</v>
      </c>
      <c r="BK126" s="48">
        <v>4</v>
      </c>
      <c r="BL126" s="48">
        <v>2</v>
      </c>
      <c r="BM126" s="48">
        <v>1</v>
      </c>
      <c r="BN126" s="48">
        <v>0</v>
      </c>
      <c r="BO126" s="50">
        <v>0</v>
      </c>
      <c r="BP126" s="48">
        <v>27</v>
      </c>
      <c r="BQ126" s="48">
        <v>146</v>
      </c>
      <c r="BR126" s="48">
        <v>73</v>
      </c>
      <c r="BS126" s="48">
        <v>41</v>
      </c>
      <c r="BT126" s="48">
        <v>7</v>
      </c>
      <c r="BU126" s="48">
        <v>12137</v>
      </c>
      <c r="BV126" s="48">
        <v>49.837398374000003</v>
      </c>
      <c r="BW126" s="48">
        <v>0</v>
      </c>
      <c r="BX126" s="48">
        <v>274</v>
      </c>
      <c r="BY126" s="48">
        <v>8</v>
      </c>
      <c r="BZ126" s="48">
        <v>6</v>
      </c>
      <c r="CA126" s="48">
        <v>8</v>
      </c>
      <c r="CB126" s="48">
        <v>15</v>
      </c>
      <c r="CC126" s="48">
        <v>25</v>
      </c>
      <c r="CD126" s="48">
        <v>14</v>
      </c>
      <c r="CE126" s="48">
        <v>10</v>
      </c>
      <c r="CF126" s="48">
        <v>7</v>
      </c>
      <c r="CG126" s="48">
        <v>9</v>
      </c>
      <c r="CH126" s="48">
        <v>17</v>
      </c>
      <c r="CI126" s="48">
        <v>19</v>
      </c>
      <c r="CJ126" s="48">
        <v>21</v>
      </c>
      <c r="CK126" s="48">
        <v>23</v>
      </c>
      <c r="CL126" s="48">
        <v>21</v>
      </c>
      <c r="CM126" s="48">
        <v>23</v>
      </c>
      <c r="CN126" s="48">
        <v>17</v>
      </c>
      <c r="CO126" s="48">
        <v>13</v>
      </c>
      <c r="CP126" s="48">
        <v>16</v>
      </c>
      <c r="CQ126" s="48">
        <v>1</v>
      </c>
      <c r="CR126" s="48">
        <v>0</v>
      </c>
      <c r="CS126" s="48">
        <v>1</v>
      </c>
      <c r="CT126" s="50">
        <v>0</v>
      </c>
      <c r="CU126" s="48">
        <v>22</v>
      </c>
      <c r="CV126" s="48">
        <v>160</v>
      </c>
      <c r="CW126" s="48">
        <v>92</v>
      </c>
      <c r="CX126" s="48">
        <v>48</v>
      </c>
      <c r="CY126" s="48">
        <v>18</v>
      </c>
      <c r="CZ126" s="48">
        <v>13728</v>
      </c>
      <c r="DA126" s="48">
        <v>50.602189781</v>
      </c>
      <c r="DB126" s="48">
        <v>9</v>
      </c>
    </row>
    <row r="127" spans="1:106" x14ac:dyDescent="0.15">
      <c r="A127">
        <v>8455</v>
      </c>
      <c r="B127">
        <v>28220</v>
      </c>
      <c r="C127">
        <v>103001</v>
      </c>
      <c r="D127" s="118">
        <v>3</v>
      </c>
      <c r="E127" s="118"/>
      <c r="F127" s="118"/>
      <c r="G127" s="118"/>
      <c r="H127" s="118" t="s">
        <v>631</v>
      </c>
      <c r="I127" s="118" t="s">
        <v>59</v>
      </c>
      <c r="J127" s="118" t="s">
        <v>131</v>
      </c>
      <c r="K127" s="118" t="s">
        <v>132</v>
      </c>
      <c r="L127" s="118"/>
      <c r="M127" s="153">
        <v>60</v>
      </c>
      <c r="N127" s="119">
        <v>224</v>
      </c>
      <c r="O127" s="119">
        <v>5</v>
      </c>
      <c r="P127" s="119">
        <v>7</v>
      </c>
      <c r="Q127" s="119">
        <v>11</v>
      </c>
      <c r="R127" s="119">
        <v>15</v>
      </c>
      <c r="S127" s="119">
        <v>15</v>
      </c>
      <c r="T127" s="119">
        <v>9</v>
      </c>
      <c r="U127" s="119">
        <v>8</v>
      </c>
      <c r="V127" s="119">
        <v>7</v>
      </c>
      <c r="W127" s="119">
        <v>10</v>
      </c>
      <c r="X127" s="119">
        <v>18</v>
      </c>
      <c r="Y127" s="119">
        <v>13</v>
      </c>
      <c r="Z127" s="119">
        <v>19</v>
      </c>
      <c r="AA127" s="119">
        <v>20</v>
      </c>
      <c r="AB127" s="119">
        <v>16</v>
      </c>
      <c r="AC127" s="119">
        <v>15</v>
      </c>
      <c r="AD127" s="119">
        <v>14</v>
      </c>
      <c r="AE127" s="119">
        <v>9</v>
      </c>
      <c r="AF127" s="119">
        <v>10</v>
      </c>
      <c r="AG127" s="119">
        <v>2</v>
      </c>
      <c r="AH127" s="119">
        <v>1</v>
      </c>
      <c r="AI127" s="119">
        <v>0</v>
      </c>
      <c r="AJ127" s="133">
        <v>0</v>
      </c>
      <c r="AK127" s="119">
        <v>23</v>
      </c>
      <c r="AL127" s="119">
        <v>134</v>
      </c>
      <c r="AM127" s="119">
        <v>67</v>
      </c>
      <c r="AN127" s="119">
        <v>36</v>
      </c>
      <c r="AO127" s="119">
        <v>13</v>
      </c>
      <c r="AP127" s="119">
        <v>10932</v>
      </c>
      <c r="AQ127" s="119">
        <v>49.303571428600002</v>
      </c>
      <c r="AR127" s="119">
        <v>0</v>
      </c>
      <c r="AS127" s="119">
        <v>109</v>
      </c>
      <c r="AT127" s="119">
        <v>3</v>
      </c>
      <c r="AU127" s="119">
        <v>7</v>
      </c>
      <c r="AV127" s="119">
        <v>6</v>
      </c>
      <c r="AW127" s="119">
        <v>6</v>
      </c>
      <c r="AX127" s="119">
        <v>7</v>
      </c>
      <c r="AY127" s="119">
        <v>3</v>
      </c>
      <c r="AZ127" s="119">
        <v>3</v>
      </c>
      <c r="BA127" s="119">
        <v>6</v>
      </c>
      <c r="BB127" s="119">
        <v>4</v>
      </c>
      <c r="BC127" s="119">
        <v>9</v>
      </c>
      <c r="BD127" s="119">
        <v>7</v>
      </c>
      <c r="BE127" s="119">
        <v>8</v>
      </c>
      <c r="BF127" s="119">
        <v>12</v>
      </c>
      <c r="BG127" s="119">
        <v>5</v>
      </c>
      <c r="BH127" s="119">
        <v>8</v>
      </c>
      <c r="BI127" s="119">
        <v>6</v>
      </c>
      <c r="BJ127" s="119">
        <v>7</v>
      </c>
      <c r="BK127" s="119">
        <v>0</v>
      </c>
      <c r="BL127" s="119">
        <v>1</v>
      </c>
      <c r="BM127" s="119">
        <v>1</v>
      </c>
      <c r="BN127" s="119">
        <v>0</v>
      </c>
      <c r="BO127" s="133">
        <v>0</v>
      </c>
      <c r="BP127" s="119">
        <v>16</v>
      </c>
      <c r="BQ127" s="119">
        <v>65</v>
      </c>
      <c r="BR127" s="119">
        <v>28</v>
      </c>
      <c r="BS127" s="119">
        <v>15</v>
      </c>
      <c r="BT127" s="119">
        <v>2</v>
      </c>
      <c r="BU127" s="119">
        <v>5084</v>
      </c>
      <c r="BV127" s="119">
        <v>47.1422018349</v>
      </c>
      <c r="BW127" s="119">
        <v>0</v>
      </c>
      <c r="BX127" s="119">
        <v>115</v>
      </c>
      <c r="BY127" s="119">
        <v>2</v>
      </c>
      <c r="BZ127" s="119">
        <v>0</v>
      </c>
      <c r="CA127" s="119">
        <v>5</v>
      </c>
      <c r="CB127" s="119">
        <v>9</v>
      </c>
      <c r="CC127" s="119">
        <v>8</v>
      </c>
      <c r="CD127" s="119">
        <v>6</v>
      </c>
      <c r="CE127" s="119">
        <v>5</v>
      </c>
      <c r="CF127" s="119">
        <v>1</v>
      </c>
      <c r="CG127" s="119">
        <v>6</v>
      </c>
      <c r="CH127" s="119">
        <v>9</v>
      </c>
      <c r="CI127" s="119">
        <v>6</v>
      </c>
      <c r="CJ127" s="119">
        <v>11</v>
      </c>
      <c r="CK127" s="119">
        <v>8</v>
      </c>
      <c r="CL127" s="119">
        <v>11</v>
      </c>
      <c r="CM127" s="119">
        <v>7</v>
      </c>
      <c r="CN127" s="119">
        <v>8</v>
      </c>
      <c r="CO127" s="119">
        <v>2</v>
      </c>
      <c r="CP127" s="119">
        <v>10</v>
      </c>
      <c r="CQ127" s="119">
        <v>1</v>
      </c>
      <c r="CR127" s="119">
        <v>0</v>
      </c>
      <c r="CS127" s="119">
        <v>0</v>
      </c>
      <c r="CT127" s="133">
        <v>0</v>
      </c>
      <c r="CU127" s="119">
        <v>7</v>
      </c>
      <c r="CV127" s="119">
        <v>69</v>
      </c>
      <c r="CW127" s="119">
        <v>39</v>
      </c>
      <c r="CX127" s="119">
        <v>21</v>
      </c>
      <c r="CY127" s="119">
        <v>11</v>
      </c>
      <c r="CZ127" s="119">
        <v>5848</v>
      </c>
      <c r="DA127" s="119">
        <v>51.352173913000001</v>
      </c>
      <c r="DB127" s="119">
        <v>0</v>
      </c>
    </row>
    <row r="128" spans="1:106" x14ac:dyDescent="0.15">
      <c r="A128">
        <v>8456</v>
      </c>
      <c r="B128">
        <v>28220</v>
      </c>
      <c r="C128">
        <v>103002</v>
      </c>
      <c r="D128" s="120">
        <v>3</v>
      </c>
      <c r="E128" s="120"/>
      <c r="F128" s="120"/>
      <c r="G128" s="120"/>
      <c r="H128" s="120" t="s">
        <v>631</v>
      </c>
      <c r="I128" s="120" t="s">
        <v>59</v>
      </c>
      <c r="J128" s="120" t="s">
        <v>131</v>
      </c>
      <c r="K128" s="120" t="s">
        <v>133</v>
      </c>
      <c r="L128" s="120"/>
      <c r="M128" s="153">
        <v>106</v>
      </c>
      <c r="N128" s="121">
        <v>296</v>
      </c>
      <c r="O128" s="121">
        <v>13</v>
      </c>
      <c r="P128" s="121">
        <v>9</v>
      </c>
      <c r="Q128" s="121">
        <v>4</v>
      </c>
      <c r="R128" s="121">
        <v>11</v>
      </c>
      <c r="S128" s="121">
        <v>20</v>
      </c>
      <c r="T128" s="121">
        <v>16</v>
      </c>
      <c r="U128" s="121">
        <v>9</v>
      </c>
      <c r="V128" s="121">
        <v>16</v>
      </c>
      <c r="W128" s="121">
        <v>11</v>
      </c>
      <c r="X128" s="121">
        <v>14</v>
      </c>
      <c r="Y128" s="121">
        <v>24</v>
      </c>
      <c r="Z128" s="121">
        <v>23</v>
      </c>
      <c r="AA128" s="121">
        <v>28</v>
      </c>
      <c r="AB128" s="121">
        <v>20</v>
      </c>
      <c r="AC128" s="121">
        <v>25</v>
      </c>
      <c r="AD128" s="121">
        <v>24</v>
      </c>
      <c r="AE128" s="121">
        <v>17</v>
      </c>
      <c r="AF128" s="121">
        <v>10</v>
      </c>
      <c r="AG128" s="121">
        <v>1</v>
      </c>
      <c r="AH128" s="121">
        <v>0</v>
      </c>
      <c r="AI128" s="121">
        <v>1</v>
      </c>
      <c r="AJ128" s="57">
        <v>0</v>
      </c>
      <c r="AK128" s="121">
        <v>26</v>
      </c>
      <c r="AL128" s="121">
        <v>172</v>
      </c>
      <c r="AM128" s="121">
        <v>98</v>
      </c>
      <c r="AN128" s="121">
        <v>53</v>
      </c>
      <c r="AO128" s="121">
        <v>12</v>
      </c>
      <c r="AP128" s="121">
        <v>14933</v>
      </c>
      <c r="AQ128" s="121">
        <v>50.949324324300001</v>
      </c>
      <c r="AR128" s="121">
        <v>9</v>
      </c>
      <c r="AS128" s="121">
        <v>137</v>
      </c>
      <c r="AT128" s="121">
        <v>7</v>
      </c>
      <c r="AU128" s="121">
        <v>3</v>
      </c>
      <c r="AV128" s="121">
        <v>1</v>
      </c>
      <c r="AW128" s="121">
        <v>5</v>
      </c>
      <c r="AX128" s="121">
        <v>3</v>
      </c>
      <c r="AY128" s="121">
        <v>8</v>
      </c>
      <c r="AZ128" s="121">
        <v>4</v>
      </c>
      <c r="BA128" s="121">
        <v>10</v>
      </c>
      <c r="BB128" s="121">
        <v>8</v>
      </c>
      <c r="BC128" s="121">
        <v>6</v>
      </c>
      <c r="BD128" s="121">
        <v>11</v>
      </c>
      <c r="BE128" s="121">
        <v>13</v>
      </c>
      <c r="BF128" s="121">
        <v>13</v>
      </c>
      <c r="BG128" s="121">
        <v>10</v>
      </c>
      <c r="BH128" s="121">
        <v>9</v>
      </c>
      <c r="BI128" s="121">
        <v>15</v>
      </c>
      <c r="BJ128" s="121">
        <v>6</v>
      </c>
      <c r="BK128" s="121">
        <v>4</v>
      </c>
      <c r="BL128" s="121">
        <v>1</v>
      </c>
      <c r="BM128" s="121">
        <v>0</v>
      </c>
      <c r="BN128" s="121">
        <v>0</v>
      </c>
      <c r="BO128" s="57">
        <v>0</v>
      </c>
      <c r="BP128" s="121">
        <v>11</v>
      </c>
      <c r="BQ128" s="121">
        <v>81</v>
      </c>
      <c r="BR128" s="121">
        <v>45</v>
      </c>
      <c r="BS128" s="121">
        <v>26</v>
      </c>
      <c r="BT128" s="121">
        <v>5</v>
      </c>
      <c r="BU128" s="121">
        <v>7053</v>
      </c>
      <c r="BV128" s="121">
        <v>51.9817518248</v>
      </c>
      <c r="BW128" s="121">
        <v>0</v>
      </c>
      <c r="BX128" s="121">
        <v>159</v>
      </c>
      <c r="BY128" s="121">
        <v>6</v>
      </c>
      <c r="BZ128" s="121">
        <v>6</v>
      </c>
      <c r="CA128" s="121">
        <v>3</v>
      </c>
      <c r="CB128" s="121">
        <v>6</v>
      </c>
      <c r="CC128" s="121">
        <v>17</v>
      </c>
      <c r="CD128" s="121">
        <v>8</v>
      </c>
      <c r="CE128" s="121">
        <v>5</v>
      </c>
      <c r="CF128" s="121">
        <v>6</v>
      </c>
      <c r="CG128" s="121">
        <v>3</v>
      </c>
      <c r="CH128" s="121">
        <v>8</v>
      </c>
      <c r="CI128" s="121">
        <v>13</v>
      </c>
      <c r="CJ128" s="121">
        <v>10</v>
      </c>
      <c r="CK128" s="121">
        <v>15</v>
      </c>
      <c r="CL128" s="121">
        <v>10</v>
      </c>
      <c r="CM128" s="121">
        <v>16</v>
      </c>
      <c r="CN128" s="121">
        <v>9</v>
      </c>
      <c r="CO128" s="121">
        <v>11</v>
      </c>
      <c r="CP128" s="121">
        <v>6</v>
      </c>
      <c r="CQ128" s="121">
        <v>0</v>
      </c>
      <c r="CR128" s="121">
        <v>0</v>
      </c>
      <c r="CS128" s="121">
        <v>1</v>
      </c>
      <c r="CT128" s="57">
        <v>0</v>
      </c>
      <c r="CU128" s="121">
        <v>15</v>
      </c>
      <c r="CV128" s="121">
        <v>91</v>
      </c>
      <c r="CW128" s="121">
        <v>53</v>
      </c>
      <c r="CX128" s="121">
        <v>27</v>
      </c>
      <c r="CY128" s="121">
        <v>7</v>
      </c>
      <c r="CZ128" s="121">
        <v>7880</v>
      </c>
      <c r="DA128" s="121">
        <v>50.059748427700001</v>
      </c>
      <c r="DB128" s="121">
        <v>9</v>
      </c>
    </row>
    <row r="129" spans="1:106" x14ac:dyDescent="0.15">
      <c r="A129">
        <v>8457</v>
      </c>
      <c r="B129">
        <v>28220</v>
      </c>
      <c r="C129">
        <v>1050</v>
      </c>
      <c r="D129">
        <v>2</v>
      </c>
      <c r="H129" t="s">
        <v>631</v>
      </c>
      <c r="I129" t="s">
        <v>59</v>
      </c>
      <c r="J129" t="s">
        <v>134</v>
      </c>
      <c r="L129" t="s">
        <v>886</v>
      </c>
      <c r="M129" s="159">
        <v>201</v>
      </c>
      <c r="N129" s="48">
        <v>661</v>
      </c>
      <c r="O129" s="48">
        <v>26</v>
      </c>
      <c r="P129" s="48">
        <v>35</v>
      </c>
      <c r="Q129" s="48">
        <v>35</v>
      </c>
      <c r="R129" s="48">
        <v>43</v>
      </c>
      <c r="S129" s="48">
        <v>18</v>
      </c>
      <c r="T129" s="48">
        <v>33</v>
      </c>
      <c r="U129" s="48">
        <v>19</v>
      </c>
      <c r="V129" s="48">
        <v>43</v>
      </c>
      <c r="W129" s="48">
        <v>42</v>
      </c>
      <c r="X129" s="48">
        <v>49</v>
      </c>
      <c r="Y129" s="48">
        <v>43</v>
      </c>
      <c r="Z129" s="48">
        <v>37</v>
      </c>
      <c r="AA129" s="48">
        <v>57</v>
      </c>
      <c r="AB129" s="48">
        <v>42</v>
      </c>
      <c r="AC129" s="48">
        <v>42</v>
      </c>
      <c r="AD129" s="48">
        <v>38</v>
      </c>
      <c r="AE129" s="48">
        <v>38</v>
      </c>
      <c r="AF129" s="48">
        <v>11</v>
      </c>
      <c r="AG129" s="48">
        <v>9</v>
      </c>
      <c r="AH129" s="48">
        <v>1</v>
      </c>
      <c r="AI129" s="48">
        <v>0</v>
      </c>
      <c r="AJ129" s="50">
        <v>0</v>
      </c>
      <c r="AK129" s="48">
        <v>96</v>
      </c>
      <c r="AL129" s="48">
        <v>384</v>
      </c>
      <c r="AM129" s="48">
        <v>181</v>
      </c>
      <c r="AN129" s="48">
        <v>97</v>
      </c>
      <c r="AO129" s="48">
        <v>21</v>
      </c>
      <c r="AP129" s="48">
        <v>30640</v>
      </c>
      <c r="AQ129" s="48">
        <v>46.854009077199997</v>
      </c>
      <c r="AR129" s="48">
        <v>0</v>
      </c>
      <c r="AS129" s="48">
        <v>326</v>
      </c>
      <c r="AT129" s="48">
        <v>16</v>
      </c>
      <c r="AU129" s="48">
        <v>18</v>
      </c>
      <c r="AV129" s="48">
        <v>17</v>
      </c>
      <c r="AW129" s="48">
        <v>22</v>
      </c>
      <c r="AX129" s="48">
        <v>7</v>
      </c>
      <c r="AY129" s="48">
        <v>18</v>
      </c>
      <c r="AZ129" s="48">
        <v>12</v>
      </c>
      <c r="BA129" s="48">
        <v>25</v>
      </c>
      <c r="BB129" s="48">
        <v>17</v>
      </c>
      <c r="BC129" s="48">
        <v>24</v>
      </c>
      <c r="BD129" s="48">
        <v>22</v>
      </c>
      <c r="BE129" s="48">
        <v>20</v>
      </c>
      <c r="BF129" s="48">
        <v>27</v>
      </c>
      <c r="BG129" s="48">
        <v>24</v>
      </c>
      <c r="BH129" s="48">
        <v>23</v>
      </c>
      <c r="BI129" s="48">
        <v>13</v>
      </c>
      <c r="BJ129" s="48">
        <v>18</v>
      </c>
      <c r="BK129" s="48">
        <v>1</v>
      </c>
      <c r="BL129" s="48">
        <v>2</v>
      </c>
      <c r="BM129" s="48">
        <v>0</v>
      </c>
      <c r="BN129" s="48">
        <v>0</v>
      </c>
      <c r="BO129" s="50">
        <v>0</v>
      </c>
      <c r="BP129" s="48">
        <v>51</v>
      </c>
      <c r="BQ129" s="48">
        <v>194</v>
      </c>
      <c r="BR129" s="48">
        <v>81</v>
      </c>
      <c r="BS129" s="48">
        <v>34</v>
      </c>
      <c r="BT129" s="48">
        <v>3</v>
      </c>
      <c r="BU129" s="48">
        <v>14507</v>
      </c>
      <c r="BV129" s="48">
        <v>45</v>
      </c>
      <c r="BW129" s="48">
        <v>0</v>
      </c>
      <c r="BX129" s="48">
        <v>335</v>
      </c>
      <c r="BY129" s="48">
        <v>10</v>
      </c>
      <c r="BZ129" s="48">
        <v>17</v>
      </c>
      <c r="CA129" s="48">
        <v>18</v>
      </c>
      <c r="CB129" s="48">
        <v>21</v>
      </c>
      <c r="CC129" s="48">
        <v>11</v>
      </c>
      <c r="CD129" s="48">
        <v>15</v>
      </c>
      <c r="CE129" s="48">
        <v>7</v>
      </c>
      <c r="CF129" s="48">
        <v>18</v>
      </c>
      <c r="CG129" s="48">
        <v>25</v>
      </c>
      <c r="CH129" s="48">
        <v>25</v>
      </c>
      <c r="CI129" s="48">
        <v>21</v>
      </c>
      <c r="CJ129" s="48">
        <v>17</v>
      </c>
      <c r="CK129" s="48">
        <v>30</v>
      </c>
      <c r="CL129" s="48">
        <v>18</v>
      </c>
      <c r="CM129" s="48">
        <v>19</v>
      </c>
      <c r="CN129" s="48">
        <v>25</v>
      </c>
      <c r="CO129" s="48">
        <v>20</v>
      </c>
      <c r="CP129" s="48">
        <v>10</v>
      </c>
      <c r="CQ129" s="48">
        <v>7</v>
      </c>
      <c r="CR129" s="48">
        <v>1</v>
      </c>
      <c r="CS129" s="48">
        <v>0</v>
      </c>
      <c r="CT129" s="50">
        <v>0</v>
      </c>
      <c r="CU129" s="48">
        <v>45</v>
      </c>
      <c r="CV129" s="48">
        <v>190</v>
      </c>
      <c r="CW129" s="48">
        <v>100</v>
      </c>
      <c r="CX129" s="48">
        <v>63</v>
      </c>
      <c r="CY129" s="48">
        <v>18</v>
      </c>
      <c r="CZ129" s="48">
        <v>16133</v>
      </c>
      <c r="DA129" s="48">
        <v>48.658208955200003</v>
      </c>
      <c r="DB129" s="48">
        <v>0</v>
      </c>
    </row>
    <row r="130" spans="1:106" x14ac:dyDescent="0.15">
      <c r="A130">
        <v>8458</v>
      </c>
      <c r="B130">
        <v>28220</v>
      </c>
      <c r="C130">
        <v>1060</v>
      </c>
      <c r="D130">
        <v>2</v>
      </c>
      <c r="H130" t="s">
        <v>631</v>
      </c>
      <c r="I130" t="s">
        <v>59</v>
      </c>
      <c r="J130" t="s">
        <v>822</v>
      </c>
      <c r="L130" t="s">
        <v>886</v>
      </c>
      <c r="M130" s="161">
        <v>60</v>
      </c>
      <c r="N130" s="48">
        <v>243</v>
      </c>
      <c r="O130" s="48">
        <v>6</v>
      </c>
      <c r="P130" s="48">
        <v>12</v>
      </c>
      <c r="Q130" s="48">
        <v>21</v>
      </c>
      <c r="R130" s="48">
        <v>10</v>
      </c>
      <c r="S130" s="48">
        <v>10</v>
      </c>
      <c r="T130" s="48">
        <v>12</v>
      </c>
      <c r="U130" s="48">
        <v>8</v>
      </c>
      <c r="V130" s="48">
        <v>10</v>
      </c>
      <c r="W130" s="48">
        <v>16</v>
      </c>
      <c r="X130" s="48">
        <v>14</v>
      </c>
      <c r="Y130" s="48">
        <v>19</v>
      </c>
      <c r="Z130" s="48">
        <v>21</v>
      </c>
      <c r="AA130" s="48">
        <v>11</v>
      </c>
      <c r="AB130" s="48">
        <v>14</v>
      </c>
      <c r="AC130" s="48">
        <v>15</v>
      </c>
      <c r="AD130" s="48">
        <v>14</v>
      </c>
      <c r="AE130" s="48">
        <v>19</v>
      </c>
      <c r="AF130" s="48">
        <v>8</v>
      </c>
      <c r="AG130" s="48">
        <v>1</v>
      </c>
      <c r="AH130" s="48">
        <v>2</v>
      </c>
      <c r="AI130" s="48">
        <v>0</v>
      </c>
      <c r="AJ130" s="50">
        <v>0</v>
      </c>
      <c r="AK130" s="48">
        <v>39</v>
      </c>
      <c r="AL130" s="48">
        <v>131</v>
      </c>
      <c r="AM130" s="48">
        <v>73</v>
      </c>
      <c r="AN130" s="48">
        <v>44</v>
      </c>
      <c r="AO130" s="48">
        <v>11</v>
      </c>
      <c r="AP130" s="48">
        <v>11497</v>
      </c>
      <c r="AQ130" s="48">
        <v>47.8127572016</v>
      </c>
      <c r="AR130" s="48">
        <v>0</v>
      </c>
      <c r="AS130" s="48">
        <v>119</v>
      </c>
      <c r="AT130" s="48">
        <v>4</v>
      </c>
      <c r="AU130" s="48">
        <v>5</v>
      </c>
      <c r="AV130" s="48">
        <v>9</v>
      </c>
      <c r="AW130" s="48">
        <v>6</v>
      </c>
      <c r="AX130" s="48">
        <v>4</v>
      </c>
      <c r="AY130" s="48">
        <v>9</v>
      </c>
      <c r="AZ130" s="48">
        <v>6</v>
      </c>
      <c r="BA130" s="48">
        <v>4</v>
      </c>
      <c r="BB130" s="48">
        <v>8</v>
      </c>
      <c r="BC130" s="48">
        <v>7</v>
      </c>
      <c r="BD130" s="48">
        <v>9</v>
      </c>
      <c r="BE130" s="48">
        <v>10</v>
      </c>
      <c r="BF130" s="48">
        <v>6</v>
      </c>
      <c r="BG130" s="48">
        <v>6</v>
      </c>
      <c r="BH130" s="48">
        <v>7</v>
      </c>
      <c r="BI130" s="48">
        <v>6</v>
      </c>
      <c r="BJ130" s="48">
        <v>8</v>
      </c>
      <c r="BK130" s="48">
        <v>4</v>
      </c>
      <c r="BL130" s="48">
        <v>1</v>
      </c>
      <c r="BM130" s="48">
        <v>0</v>
      </c>
      <c r="BN130" s="48">
        <v>0</v>
      </c>
      <c r="BO130" s="50">
        <v>0</v>
      </c>
      <c r="BP130" s="48">
        <v>18</v>
      </c>
      <c r="BQ130" s="48">
        <v>69</v>
      </c>
      <c r="BR130" s="48">
        <v>32</v>
      </c>
      <c r="BS130" s="48">
        <v>19</v>
      </c>
      <c r="BT130" s="48">
        <v>5</v>
      </c>
      <c r="BU130" s="48">
        <v>5458</v>
      </c>
      <c r="BV130" s="48">
        <v>46.3655462185</v>
      </c>
      <c r="BW130" s="48">
        <v>0</v>
      </c>
      <c r="BX130" s="48">
        <v>124</v>
      </c>
      <c r="BY130" s="48">
        <v>2</v>
      </c>
      <c r="BZ130" s="48">
        <v>7</v>
      </c>
      <c r="CA130" s="48">
        <v>12</v>
      </c>
      <c r="CB130" s="48">
        <v>4</v>
      </c>
      <c r="CC130" s="48">
        <v>6</v>
      </c>
      <c r="CD130" s="48">
        <v>3</v>
      </c>
      <c r="CE130" s="48">
        <v>2</v>
      </c>
      <c r="CF130" s="48">
        <v>6</v>
      </c>
      <c r="CG130" s="48">
        <v>8</v>
      </c>
      <c r="CH130" s="48">
        <v>7</v>
      </c>
      <c r="CI130" s="48">
        <v>10</v>
      </c>
      <c r="CJ130" s="48">
        <v>11</v>
      </c>
      <c r="CK130" s="48">
        <v>5</v>
      </c>
      <c r="CL130" s="48">
        <v>8</v>
      </c>
      <c r="CM130" s="48">
        <v>8</v>
      </c>
      <c r="CN130" s="48">
        <v>8</v>
      </c>
      <c r="CO130" s="48">
        <v>11</v>
      </c>
      <c r="CP130" s="48">
        <v>4</v>
      </c>
      <c r="CQ130" s="48">
        <v>0</v>
      </c>
      <c r="CR130" s="48">
        <v>2</v>
      </c>
      <c r="CS130" s="48">
        <v>0</v>
      </c>
      <c r="CT130" s="50">
        <v>0</v>
      </c>
      <c r="CU130" s="48">
        <v>21</v>
      </c>
      <c r="CV130" s="48">
        <v>62</v>
      </c>
      <c r="CW130" s="48">
        <v>41</v>
      </c>
      <c r="CX130" s="48">
        <v>25</v>
      </c>
      <c r="CY130" s="48">
        <v>6</v>
      </c>
      <c r="CZ130" s="48">
        <v>6039</v>
      </c>
      <c r="DA130" s="48">
        <v>49.201612903200001</v>
      </c>
      <c r="DB130" s="48">
        <v>0</v>
      </c>
    </row>
    <row r="131" spans="1:106" x14ac:dyDescent="0.15">
      <c r="A131">
        <v>8459</v>
      </c>
      <c r="B131">
        <v>28220</v>
      </c>
      <c r="C131">
        <v>1070</v>
      </c>
      <c r="D131">
        <v>2</v>
      </c>
      <c r="H131" t="s">
        <v>631</v>
      </c>
      <c r="I131" t="s">
        <v>59</v>
      </c>
      <c r="J131" t="s">
        <v>135</v>
      </c>
      <c r="L131" t="s">
        <v>886</v>
      </c>
      <c r="M131" s="161">
        <v>84</v>
      </c>
      <c r="N131" s="48">
        <v>326</v>
      </c>
      <c r="O131" s="48">
        <v>9</v>
      </c>
      <c r="P131" s="48">
        <v>16</v>
      </c>
      <c r="Q131" s="48">
        <v>11</v>
      </c>
      <c r="R131" s="48">
        <v>21</v>
      </c>
      <c r="S131" s="48">
        <v>17</v>
      </c>
      <c r="T131" s="48">
        <v>5</v>
      </c>
      <c r="U131" s="48">
        <v>18</v>
      </c>
      <c r="V131" s="48">
        <v>15</v>
      </c>
      <c r="W131" s="48">
        <v>13</v>
      </c>
      <c r="X131" s="48">
        <v>25</v>
      </c>
      <c r="Y131" s="48">
        <v>21</v>
      </c>
      <c r="Z131" s="48">
        <v>25</v>
      </c>
      <c r="AA131" s="48">
        <v>37</v>
      </c>
      <c r="AB131" s="48">
        <v>18</v>
      </c>
      <c r="AC131" s="48">
        <v>19</v>
      </c>
      <c r="AD131" s="48">
        <v>19</v>
      </c>
      <c r="AE131" s="48">
        <v>21</v>
      </c>
      <c r="AF131" s="48">
        <v>13</v>
      </c>
      <c r="AG131" s="48">
        <v>3</v>
      </c>
      <c r="AH131" s="48">
        <v>0</v>
      </c>
      <c r="AI131" s="48">
        <v>0</v>
      </c>
      <c r="AJ131" s="50">
        <v>0</v>
      </c>
      <c r="AK131" s="48">
        <v>36</v>
      </c>
      <c r="AL131" s="48">
        <v>197</v>
      </c>
      <c r="AM131" s="48">
        <v>93</v>
      </c>
      <c r="AN131" s="48">
        <v>56</v>
      </c>
      <c r="AO131" s="48">
        <v>16</v>
      </c>
      <c r="AP131" s="48">
        <v>15952</v>
      </c>
      <c r="AQ131" s="48">
        <v>49.432515337399998</v>
      </c>
      <c r="AR131" s="48">
        <v>0</v>
      </c>
      <c r="AS131" s="48">
        <v>168</v>
      </c>
      <c r="AT131" s="48">
        <v>6</v>
      </c>
      <c r="AU131" s="48">
        <v>9</v>
      </c>
      <c r="AV131" s="48">
        <v>4</v>
      </c>
      <c r="AW131" s="48">
        <v>13</v>
      </c>
      <c r="AX131" s="48">
        <v>11</v>
      </c>
      <c r="AY131" s="48">
        <v>3</v>
      </c>
      <c r="AZ131" s="48">
        <v>11</v>
      </c>
      <c r="BA131" s="48">
        <v>8</v>
      </c>
      <c r="BB131" s="48">
        <v>5</v>
      </c>
      <c r="BC131" s="48">
        <v>13</v>
      </c>
      <c r="BD131" s="48">
        <v>10</v>
      </c>
      <c r="BE131" s="48">
        <v>10</v>
      </c>
      <c r="BF131" s="48">
        <v>21</v>
      </c>
      <c r="BG131" s="48">
        <v>9</v>
      </c>
      <c r="BH131" s="48">
        <v>7</v>
      </c>
      <c r="BI131" s="48">
        <v>11</v>
      </c>
      <c r="BJ131" s="48">
        <v>10</v>
      </c>
      <c r="BK131" s="48">
        <v>7</v>
      </c>
      <c r="BL131" s="48">
        <v>0</v>
      </c>
      <c r="BM131" s="48">
        <v>0</v>
      </c>
      <c r="BN131" s="48">
        <v>0</v>
      </c>
      <c r="BO131" s="50">
        <v>0</v>
      </c>
      <c r="BP131" s="48">
        <v>19</v>
      </c>
      <c r="BQ131" s="48">
        <v>105</v>
      </c>
      <c r="BR131" s="48">
        <v>44</v>
      </c>
      <c r="BS131" s="48">
        <v>28</v>
      </c>
      <c r="BT131" s="48">
        <v>7</v>
      </c>
      <c r="BU131" s="48">
        <v>7923</v>
      </c>
      <c r="BV131" s="48">
        <v>47.660714285700003</v>
      </c>
      <c r="BW131" s="48">
        <v>0</v>
      </c>
      <c r="BX131" s="48">
        <v>158</v>
      </c>
      <c r="BY131" s="48">
        <v>3</v>
      </c>
      <c r="BZ131" s="48">
        <v>7</v>
      </c>
      <c r="CA131" s="48">
        <v>7</v>
      </c>
      <c r="CB131" s="48">
        <v>8</v>
      </c>
      <c r="CC131" s="48">
        <v>6</v>
      </c>
      <c r="CD131" s="48">
        <v>2</v>
      </c>
      <c r="CE131" s="48">
        <v>7</v>
      </c>
      <c r="CF131" s="48">
        <v>7</v>
      </c>
      <c r="CG131" s="48">
        <v>8</v>
      </c>
      <c r="CH131" s="48">
        <v>12</v>
      </c>
      <c r="CI131" s="48">
        <v>11</v>
      </c>
      <c r="CJ131" s="48">
        <v>15</v>
      </c>
      <c r="CK131" s="48">
        <v>16</v>
      </c>
      <c r="CL131" s="48">
        <v>9</v>
      </c>
      <c r="CM131" s="48">
        <v>12</v>
      </c>
      <c r="CN131" s="48">
        <v>8</v>
      </c>
      <c r="CO131" s="48">
        <v>11</v>
      </c>
      <c r="CP131" s="48">
        <v>6</v>
      </c>
      <c r="CQ131" s="48">
        <v>3</v>
      </c>
      <c r="CR131" s="48">
        <v>0</v>
      </c>
      <c r="CS131" s="48">
        <v>0</v>
      </c>
      <c r="CT131" s="50">
        <v>0</v>
      </c>
      <c r="CU131" s="48">
        <v>17</v>
      </c>
      <c r="CV131" s="48">
        <v>92</v>
      </c>
      <c r="CW131" s="48">
        <v>49</v>
      </c>
      <c r="CX131" s="48">
        <v>28</v>
      </c>
      <c r="CY131" s="48">
        <v>9</v>
      </c>
      <c r="CZ131" s="48">
        <v>8029</v>
      </c>
      <c r="DA131" s="48">
        <v>51.316455696200002</v>
      </c>
      <c r="DB131" s="48">
        <v>0</v>
      </c>
    </row>
    <row r="132" spans="1:106" x14ac:dyDescent="0.15">
      <c r="A132">
        <v>8460</v>
      </c>
      <c r="B132">
        <v>28220</v>
      </c>
      <c r="C132">
        <v>1080</v>
      </c>
      <c r="D132">
        <v>2</v>
      </c>
      <c r="H132" t="s">
        <v>631</v>
      </c>
      <c r="I132" t="s">
        <v>59</v>
      </c>
      <c r="J132" t="s">
        <v>136</v>
      </c>
      <c r="L132" t="s">
        <v>886</v>
      </c>
      <c r="M132" s="161">
        <v>58</v>
      </c>
      <c r="N132" s="48">
        <v>220</v>
      </c>
      <c r="O132" s="48">
        <v>6</v>
      </c>
      <c r="P132" s="48">
        <v>5</v>
      </c>
      <c r="Q132" s="48">
        <v>9</v>
      </c>
      <c r="R132" s="48">
        <v>12</v>
      </c>
      <c r="S132" s="48">
        <v>10</v>
      </c>
      <c r="T132" s="48">
        <v>16</v>
      </c>
      <c r="U132" s="48">
        <v>12</v>
      </c>
      <c r="V132" s="48">
        <v>11</v>
      </c>
      <c r="W132" s="48">
        <v>10</v>
      </c>
      <c r="X132" s="48">
        <v>13</v>
      </c>
      <c r="Y132" s="48">
        <v>23</v>
      </c>
      <c r="Z132" s="48">
        <v>25</v>
      </c>
      <c r="AA132" s="48">
        <v>16</v>
      </c>
      <c r="AB132" s="48">
        <v>10</v>
      </c>
      <c r="AC132" s="48">
        <v>12</v>
      </c>
      <c r="AD132" s="48">
        <v>8</v>
      </c>
      <c r="AE132" s="48">
        <v>17</v>
      </c>
      <c r="AF132" s="48">
        <v>2</v>
      </c>
      <c r="AG132" s="48">
        <v>3</v>
      </c>
      <c r="AH132" s="48">
        <v>0</v>
      </c>
      <c r="AI132" s="48">
        <v>0</v>
      </c>
      <c r="AJ132" s="50">
        <v>0</v>
      </c>
      <c r="AK132" s="48">
        <v>20</v>
      </c>
      <c r="AL132" s="48">
        <v>148</v>
      </c>
      <c r="AM132" s="48">
        <v>52</v>
      </c>
      <c r="AN132" s="48">
        <v>30</v>
      </c>
      <c r="AO132" s="48">
        <v>5</v>
      </c>
      <c r="AP132" s="48">
        <v>10441</v>
      </c>
      <c r="AQ132" s="48">
        <v>47.959090909099999</v>
      </c>
      <c r="AR132" s="48">
        <v>0</v>
      </c>
      <c r="AS132" s="48">
        <v>105</v>
      </c>
      <c r="AT132" s="48">
        <v>2</v>
      </c>
      <c r="AU132" s="48">
        <v>2</v>
      </c>
      <c r="AV132" s="48">
        <v>5</v>
      </c>
      <c r="AW132" s="48">
        <v>6</v>
      </c>
      <c r="AX132" s="48">
        <v>4</v>
      </c>
      <c r="AY132" s="48">
        <v>7</v>
      </c>
      <c r="AZ132" s="48">
        <v>5</v>
      </c>
      <c r="BA132" s="48">
        <v>7</v>
      </c>
      <c r="BB132" s="48">
        <v>1</v>
      </c>
      <c r="BC132" s="48">
        <v>9</v>
      </c>
      <c r="BD132" s="48">
        <v>13</v>
      </c>
      <c r="BE132" s="48">
        <v>11</v>
      </c>
      <c r="BF132" s="48">
        <v>11</v>
      </c>
      <c r="BG132" s="48">
        <v>3</v>
      </c>
      <c r="BH132" s="48">
        <v>8</v>
      </c>
      <c r="BI132" s="48">
        <v>3</v>
      </c>
      <c r="BJ132" s="48">
        <v>8</v>
      </c>
      <c r="BK132" s="48">
        <v>0</v>
      </c>
      <c r="BL132" s="48">
        <v>0</v>
      </c>
      <c r="BM132" s="48">
        <v>0</v>
      </c>
      <c r="BN132" s="48">
        <v>0</v>
      </c>
      <c r="BO132" s="50">
        <v>0</v>
      </c>
      <c r="BP132" s="48">
        <v>9</v>
      </c>
      <c r="BQ132" s="48">
        <v>74</v>
      </c>
      <c r="BR132" s="48">
        <v>22</v>
      </c>
      <c r="BS132" s="48">
        <v>11</v>
      </c>
      <c r="BT132" s="48">
        <v>0</v>
      </c>
      <c r="BU132" s="48">
        <v>5006</v>
      </c>
      <c r="BV132" s="48">
        <v>48.176190476199999</v>
      </c>
      <c r="BW132" s="48">
        <v>0</v>
      </c>
      <c r="BX132" s="48">
        <v>115</v>
      </c>
      <c r="BY132" s="48">
        <v>4</v>
      </c>
      <c r="BZ132" s="48">
        <v>3</v>
      </c>
      <c r="CA132" s="48">
        <v>4</v>
      </c>
      <c r="CB132" s="48">
        <v>6</v>
      </c>
      <c r="CC132" s="48">
        <v>6</v>
      </c>
      <c r="CD132" s="48">
        <v>9</v>
      </c>
      <c r="CE132" s="48">
        <v>7</v>
      </c>
      <c r="CF132" s="48">
        <v>4</v>
      </c>
      <c r="CG132" s="48">
        <v>9</v>
      </c>
      <c r="CH132" s="48">
        <v>4</v>
      </c>
      <c r="CI132" s="48">
        <v>10</v>
      </c>
      <c r="CJ132" s="48">
        <v>14</v>
      </c>
      <c r="CK132" s="48">
        <v>5</v>
      </c>
      <c r="CL132" s="48">
        <v>7</v>
      </c>
      <c r="CM132" s="48">
        <v>4</v>
      </c>
      <c r="CN132" s="48">
        <v>5</v>
      </c>
      <c r="CO132" s="48">
        <v>9</v>
      </c>
      <c r="CP132" s="48">
        <v>2</v>
      </c>
      <c r="CQ132" s="48">
        <v>3</v>
      </c>
      <c r="CR132" s="48">
        <v>0</v>
      </c>
      <c r="CS132" s="48">
        <v>0</v>
      </c>
      <c r="CT132" s="50">
        <v>0</v>
      </c>
      <c r="CU132" s="48">
        <v>11</v>
      </c>
      <c r="CV132" s="48">
        <v>74</v>
      </c>
      <c r="CW132" s="48">
        <v>30</v>
      </c>
      <c r="CX132" s="48">
        <v>19</v>
      </c>
      <c r="CY132" s="48">
        <v>5</v>
      </c>
      <c r="CZ132" s="48">
        <v>5435</v>
      </c>
      <c r="DA132" s="48">
        <v>47.760869565199997</v>
      </c>
      <c r="DB132" s="48">
        <v>0</v>
      </c>
    </row>
    <row r="133" spans="1:106" x14ac:dyDescent="0.15">
      <c r="A133">
        <v>8461</v>
      </c>
      <c r="B133">
        <v>28220</v>
      </c>
      <c r="C133">
        <v>1090</v>
      </c>
      <c r="D133">
        <v>2</v>
      </c>
      <c r="H133" t="s">
        <v>631</v>
      </c>
      <c r="I133" t="s">
        <v>59</v>
      </c>
      <c r="J133" t="s">
        <v>137</v>
      </c>
      <c r="L133" t="s">
        <v>886</v>
      </c>
      <c r="M133" s="161">
        <v>64</v>
      </c>
      <c r="N133" s="48">
        <v>224</v>
      </c>
      <c r="O133" s="48">
        <v>6</v>
      </c>
      <c r="P133" s="48">
        <v>10</v>
      </c>
      <c r="Q133" s="48">
        <v>12</v>
      </c>
      <c r="R133" s="48">
        <v>9</v>
      </c>
      <c r="S133" s="48">
        <v>14</v>
      </c>
      <c r="T133" s="48">
        <v>7</v>
      </c>
      <c r="U133" s="48">
        <v>11</v>
      </c>
      <c r="V133" s="48">
        <v>17</v>
      </c>
      <c r="W133" s="48">
        <v>12</v>
      </c>
      <c r="X133" s="48">
        <v>10</v>
      </c>
      <c r="Y133" s="48">
        <v>14</v>
      </c>
      <c r="Z133" s="48">
        <v>15</v>
      </c>
      <c r="AA133" s="48">
        <v>21</v>
      </c>
      <c r="AB133" s="48">
        <v>22</v>
      </c>
      <c r="AC133" s="48">
        <v>14</v>
      </c>
      <c r="AD133" s="48">
        <v>10</v>
      </c>
      <c r="AE133" s="48">
        <v>7</v>
      </c>
      <c r="AF133" s="48">
        <v>7</v>
      </c>
      <c r="AG133" s="48">
        <v>6</v>
      </c>
      <c r="AH133" s="48">
        <v>0</v>
      </c>
      <c r="AI133" s="48">
        <v>0</v>
      </c>
      <c r="AJ133" s="50">
        <v>0</v>
      </c>
      <c r="AK133" s="48">
        <v>28</v>
      </c>
      <c r="AL133" s="48">
        <v>130</v>
      </c>
      <c r="AM133" s="48">
        <v>66</v>
      </c>
      <c r="AN133" s="48">
        <v>30</v>
      </c>
      <c r="AO133" s="48">
        <v>13</v>
      </c>
      <c r="AP133" s="48">
        <v>10666</v>
      </c>
      <c r="AQ133" s="48">
        <v>48.116071428600002</v>
      </c>
      <c r="AR133" s="48">
        <v>0</v>
      </c>
      <c r="AS133" s="48">
        <v>110</v>
      </c>
      <c r="AT133" s="48">
        <v>4</v>
      </c>
      <c r="AU133" s="48">
        <v>2</v>
      </c>
      <c r="AV133" s="48">
        <v>8</v>
      </c>
      <c r="AW133" s="48">
        <v>4</v>
      </c>
      <c r="AX133" s="48">
        <v>9</v>
      </c>
      <c r="AY133" s="48">
        <v>5</v>
      </c>
      <c r="AZ133" s="48">
        <v>7</v>
      </c>
      <c r="BA133" s="48">
        <v>8</v>
      </c>
      <c r="BB133" s="48">
        <v>6</v>
      </c>
      <c r="BC133" s="48">
        <v>6</v>
      </c>
      <c r="BD133" s="48">
        <v>4</v>
      </c>
      <c r="BE133" s="48">
        <v>8</v>
      </c>
      <c r="BF133" s="48">
        <v>9</v>
      </c>
      <c r="BG133" s="48">
        <v>13</v>
      </c>
      <c r="BH133" s="48">
        <v>7</v>
      </c>
      <c r="BI133" s="48">
        <v>5</v>
      </c>
      <c r="BJ133" s="48">
        <v>2</v>
      </c>
      <c r="BK133" s="48">
        <v>2</v>
      </c>
      <c r="BL133" s="48">
        <v>1</v>
      </c>
      <c r="BM133" s="48">
        <v>0</v>
      </c>
      <c r="BN133" s="48">
        <v>0</v>
      </c>
      <c r="BO133" s="50">
        <v>0</v>
      </c>
      <c r="BP133" s="48">
        <v>14</v>
      </c>
      <c r="BQ133" s="48">
        <v>66</v>
      </c>
      <c r="BR133" s="48">
        <v>30</v>
      </c>
      <c r="BS133" s="48">
        <v>10</v>
      </c>
      <c r="BT133" s="48">
        <v>3</v>
      </c>
      <c r="BU133" s="48">
        <v>4967</v>
      </c>
      <c r="BV133" s="48">
        <v>45.654545454500003</v>
      </c>
      <c r="BW133" s="48">
        <v>0</v>
      </c>
      <c r="BX133" s="48">
        <v>114</v>
      </c>
      <c r="BY133" s="48">
        <v>2</v>
      </c>
      <c r="BZ133" s="48">
        <v>8</v>
      </c>
      <c r="CA133" s="48">
        <v>4</v>
      </c>
      <c r="CB133" s="48">
        <v>5</v>
      </c>
      <c r="CC133" s="48">
        <v>5</v>
      </c>
      <c r="CD133" s="48">
        <v>2</v>
      </c>
      <c r="CE133" s="48">
        <v>4</v>
      </c>
      <c r="CF133" s="48">
        <v>9</v>
      </c>
      <c r="CG133" s="48">
        <v>6</v>
      </c>
      <c r="CH133" s="48">
        <v>4</v>
      </c>
      <c r="CI133" s="48">
        <v>10</v>
      </c>
      <c r="CJ133" s="48">
        <v>7</v>
      </c>
      <c r="CK133" s="48">
        <v>12</v>
      </c>
      <c r="CL133" s="48">
        <v>9</v>
      </c>
      <c r="CM133" s="48">
        <v>7</v>
      </c>
      <c r="CN133" s="48">
        <v>5</v>
      </c>
      <c r="CO133" s="48">
        <v>5</v>
      </c>
      <c r="CP133" s="48">
        <v>5</v>
      </c>
      <c r="CQ133" s="48">
        <v>5</v>
      </c>
      <c r="CR133" s="48">
        <v>0</v>
      </c>
      <c r="CS133" s="48">
        <v>0</v>
      </c>
      <c r="CT133" s="50">
        <v>0</v>
      </c>
      <c r="CU133" s="48">
        <v>14</v>
      </c>
      <c r="CV133" s="48">
        <v>64</v>
      </c>
      <c r="CW133" s="48">
        <v>36</v>
      </c>
      <c r="CX133" s="48">
        <v>20</v>
      </c>
      <c r="CY133" s="48">
        <v>10</v>
      </c>
      <c r="CZ133" s="48">
        <v>5699</v>
      </c>
      <c r="DA133" s="48">
        <v>50.491228070200002</v>
      </c>
      <c r="DB133" s="48">
        <v>0</v>
      </c>
    </row>
    <row r="134" spans="1:106" x14ac:dyDescent="0.15">
      <c r="A134">
        <v>8462</v>
      </c>
      <c r="B134">
        <v>28220</v>
      </c>
      <c r="C134">
        <v>1100</v>
      </c>
      <c r="D134">
        <v>2</v>
      </c>
      <c r="H134" t="s">
        <v>631</v>
      </c>
      <c r="I134" t="s">
        <v>59</v>
      </c>
      <c r="J134" t="s">
        <v>138</v>
      </c>
      <c r="L134" t="s">
        <v>886</v>
      </c>
      <c r="M134" s="161">
        <v>82</v>
      </c>
      <c r="N134" s="48">
        <v>234</v>
      </c>
      <c r="O134" s="48">
        <v>3</v>
      </c>
      <c r="P134" s="48">
        <v>11</v>
      </c>
      <c r="Q134" s="48">
        <v>9</v>
      </c>
      <c r="R134" s="48">
        <v>14</v>
      </c>
      <c r="S134" s="48">
        <v>11</v>
      </c>
      <c r="T134" s="48">
        <v>10</v>
      </c>
      <c r="U134" s="48">
        <v>10</v>
      </c>
      <c r="V134" s="48">
        <v>13</v>
      </c>
      <c r="W134" s="48">
        <v>21</v>
      </c>
      <c r="X134" s="48">
        <v>17</v>
      </c>
      <c r="Y134" s="48">
        <v>10</v>
      </c>
      <c r="Z134" s="48">
        <v>22</v>
      </c>
      <c r="AA134" s="48">
        <v>24</v>
      </c>
      <c r="AB134" s="48">
        <v>18</v>
      </c>
      <c r="AC134" s="48">
        <v>19</v>
      </c>
      <c r="AD134" s="48">
        <v>13</v>
      </c>
      <c r="AE134" s="48">
        <v>6</v>
      </c>
      <c r="AF134" s="48">
        <v>3</v>
      </c>
      <c r="AG134" s="48">
        <v>0</v>
      </c>
      <c r="AH134" s="48">
        <v>0</v>
      </c>
      <c r="AI134" s="48">
        <v>0</v>
      </c>
      <c r="AJ134" s="50">
        <v>0</v>
      </c>
      <c r="AK134" s="48">
        <v>23</v>
      </c>
      <c r="AL134" s="48">
        <v>152</v>
      </c>
      <c r="AM134" s="48">
        <v>59</v>
      </c>
      <c r="AN134" s="48">
        <v>22</v>
      </c>
      <c r="AO134" s="48">
        <v>3</v>
      </c>
      <c r="AP134" s="48">
        <v>11039</v>
      </c>
      <c r="AQ134" s="48">
        <v>47.675213675199998</v>
      </c>
      <c r="AR134" s="48">
        <v>4</v>
      </c>
      <c r="AS134" s="48">
        <v>118</v>
      </c>
      <c r="AT134" s="48">
        <v>2</v>
      </c>
      <c r="AU134" s="48">
        <v>7</v>
      </c>
      <c r="AV134" s="48">
        <v>5</v>
      </c>
      <c r="AW134" s="48">
        <v>5</v>
      </c>
      <c r="AX134" s="48">
        <v>6</v>
      </c>
      <c r="AY134" s="48">
        <v>7</v>
      </c>
      <c r="AZ134" s="48">
        <v>4</v>
      </c>
      <c r="BA134" s="48">
        <v>10</v>
      </c>
      <c r="BB134" s="48">
        <v>9</v>
      </c>
      <c r="BC134" s="48">
        <v>9</v>
      </c>
      <c r="BD134" s="48">
        <v>5</v>
      </c>
      <c r="BE134" s="48">
        <v>11</v>
      </c>
      <c r="BF134" s="48">
        <v>14</v>
      </c>
      <c r="BG134" s="48">
        <v>9</v>
      </c>
      <c r="BH134" s="48">
        <v>8</v>
      </c>
      <c r="BI134" s="48">
        <v>5</v>
      </c>
      <c r="BJ134" s="48">
        <v>2</v>
      </c>
      <c r="BK134" s="48">
        <v>0</v>
      </c>
      <c r="BL134" s="48">
        <v>0</v>
      </c>
      <c r="BM134" s="48">
        <v>0</v>
      </c>
      <c r="BN134" s="48">
        <v>0</v>
      </c>
      <c r="BO134" s="50">
        <v>0</v>
      </c>
      <c r="BP134" s="48">
        <v>14</v>
      </c>
      <c r="BQ134" s="48">
        <v>80</v>
      </c>
      <c r="BR134" s="48">
        <v>24</v>
      </c>
      <c r="BS134" s="48">
        <v>7</v>
      </c>
      <c r="BT134" s="48">
        <v>0</v>
      </c>
      <c r="BU134" s="48">
        <v>5326</v>
      </c>
      <c r="BV134" s="48">
        <v>45.635593220300002</v>
      </c>
      <c r="BW134" s="48">
        <v>2</v>
      </c>
      <c r="BX134" s="48">
        <v>116</v>
      </c>
      <c r="BY134" s="48">
        <v>1</v>
      </c>
      <c r="BZ134" s="48">
        <v>4</v>
      </c>
      <c r="CA134" s="48">
        <v>4</v>
      </c>
      <c r="CB134" s="48">
        <v>9</v>
      </c>
      <c r="CC134" s="48">
        <v>5</v>
      </c>
      <c r="CD134" s="48">
        <v>3</v>
      </c>
      <c r="CE134" s="48">
        <v>6</v>
      </c>
      <c r="CF134" s="48">
        <v>3</v>
      </c>
      <c r="CG134" s="48">
        <v>12</v>
      </c>
      <c r="CH134" s="48">
        <v>8</v>
      </c>
      <c r="CI134" s="48">
        <v>5</v>
      </c>
      <c r="CJ134" s="48">
        <v>11</v>
      </c>
      <c r="CK134" s="48">
        <v>10</v>
      </c>
      <c r="CL134" s="48">
        <v>9</v>
      </c>
      <c r="CM134" s="48">
        <v>11</v>
      </c>
      <c r="CN134" s="48">
        <v>8</v>
      </c>
      <c r="CO134" s="48">
        <v>4</v>
      </c>
      <c r="CP134" s="48">
        <v>3</v>
      </c>
      <c r="CQ134" s="48">
        <v>0</v>
      </c>
      <c r="CR134" s="48">
        <v>0</v>
      </c>
      <c r="CS134" s="48">
        <v>0</v>
      </c>
      <c r="CT134" s="50">
        <v>0</v>
      </c>
      <c r="CU134" s="48">
        <v>9</v>
      </c>
      <c r="CV134" s="48">
        <v>72</v>
      </c>
      <c r="CW134" s="48">
        <v>35</v>
      </c>
      <c r="CX134" s="48">
        <v>15</v>
      </c>
      <c r="CY134" s="48">
        <v>3</v>
      </c>
      <c r="CZ134" s="48">
        <v>5713</v>
      </c>
      <c r="DA134" s="48">
        <v>49.75</v>
      </c>
      <c r="DB134" s="48">
        <v>2</v>
      </c>
    </row>
    <row r="135" spans="1:106" x14ac:dyDescent="0.15">
      <c r="A135">
        <v>8463</v>
      </c>
      <c r="B135">
        <v>28220</v>
      </c>
      <c r="C135">
        <v>1110</v>
      </c>
      <c r="D135">
        <v>2</v>
      </c>
      <c r="H135" t="s">
        <v>631</v>
      </c>
      <c r="I135" t="s">
        <v>59</v>
      </c>
      <c r="J135" t="s">
        <v>139</v>
      </c>
      <c r="L135" t="s">
        <v>886</v>
      </c>
      <c r="M135" s="161">
        <v>51</v>
      </c>
      <c r="N135" s="48">
        <v>192</v>
      </c>
      <c r="O135" s="48">
        <v>3</v>
      </c>
      <c r="P135" s="48">
        <v>4</v>
      </c>
      <c r="Q135" s="48">
        <v>14</v>
      </c>
      <c r="R135" s="48">
        <v>16</v>
      </c>
      <c r="S135" s="48">
        <v>10</v>
      </c>
      <c r="T135" s="48">
        <v>7</v>
      </c>
      <c r="U135" s="48">
        <v>9</v>
      </c>
      <c r="V135" s="48">
        <v>6</v>
      </c>
      <c r="W135" s="48">
        <v>11</v>
      </c>
      <c r="X135" s="48">
        <v>18</v>
      </c>
      <c r="Y135" s="48">
        <v>10</v>
      </c>
      <c r="Z135" s="48">
        <v>12</v>
      </c>
      <c r="AA135" s="48">
        <v>14</v>
      </c>
      <c r="AB135" s="48">
        <v>9</v>
      </c>
      <c r="AC135" s="48">
        <v>14</v>
      </c>
      <c r="AD135" s="48">
        <v>16</v>
      </c>
      <c r="AE135" s="48">
        <v>10</v>
      </c>
      <c r="AF135" s="48">
        <v>8</v>
      </c>
      <c r="AG135" s="48">
        <v>1</v>
      </c>
      <c r="AH135" s="48">
        <v>0</v>
      </c>
      <c r="AI135" s="48">
        <v>0</v>
      </c>
      <c r="AJ135" s="50">
        <v>0</v>
      </c>
      <c r="AK135" s="48">
        <v>21</v>
      </c>
      <c r="AL135" s="48">
        <v>113</v>
      </c>
      <c r="AM135" s="48">
        <v>58</v>
      </c>
      <c r="AN135" s="48">
        <v>35</v>
      </c>
      <c r="AO135" s="48">
        <v>9</v>
      </c>
      <c r="AP135" s="48">
        <v>9247</v>
      </c>
      <c r="AQ135" s="48">
        <v>48.661458333299997</v>
      </c>
      <c r="AR135" s="48">
        <v>0</v>
      </c>
      <c r="AS135" s="48">
        <v>89</v>
      </c>
      <c r="AT135" s="48">
        <v>2</v>
      </c>
      <c r="AU135" s="48">
        <v>2</v>
      </c>
      <c r="AV135" s="48">
        <v>9</v>
      </c>
      <c r="AW135" s="48">
        <v>7</v>
      </c>
      <c r="AX135" s="48">
        <v>4</v>
      </c>
      <c r="AY135" s="48">
        <v>4</v>
      </c>
      <c r="AZ135" s="48">
        <v>5</v>
      </c>
      <c r="BA135" s="48">
        <v>2</v>
      </c>
      <c r="BB135" s="48">
        <v>3</v>
      </c>
      <c r="BC135" s="48">
        <v>7</v>
      </c>
      <c r="BD135" s="48">
        <v>5</v>
      </c>
      <c r="BE135" s="48">
        <v>5</v>
      </c>
      <c r="BF135" s="48">
        <v>8</v>
      </c>
      <c r="BG135" s="48">
        <v>5</v>
      </c>
      <c r="BH135" s="48">
        <v>4</v>
      </c>
      <c r="BI135" s="48">
        <v>10</v>
      </c>
      <c r="BJ135" s="48">
        <v>4</v>
      </c>
      <c r="BK135" s="48">
        <v>3</v>
      </c>
      <c r="BL135" s="48">
        <v>0</v>
      </c>
      <c r="BM135" s="48">
        <v>0</v>
      </c>
      <c r="BN135" s="48">
        <v>0</v>
      </c>
      <c r="BO135" s="50">
        <v>0</v>
      </c>
      <c r="BP135" s="48">
        <v>13</v>
      </c>
      <c r="BQ135" s="48">
        <v>50</v>
      </c>
      <c r="BR135" s="48">
        <v>26</v>
      </c>
      <c r="BS135" s="48">
        <v>17</v>
      </c>
      <c r="BT135" s="48">
        <v>3</v>
      </c>
      <c r="BU135" s="48">
        <v>4154</v>
      </c>
      <c r="BV135" s="48">
        <v>47.174157303400001</v>
      </c>
      <c r="BW135" s="48">
        <v>0</v>
      </c>
      <c r="BX135" s="48">
        <v>103</v>
      </c>
      <c r="BY135" s="48">
        <v>1</v>
      </c>
      <c r="BZ135" s="48">
        <v>2</v>
      </c>
      <c r="CA135" s="48">
        <v>5</v>
      </c>
      <c r="CB135" s="48">
        <v>9</v>
      </c>
      <c r="CC135" s="48">
        <v>6</v>
      </c>
      <c r="CD135" s="48">
        <v>3</v>
      </c>
      <c r="CE135" s="48">
        <v>4</v>
      </c>
      <c r="CF135" s="48">
        <v>4</v>
      </c>
      <c r="CG135" s="48">
        <v>8</v>
      </c>
      <c r="CH135" s="48">
        <v>11</v>
      </c>
      <c r="CI135" s="48">
        <v>5</v>
      </c>
      <c r="CJ135" s="48">
        <v>7</v>
      </c>
      <c r="CK135" s="48">
        <v>6</v>
      </c>
      <c r="CL135" s="48">
        <v>4</v>
      </c>
      <c r="CM135" s="48">
        <v>10</v>
      </c>
      <c r="CN135" s="48">
        <v>6</v>
      </c>
      <c r="CO135" s="48">
        <v>6</v>
      </c>
      <c r="CP135" s="48">
        <v>5</v>
      </c>
      <c r="CQ135" s="48">
        <v>1</v>
      </c>
      <c r="CR135" s="48">
        <v>0</v>
      </c>
      <c r="CS135" s="48">
        <v>0</v>
      </c>
      <c r="CT135" s="50">
        <v>0</v>
      </c>
      <c r="CU135" s="48">
        <v>8</v>
      </c>
      <c r="CV135" s="48">
        <v>63</v>
      </c>
      <c r="CW135" s="48">
        <v>32</v>
      </c>
      <c r="CX135" s="48">
        <v>18</v>
      </c>
      <c r="CY135" s="48">
        <v>6</v>
      </c>
      <c r="CZ135" s="48">
        <v>5093</v>
      </c>
      <c r="DA135" s="48">
        <v>49.946601941700003</v>
      </c>
      <c r="DB135" s="48">
        <v>0</v>
      </c>
    </row>
    <row r="136" spans="1:106" x14ac:dyDescent="0.15">
      <c r="A136">
        <v>8464</v>
      </c>
      <c r="B136">
        <v>28220</v>
      </c>
      <c r="C136">
        <v>1120</v>
      </c>
      <c r="D136">
        <v>2</v>
      </c>
      <c r="H136" t="s">
        <v>631</v>
      </c>
      <c r="I136" t="s">
        <v>59</v>
      </c>
      <c r="J136" t="s">
        <v>140</v>
      </c>
      <c r="L136" t="s">
        <v>886</v>
      </c>
      <c r="M136" s="161">
        <v>42</v>
      </c>
      <c r="N136" s="48">
        <v>144</v>
      </c>
      <c r="O136" s="48">
        <v>2</v>
      </c>
      <c r="P136" s="48">
        <v>3</v>
      </c>
      <c r="Q136" s="48">
        <v>6</v>
      </c>
      <c r="R136" s="48">
        <v>12</v>
      </c>
      <c r="S136" s="48">
        <v>11</v>
      </c>
      <c r="T136" s="48">
        <v>10</v>
      </c>
      <c r="U136" s="48">
        <v>3</v>
      </c>
      <c r="V136" s="48">
        <v>3</v>
      </c>
      <c r="W136" s="48">
        <v>6</v>
      </c>
      <c r="X136" s="48">
        <v>15</v>
      </c>
      <c r="Y136" s="48">
        <v>15</v>
      </c>
      <c r="Z136" s="48">
        <v>11</v>
      </c>
      <c r="AA136" s="48">
        <v>9</v>
      </c>
      <c r="AB136" s="48">
        <v>7</v>
      </c>
      <c r="AC136" s="48">
        <v>9</v>
      </c>
      <c r="AD136" s="48">
        <v>10</v>
      </c>
      <c r="AE136" s="48">
        <v>7</v>
      </c>
      <c r="AF136" s="48">
        <v>3</v>
      </c>
      <c r="AG136" s="48">
        <v>2</v>
      </c>
      <c r="AH136" s="48">
        <v>0</v>
      </c>
      <c r="AI136" s="48">
        <v>0</v>
      </c>
      <c r="AJ136" s="50">
        <v>0</v>
      </c>
      <c r="AK136" s="48">
        <v>11</v>
      </c>
      <c r="AL136" s="48">
        <v>95</v>
      </c>
      <c r="AM136" s="48">
        <v>38</v>
      </c>
      <c r="AN136" s="48">
        <v>22</v>
      </c>
      <c r="AO136" s="48">
        <v>5</v>
      </c>
      <c r="AP136" s="48">
        <v>6827</v>
      </c>
      <c r="AQ136" s="48">
        <v>47.909722222200003</v>
      </c>
      <c r="AR136" s="48">
        <v>0</v>
      </c>
      <c r="AS136" s="48">
        <v>67</v>
      </c>
      <c r="AT136" s="48">
        <v>1</v>
      </c>
      <c r="AU136" s="48">
        <v>2</v>
      </c>
      <c r="AV136" s="48">
        <v>2</v>
      </c>
      <c r="AW136" s="48">
        <v>3</v>
      </c>
      <c r="AX136" s="48">
        <v>4</v>
      </c>
      <c r="AY136" s="48">
        <v>4</v>
      </c>
      <c r="AZ136" s="48">
        <v>2</v>
      </c>
      <c r="BA136" s="48">
        <v>2</v>
      </c>
      <c r="BB136" s="48">
        <v>2</v>
      </c>
      <c r="BC136" s="48">
        <v>7</v>
      </c>
      <c r="BD136" s="48">
        <v>10</v>
      </c>
      <c r="BE136" s="48">
        <v>6</v>
      </c>
      <c r="BF136" s="48">
        <v>4</v>
      </c>
      <c r="BG136" s="48">
        <v>3</v>
      </c>
      <c r="BH136" s="48">
        <v>4</v>
      </c>
      <c r="BI136" s="48">
        <v>4</v>
      </c>
      <c r="BJ136" s="48">
        <v>5</v>
      </c>
      <c r="BK136" s="48">
        <v>1</v>
      </c>
      <c r="BL136" s="48">
        <v>1</v>
      </c>
      <c r="BM136" s="48">
        <v>0</v>
      </c>
      <c r="BN136" s="48">
        <v>0</v>
      </c>
      <c r="BO136" s="50">
        <v>0</v>
      </c>
      <c r="BP136" s="48">
        <v>5</v>
      </c>
      <c r="BQ136" s="48">
        <v>44</v>
      </c>
      <c r="BR136" s="48">
        <v>18</v>
      </c>
      <c r="BS136" s="48">
        <v>11</v>
      </c>
      <c r="BT136" s="48">
        <v>2</v>
      </c>
      <c r="BU136" s="48">
        <v>3336</v>
      </c>
      <c r="BV136" s="48">
        <v>50.291044776100001</v>
      </c>
      <c r="BW136" s="48">
        <v>0</v>
      </c>
      <c r="BX136" s="48">
        <v>77</v>
      </c>
      <c r="BY136" s="48">
        <v>1</v>
      </c>
      <c r="BZ136" s="48">
        <v>1</v>
      </c>
      <c r="CA136" s="48">
        <v>4</v>
      </c>
      <c r="CB136" s="48">
        <v>9</v>
      </c>
      <c r="CC136" s="48">
        <v>7</v>
      </c>
      <c r="CD136" s="48">
        <v>6</v>
      </c>
      <c r="CE136" s="48">
        <v>1</v>
      </c>
      <c r="CF136" s="48">
        <v>1</v>
      </c>
      <c r="CG136" s="48">
        <v>4</v>
      </c>
      <c r="CH136" s="48">
        <v>8</v>
      </c>
      <c r="CI136" s="48">
        <v>5</v>
      </c>
      <c r="CJ136" s="48">
        <v>5</v>
      </c>
      <c r="CK136" s="48">
        <v>5</v>
      </c>
      <c r="CL136" s="48">
        <v>4</v>
      </c>
      <c r="CM136" s="48">
        <v>5</v>
      </c>
      <c r="CN136" s="48">
        <v>6</v>
      </c>
      <c r="CO136" s="48">
        <v>2</v>
      </c>
      <c r="CP136" s="48">
        <v>2</v>
      </c>
      <c r="CQ136" s="48">
        <v>1</v>
      </c>
      <c r="CR136" s="48">
        <v>0</v>
      </c>
      <c r="CS136" s="48">
        <v>0</v>
      </c>
      <c r="CT136" s="50">
        <v>0</v>
      </c>
      <c r="CU136" s="48">
        <v>6</v>
      </c>
      <c r="CV136" s="48">
        <v>51</v>
      </c>
      <c r="CW136" s="48">
        <v>20</v>
      </c>
      <c r="CX136" s="48">
        <v>11</v>
      </c>
      <c r="CY136" s="48">
        <v>3</v>
      </c>
      <c r="CZ136" s="48">
        <v>3491</v>
      </c>
      <c r="DA136" s="48">
        <v>45.837662337700003</v>
      </c>
      <c r="DB136" s="48">
        <v>0</v>
      </c>
    </row>
    <row r="137" spans="1:106" x14ac:dyDescent="0.15">
      <c r="A137">
        <v>8465</v>
      </c>
      <c r="B137">
        <v>28220</v>
      </c>
      <c r="C137">
        <v>1130</v>
      </c>
      <c r="D137">
        <v>2</v>
      </c>
      <c r="H137" t="s">
        <v>631</v>
      </c>
      <c r="I137" t="s">
        <v>59</v>
      </c>
      <c r="J137" t="s">
        <v>141</v>
      </c>
      <c r="L137" t="s">
        <v>886</v>
      </c>
      <c r="M137" s="161">
        <v>35</v>
      </c>
      <c r="N137" s="48">
        <v>122</v>
      </c>
      <c r="O137" s="48">
        <v>2</v>
      </c>
      <c r="P137" s="48">
        <v>3</v>
      </c>
      <c r="Q137" s="48">
        <v>6</v>
      </c>
      <c r="R137" s="48">
        <v>4</v>
      </c>
      <c r="S137" s="48">
        <v>9</v>
      </c>
      <c r="T137" s="48">
        <v>8</v>
      </c>
      <c r="U137" s="48">
        <v>5</v>
      </c>
      <c r="V137" s="48">
        <v>6</v>
      </c>
      <c r="W137" s="48">
        <v>7</v>
      </c>
      <c r="X137" s="48">
        <v>6</v>
      </c>
      <c r="Y137" s="48">
        <v>11</v>
      </c>
      <c r="Z137" s="48">
        <v>9</v>
      </c>
      <c r="AA137" s="48">
        <v>11</v>
      </c>
      <c r="AB137" s="48">
        <v>8</v>
      </c>
      <c r="AC137" s="48">
        <v>6</v>
      </c>
      <c r="AD137" s="48">
        <v>9</v>
      </c>
      <c r="AE137" s="48">
        <v>7</v>
      </c>
      <c r="AF137" s="48">
        <v>5</v>
      </c>
      <c r="AG137" s="48">
        <v>0</v>
      </c>
      <c r="AH137" s="48">
        <v>0</v>
      </c>
      <c r="AI137" s="48">
        <v>0</v>
      </c>
      <c r="AJ137" s="50">
        <v>0</v>
      </c>
      <c r="AK137" s="48">
        <v>11</v>
      </c>
      <c r="AL137" s="48">
        <v>76</v>
      </c>
      <c r="AM137" s="48">
        <v>35</v>
      </c>
      <c r="AN137" s="48">
        <v>21</v>
      </c>
      <c r="AO137" s="48">
        <v>5</v>
      </c>
      <c r="AP137" s="48">
        <v>5966</v>
      </c>
      <c r="AQ137" s="48">
        <v>49.401639344300001</v>
      </c>
      <c r="AR137" s="48">
        <v>1</v>
      </c>
      <c r="AS137" s="48">
        <v>55</v>
      </c>
      <c r="AT137" s="48">
        <v>1</v>
      </c>
      <c r="AU137" s="48">
        <v>1</v>
      </c>
      <c r="AV137" s="48">
        <v>2</v>
      </c>
      <c r="AW137" s="48">
        <v>2</v>
      </c>
      <c r="AX137" s="48">
        <v>6</v>
      </c>
      <c r="AY137" s="48">
        <v>3</v>
      </c>
      <c r="AZ137" s="48">
        <v>2</v>
      </c>
      <c r="BA137" s="48">
        <v>1</v>
      </c>
      <c r="BB137" s="48">
        <v>3</v>
      </c>
      <c r="BC137" s="48">
        <v>4</v>
      </c>
      <c r="BD137" s="48">
        <v>4</v>
      </c>
      <c r="BE137" s="48">
        <v>4</v>
      </c>
      <c r="BF137" s="48">
        <v>7</v>
      </c>
      <c r="BG137" s="48">
        <v>5</v>
      </c>
      <c r="BH137" s="48">
        <v>3</v>
      </c>
      <c r="BI137" s="48">
        <v>4</v>
      </c>
      <c r="BJ137" s="48">
        <v>2</v>
      </c>
      <c r="BK137" s="48">
        <v>1</v>
      </c>
      <c r="BL137" s="48">
        <v>0</v>
      </c>
      <c r="BM137" s="48">
        <v>0</v>
      </c>
      <c r="BN137" s="48">
        <v>0</v>
      </c>
      <c r="BO137" s="50">
        <v>0</v>
      </c>
      <c r="BP137" s="48">
        <v>4</v>
      </c>
      <c r="BQ137" s="48">
        <v>36</v>
      </c>
      <c r="BR137" s="48">
        <v>15</v>
      </c>
      <c r="BS137" s="48">
        <v>7</v>
      </c>
      <c r="BT137" s="48">
        <v>1</v>
      </c>
      <c r="BU137" s="48">
        <v>2673</v>
      </c>
      <c r="BV137" s="48">
        <v>49.1</v>
      </c>
      <c r="BW137" s="48">
        <v>0</v>
      </c>
      <c r="BX137" s="48">
        <v>67</v>
      </c>
      <c r="BY137" s="48">
        <v>1</v>
      </c>
      <c r="BZ137" s="48">
        <v>2</v>
      </c>
      <c r="CA137" s="48">
        <v>4</v>
      </c>
      <c r="CB137" s="48">
        <v>2</v>
      </c>
      <c r="CC137" s="48">
        <v>3</v>
      </c>
      <c r="CD137" s="48">
        <v>5</v>
      </c>
      <c r="CE137" s="48">
        <v>3</v>
      </c>
      <c r="CF137" s="48">
        <v>5</v>
      </c>
      <c r="CG137" s="48">
        <v>4</v>
      </c>
      <c r="CH137" s="48">
        <v>2</v>
      </c>
      <c r="CI137" s="48">
        <v>7</v>
      </c>
      <c r="CJ137" s="48">
        <v>5</v>
      </c>
      <c r="CK137" s="48">
        <v>4</v>
      </c>
      <c r="CL137" s="48">
        <v>3</v>
      </c>
      <c r="CM137" s="48">
        <v>3</v>
      </c>
      <c r="CN137" s="48">
        <v>5</v>
      </c>
      <c r="CO137" s="48">
        <v>5</v>
      </c>
      <c r="CP137" s="48">
        <v>4</v>
      </c>
      <c r="CQ137" s="48">
        <v>0</v>
      </c>
      <c r="CR137" s="48">
        <v>0</v>
      </c>
      <c r="CS137" s="48">
        <v>0</v>
      </c>
      <c r="CT137" s="50">
        <v>0</v>
      </c>
      <c r="CU137" s="48">
        <v>7</v>
      </c>
      <c r="CV137" s="48">
        <v>40</v>
      </c>
      <c r="CW137" s="48">
        <v>20</v>
      </c>
      <c r="CX137" s="48">
        <v>14</v>
      </c>
      <c r="CY137" s="48">
        <v>4</v>
      </c>
      <c r="CZ137" s="48">
        <v>3293</v>
      </c>
      <c r="DA137" s="48">
        <v>49.6492537313</v>
      </c>
      <c r="DB137" s="48">
        <v>1</v>
      </c>
    </row>
    <row r="138" spans="1:106" x14ac:dyDescent="0.15">
      <c r="A138">
        <v>8466</v>
      </c>
      <c r="B138">
        <v>28220</v>
      </c>
      <c r="C138">
        <v>1140</v>
      </c>
      <c r="D138">
        <v>2</v>
      </c>
      <c r="H138" t="s">
        <v>631</v>
      </c>
      <c r="I138" t="s">
        <v>59</v>
      </c>
      <c r="J138" t="s">
        <v>832</v>
      </c>
      <c r="L138" t="s">
        <v>886</v>
      </c>
      <c r="M138" s="161">
        <v>35</v>
      </c>
      <c r="N138" s="48">
        <v>113</v>
      </c>
      <c r="O138" s="48">
        <v>2</v>
      </c>
      <c r="P138" s="48">
        <v>3</v>
      </c>
      <c r="Q138" s="48">
        <v>3</v>
      </c>
      <c r="R138" s="48">
        <v>8</v>
      </c>
      <c r="S138" s="48">
        <v>3</v>
      </c>
      <c r="T138" s="48">
        <v>5</v>
      </c>
      <c r="U138" s="48">
        <v>4</v>
      </c>
      <c r="V138" s="48">
        <v>6</v>
      </c>
      <c r="W138" s="48">
        <v>4</v>
      </c>
      <c r="X138" s="48">
        <v>7</v>
      </c>
      <c r="Y138" s="48">
        <v>6</v>
      </c>
      <c r="Z138" s="48">
        <v>6</v>
      </c>
      <c r="AA138" s="48">
        <v>9</v>
      </c>
      <c r="AB138" s="48">
        <v>14</v>
      </c>
      <c r="AC138" s="48">
        <v>9</v>
      </c>
      <c r="AD138" s="48">
        <v>12</v>
      </c>
      <c r="AE138" s="48">
        <v>6</v>
      </c>
      <c r="AF138" s="48">
        <v>4</v>
      </c>
      <c r="AG138" s="48">
        <v>1</v>
      </c>
      <c r="AH138" s="48">
        <v>1</v>
      </c>
      <c r="AI138" s="48">
        <v>0</v>
      </c>
      <c r="AJ138" s="50">
        <v>0</v>
      </c>
      <c r="AK138" s="48">
        <v>8</v>
      </c>
      <c r="AL138" s="48">
        <v>58</v>
      </c>
      <c r="AM138" s="48">
        <v>47</v>
      </c>
      <c r="AN138" s="48">
        <v>24</v>
      </c>
      <c r="AO138" s="48">
        <v>6</v>
      </c>
      <c r="AP138" s="48">
        <v>6007</v>
      </c>
      <c r="AQ138" s="48">
        <v>53.6592920354</v>
      </c>
      <c r="AR138" s="48">
        <v>0</v>
      </c>
      <c r="AS138" s="48">
        <v>53</v>
      </c>
      <c r="AT138" s="48">
        <v>2</v>
      </c>
      <c r="AU138" s="48">
        <v>2</v>
      </c>
      <c r="AV138" s="48">
        <v>1</v>
      </c>
      <c r="AW138" s="48">
        <v>4</v>
      </c>
      <c r="AX138" s="48">
        <v>3</v>
      </c>
      <c r="AY138" s="48">
        <v>2</v>
      </c>
      <c r="AZ138" s="48">
        <v>0</v>
      </c>
      <c r="BA138" s="48">
        <v>4</v>
      </c>
      <c r="BB138" s="48">
        <v>2</v>
      </c>
      <c r="BC138" s="48">
        <v>3</v>
      </c>
      <c r="BD138" s="48">
        <v>3</v>
      </c>
      <c r="BE138" s="48">
        <v>2</v>
      </c>
      <c r="BF138" s="48">
        <v>5</v>
      </c>
      <c r="BG138" s="48">
        <v>5</v>
      </c>
      <c r="BH138" s="48">
        <v>5</v>
      </c>
      <c r="BI138" s="48">
        <v>6</v>
      </c>
      <c r="BJ138" s="48">
        <v>2</v>
      </c>
      <c r="BK138" s="48">
        <v>1</v>
      </c>
      <c r="BL138" s="48">
        <v>0</v>
      </c>
      <c r="BM138" s="48">
        <v>1</v>
      </c>
      <c r="BN138" s="48">
        <v>0</v>
      </c>
      <c r="BO138" s="50">
        <v>0</v>
      </c>
      <c r="BP138" s="48">
        <v>5</v>
      </c>
      <c r="BQ138" s="48">
        <v>28</v>
      </c>
      <c r="BR138" s="48">
        <v>20</v>
      </c>
      <c r="BS138" s="48">
        <v>10</v>
      </c>
      <c r="BT138" s="48">
        <v>2</v>
      </c>
      <c r="BU138" s="48">
        <v>2691</v>
      </c>
      <c r="BV138" s="48">
        <v>51.273584905699998</v>
      </c>
      <c r="BW138" s="48">
        <v>0</v>
      </c>
      <c r="BX138" s="48">
        <v>60</v>
      </c>
      <c r="BY138" s="48">
        <v>0</v>
      </c>
      <c r="BZ138" s="48">
        <v>1</v>
      </c>
      <c r="CA138" s="48">
        <v>2</v>
      </c>
      <c r="CB138" s="48">
        <v>4</v>
      </c>
      <c r="CC138" s="48">
        <v>0</v>
      </c>
      <c r="CD138" s="48">
        <v>3</v>
      </c>
      <c r="CE138" s="48">
        <v>4</v>
      </c>
      <c r="CF138" s="48">
        <v>2</v>
      </c>
      <c r="CG138" s="48">
        <v>2</v>
      </c>
      <c r="CH138" s="48">
        <v>4</v>
      </c>
      <c r="CI138" s="48">
        <v>3</v>
      </c>
      <c r="CJ138" s="48">
        <v>4</v>
      </c>
      <c r="CK138" s="48">
        <v>4</v>
      </c>
      <c r="CL138" s="48">
        <v>9</v>
      </c>
      <c r="CM138" s="48">
        <v>4</v>
      </c>
      <c r="CN138" s="48">
        <v>6</v>
      </c>
      <c r="CO138" s="48">
        <v>4</v>
      </c>
      <c r="CP138" s="48">
        <v>3</v>
      </c>
      <c r="CQ138" s="48">
        <v>1</v>
      </c>
      <c r="CR138" s="48">
        <v>0</v>
      </c>
      <c r="CS138" s="48">
        <v>0</v>
      </c>
      <c r="CT138" s="50">
        <v>0</v>
      </c>
      <c r="CU138" s="48">
        <v>3</v>
      </c>
      <c r="CV138" s="48">
        <v>30</v>
      </c>
      <c r="CW138" s="48">
        <v>27</v>
      </c>
      <c r="CX138" s="48">
        <v>14</v>
      </c>
      <c r="CY138" s="48">
        <v>4</v>
      </c>
      <c r="CZ138" s="48">
        <v>3316</v>
      </c>
      <c r="DA138" s="48">
        <v>55.766666666699997</v>
      </c>
      <c r="DB138" s="48">
        <v>0</v>
      </c>
    </row>
    <row r="139" spans="1:106" x14ac:dyDescent="0.15">
      <c r="A139">
        <v>8467</v>
      </c>
      <c r="B139">
        <v>28220</v>
      </c>
      <c r="C139">
        <v>1150</v>
      </c>
      <c r="D139">
        <v>2</v>
      </c>
      <c r="H139" t="s">
        <v>631</v>
      </c>
      <c r="I139" t="s">
        <v>59</v>
      </c>
      <c r="J139" t="s">
        <v>142</v>
      </c>
      <c r="L139" t="s">
        <v>886</v>
      </c>
      <c r="M139" s="161">
        <v>42</v>
      </c>
      <c r="N139" s="48">
        <v>142</v>
      </c>
      <c r="O139" s="48">
        <v>3</v>
      </c>
      <c r="P139" s="48">
        <v>4</v>
      </c>
      <c r="Q139" s="48">
        <v>5</v>
      </c>
      <c r="R139" s="48">
        <v>2</v>
      </c>
      <c r="S139" s="48">
        <v>6</v>
      </c>
      <c r="T139" s="48">
        <v>5</v>
      </c>
      <c r="U139" s="48">
        <v>7</v>
      </c>
      <c r="V139" s="48">
        <v>8</v>
      </c>
      <c r="W139" s="48">
        <v>8</v>
      </c>
      <c r="X139" s="48">
        <v>8</v>
      </c>
      <c r="Y139" s="48">
        <v>7</v>
      </c>
      <c r="Z139" s="48">
        <v>13</v>
      </c>
      <c r="AA139" s="48">
        <v>14</v>
      </c>
      <c r="AB139" s="48">
        <v>13</v>
      </c>
      <c r="AC139" s="48">
        <v>10</v>
      </c>
      <c r="AD139" s="48">
        <v>14</v>
      </c>
      <c r="AE139" s="48">
        <v>7</v>
      </c>
      <c r="AF139" s="48">
        <v>5</v>
      </c>
      <c r="AG139" s="48">
        <v>3</v>
      </c>
      <c r="AH139" s="48">
        <v>0</v>
      </c>
      <c r="AI139" s="48">
        <v>0</v>
      </c>
      <c r="AJ139" s="50">
        <v>0</v>
      </c>
      <c r="AK139" s="48">
        <v>12</v>
      </c>
      <c r="AL139" s="48">
        <v>78</v>
      </c>
      <c r="AM139" s="48">
        <v>52</v>
      </c>
      <c r="AN139" s="48">
        <v>29</v>
      </c>
      <c r="AO139" s="48">
        <v>8</v>
      </c>
      <c r="AP139" s="48">
        <v>7541</v>
      </c>
      <c r="AQ139" s="48">
        <v>53.6056338028</v>
      </c>
      <c r="AR139" s="48">
        <v>0</v>
      </c>
      <c r="AS139" s="48">
        <v>72</v>
      </c>
      <c r="AT139" s="48">
        <v>1</v>
      </c>
      <c r="AU139" s="48">
        <v>2</v>
      </c>
      <c r="AV139" s="48">
        <v>3</v>
      </c>
      <c r="AW139" s="48">
        <v>2</v>
      </c>
      <c r="AX139" s="48">
        <v>2</v>
      </c>
      <c r="AY139" s="48">
        <v>3</v>
      </c>
      <c r="AZ139" s="48">
        <v>5</v>
      </c>
      <c r="BA139" s="48">
        <v>4</v>
      </c>
      <c r="BB139" s="48">
        <v>5</v>
      </c>
      <c r="BC139" s="48">
        <v>4</v>
      </c>
      <c r="BD139" s="48">
        <v>4</v>
      </c>
      <c r="BE139" s="48">
        <v>6</v>
      </c>
      <c r="BF139" s="48">
        <v>8</v>
      </c>
      <c r="BG139" s="48">
        <v>5</v>
      </c>
      <c r="BH139" s="48">
        <v>5</v>
      </c>
      <c r="BI139" s="48">
        <v>8</v>
      </c>
      <c r="BJ139" s="48">
        <v>3</v>
      </c>
      <c r="BK139" s="48">
        <v>2</v>
      </c>
      <c r="BL139" s="48">
        <v>0</v>
      </c>
      <c r="BM139" s="48">
        <v>0</v>
      </c>
      <c r="BN139" s="48">
        <v>0</v>
      </c>
      <c r="BO139" s="50">
        <v>0</v>
      </c>
      <c r="BP139" s="48">
        <v>6</v>
      </c>
      <c r="BQ139" s="48">
        <v>43</v>
      </c>
      <c r="BR139" s="48">
        <v>23</v>
      </c>
      <c r="BS139" s="48">
        <v>13</v>
      </c>
      <c r="BT139" s="48">
        <v>2</v>
      </c>
      <c r="BU139" s="48">
        <v>3694</v>
      </c>
      <c r="BV139" s="48">
        <v>51.805555555600002</v>
      </c>
      <c r="BW139" s="48">
        <v>0</v>
      </c>
      <c r="BX139" s="48">
        <v>70</v>
      </c>
      <c r="BY139" s="48">
        <v>2</v>
      </c>
      <c r="BZ139" s="48">
        <v>2</v>
      </c>
      <c r="CA139" s="48">
        <v>2</v>
      </c>
      <c r="CB139" s="48">
        <v>0</v>
      </c>
      <c r="CC139" s="48">
        <v>4</v>
      </c>
      <c r="CD139" s="48">
        <v>2</v>
      </c>
      <c r="CE139" s="48">
        <v>2</v>
      </c>
      <c r="CF139" s="48">
        <v>4</v>
      </c>
      <c r="CG139" s="48">
        <v>3</v>
      </c>
      <c r="CH139" s="48">
        <v>4</v>
      </c>
      <c r="CI139" s="48">
        <v>3</v>
      </c>
      <c r="CJ139" s="48">
        <v>7</v>
      </c>
      <c r="CK139" s="48">
        <v>6</v>
      </c>
      <c r="CL139" s="48">
        <v>8</v>
      </c>
      <c r="CM139" s="48">
        <v>5</v>
      </c>
      <c r="CN139" s="48">
        <v>6</v>
      </c>
      <c r="CO139" s="48">
        <v>4</v>
      </c>
      <c r="CP139" s="48">
        <v>3</v>
      </c>
      <c r="CQ139" s="48">
        <v>3</v>
      </c>
      <c r="CR139" s="48">
        <v>0</v>
      </c>
      <c r="CS139" s="48">
        <v>0</v>
      </c>
      <c r="CT139" s="50">
        <v>0</v>
      </c>
      <c r="CU139" s="48">
        <v>6</v>
      </c>
      <c r="CV139" s="48">
        <v>35</v>
      </c>
      <c r="CW139" s="48">
        <v>29</v>
      </c>
      <c r="CX139" s="48">
        <v>16</v>
      </c>
      <c r="CY139" s="48">
        <v>6</v>
      </c>
      <c r="CZ139" s="48">
        <v>3847</v>
      </c>
      <c r="DA139" s="48">
        <v>55.457142857100003</v>
      </c>
      <c r="DB139" s="48">
        <v>0</v>
      </c>
    </row>
    <row r="140" spans="1:106" x14ac:dyDescent="0.15">
      <c r="A140">
        <v>8468</v>
      </c>
      <c r="B140">
        <v>28220</v>
      </c>
      <c r="C140">
        <v>1160</v>
      </c>
      <c r="D140">
        <v>2</v>
      </c>
      <c r="H140" t="s">
        <v>631</v>
      </c>
      <c r="I140" t="s">
        <v>59</v>
      </c>
      <c r="J140" t="s">
        <v>143</v>
      </c>
      <c r="L140" t="s">
        <v>886</v>
      </c>
      <c r="M140" s="161">
        <v>79</v>
      </c>
      <c r="N140" s="48">
        <v>275</v>
      </c>
      <c r="O140" s="48">
        <v>5</v>
      </c>
      <c r="P140" s="48">
        <v>8</v>
      </c>
      <c r="Q140" s="48">
        <v>12</v>
      </c>
      <c r="R140" s="48">
        <v>20</v>
      </c>
      <c r="S140" s="48">
        <v>21</v>
      </c>
      <c r="T140" s="48">
        <v>7</v>
      </c>
      <c r="U140" s="48">
        <v>11</v>
      </c>
      <c r="V140" s="48">
        <v>14</v>
      </c>
      <c r="W140" s="48">
        <v>16</v>
      </c>
      <c r="X140" s="48">
        <v>23</v>
      </c>
      <c r="Y140" s="48">
        <v>23</v>
      </c>
      <c r="Z140" s="48">
        <v>21</v>
      </c>
      <c r="AA140" s="48">
        <v>19</v>
      </c>
      <c r="AB140" s="48">
        <v>18</v>
      </c>
      <c r="AC140" s="48">
        <v>11</v>
      </c>
      <c r="AD140" s="48">
        <v>17</v>
      </c>
      <c r="AE140" s="48">
        <v>21</v>
      </c>
      <c r="AF140" s="48">
        <v>5</v>
      </c>
      <c r="AG140" s="48">
        <v>3</v>
      </c>
      <c r="AH140" s="48">
        <v>0</v>
      </c>
      <c r="AI140" s="48">
        <v>0</v>
      </c>
      <c r="AJ140" s="50">
        <v>0</v>
      </c>
      <c r="AK140" s="48">
        <v>25</v>
      </c>
      <c r="AL140" s="48">
        <v>175</v>
      </c>
      <c r="AM140" s="48">
        <v>75</v>
      </c>
      <c r="AN140" s="48">
        <v>46</v>
      </c>
      <c r="AO140" s="48">
        <v>8</v>
      </c>
      <c r="AP140" s="48">
        <v>13124</v>
      </c>
      <c r="AQ140" s="48">
        <v>48.223636363600001</v>
      </c>
      <c r="AR140" s="48">
        <v>0</v>
      </c>
      <c r="AS140" s="48">
        <v>117</v>
      </c>
      <c r="AT140" s="48">
        <v>2</v>
      </c>
      <c r="AU140" s="48">
        <v>3</v>
      </c>
      <c r="AV140" s="48">
        <v>6</v>
      </c>
      <c r="AW140" s="48">
        <v>5</v>
      </c>
      <c r="AX140" s="48">
        <v>8</v>
      </c>
      <c r="AY140" s="48">
        <v>3</v>
      </c>
      <c r="AZ140" s="48">
        <v>4</v>
      </c>
      <c r="BA140" s="48">
        <v>4</v>
      </c>
      <c r="BB140" s="48">
        <v>7</v>
      </c>
      <c r="BC140" s="48">
        <v>9</v>
      </c>
      <c r="BD140" s="48">
        <v>16</v>
      </c>
      <c r="BE140" s="48">
        <v>13</v>
      </c>
      <c r="BF140" s="48">
        <v>11</v>
      </c>
      <c r="BG140" s="48">
        <v>5</v>
      </c>
      <c r="BH140" s="48">
        <v>6</v>
      </c>
      <c r="BI140" s="48">
        <v>4</v>
      </c>
      <c r="BJ140" s="48">
        <v>9</v>
      </c>
      <c r="BK140" s="48">
        <v>2</v>
      </c>
      <c r="BL140" s="48">
        <v>0</v>
      </c>
      <c r="BM140" s="48">
        <v>0</v>
      </c>
      <c r="BN140" s="48">
        <v>0</v>
      </c>
      <c r="BO140" s="50">
        <v>0</v>
      </c>
      <c r="BP140" s="48">
        <v>11</v>
      </c>
      <c r="BQ140" s="48">
        <v>80</v>
      </c>
      <c r="BR140" s="48">
        <v>26</v>
      </c>
      <c r="BS140" s="48">
        <v>15</v>
      </c>
      <c r="BT140" s="48">
        <v>2</v>
      </c>
      <c r="BU140" s="48">
        <v>5690</v>
      </c>
      <c r="BV140" s="48">
        <v>49.132478632500003</v>
      </c>
      <c r="BW140" s="48">
        <v>0</v>
      </c>
      <c r="BX140" s="48">
        <v>158</v>
      </c>
      <c r="BY140" s="48">
        <v>3</v>
      </c>
      <c r="BZ140" s="48">
        <v>5</v>
      </c>
      <c r="CA140" s="48">
        <v>6</v>
      </c>
      <c r="CB140" s="48">
        <v>15</v>
      </c>
      <c r="CC140" s="48">
        <v>13</v>
      </c>
      <c r="CD140" s="48">
        <v>4</v>
      </c>
      <c r="CE140" s="48">
        <v>7</v>
      </c>
      <c r="CF140" s="48">
        <v>10</v>
      </c>
      <c r="CG140" s="48">
        <v>9</v>
      </c>
      <c r="CH140" s="48">
        <v>14</v>
      </c>
      <c r="CI140" s="48">
        <v>7</v>
      </c>
      <c r="CJ140" s="48">
        <v>8</v>
      </c>
      <c r="CK140" s="48">
        <v>8</v>
      </c>
      <c r="CL140" s="48">
        <v>13</v>
      </c>
      <c r="CM140" s="48">
        <v>5</v>
      </c>
      <c r="CN140" s="48">
        <v>13</v>
      </c>
      <c r="CO140" s="48">
        <v>12</v>
      </c>
      <c r="CP140" s="48">
        <v>3</v>
      </c>
      <c r="CQ140" s="48">
        <v>3</v>
      </c>
      <c r="CR140" s="48">
        <v>0</v>
      </c>
      <c r="CS140" s="48">
        <v>0</v>
      </c>
      <c r="CT140" s="50">
        <v>0</v>
      </c>
      <c r="CU140" s="48">
        <v>14</v>
      </c>
      <c r="CV140" s="48">
        <v>95</v>
      </c>
      <c r="CW140" s="48">
        <v>49</v>
      </c>
      <c r="CX140" s="48">
        <v>31</v>
      </c>
      <c r="CY140" s="48">
        <v>6</v>
      </c>
      <c r="CZ140" s="48">
        <v>7434</v>
      </c>
      <c r="DA140" s="48">
        <v>47.550632911400001</v>
      </c>
      <c r="DB140" s="48">
        <v>0</v>
      </c>
    </row>
    <row r="141" spans="1:106" x14ac:dyDescent="0.15">
      <c r="A141">
        <v>8469</v>
      </c>
      <c r="B141">
        <v>28220</v>
      </c>
      <c r="C141">
        <v>1170</v>
      </c>
      <c r="D141">
        <v>2</v>
      </c>
      <c r="H141" t="s">
        <v>631</v>
      </c>
      <c r="I141" t="s">
        <v>59</v>
      </c>
      <c r="J141" t="s">
        <v>144</v>
      </c>
      <c r="L141" t="s">
        <v>886</v>
      </c>
      <c r="M141" s="161">
        <v>112</v>
      </c>
      <c r="N141" s="48">
        <v>655</v>
      </c>
      <c r="O141" s="48">
        <v>12</v>
      </c>
      <c r="P141" s="48">
        <v>20</v>
      </c>
      <c r="Q141" s="48">
        <v>19</v>
      </c>
      <c r="R141" s="48">
        <v>18</v>
      </c>
      <c r="S141" s="48">
        <v>24</v>
      </c>
      <c r="T141" s="48">
        <v>25</v>
      </c>
      <c r="U141" s="48">
        <v>21</v>
      </c>
      <c r="V141" s="48">
        <v>26</v>
      </c>
      <c r="W141" s="48">
        <v>27</v>
      </c>
      <c r="X141" s="48">
        <v>24</v>
      </c>
      <c r="Y141" s="48">
        <v>37</v>
      </c>
      <c r="Z141" s="48">
        <v>53</v>
      </c>
      <c r="AA141" s="48">
        <v>48</v>
      </c>
      <c r="AB141" s="48">
        <v>44</v>
      </c>
      <c r="AC141" s="48">
        <v>30</v>
      </c>
      <c r="AD141" s="48">
        <v>49</v>
      </c>
      <c r="AE141" s="48">
        <v>56</v>
      </c>
      <c r="AF141" s="48">
        <v>54</v>
      </c>
      <c r="AG141" s="48">
        <v>43</v>
      </c>
      <c r="AH141" s="48">
        <v>17</v>
      </c>
      <c r="AI141" s="48">
        <v>8</v>
      </c>
      <c r="AJ141" s="50">
        <v>0</v>
      </c>
      <c r="AK141" s="48">
        <v>51</v>
      </c>
      <c r="AL141" s="48">
        <v>303</v>
      </c>
      <c r="AM141" s="48">
        <v>301</v>
      </c>
      <c r="AN141" s="48">
        <v>227</v>
      </c>
      <c r="AO141" s="48">
        <v>122</v>
      </c>
      <c r="AP141" s="48">
        <v>38300</v>
      </c>
      <c r="AQ141" s="48">
        <v>58.973282442699997</v>
      </c>
      <c r="AR141" s="48">
        <v>5</v>
      </c>
      <c r="AS141" s="48">
        <v>256</v>
      </c>
      <c r="AT141" s="48">
        <v>5</v>
      </c>
      <c r="AU141" s="48">
        <v>9</v>
      </c>
      <c r="AV141" s="48">
        <v>10</v>
      </c>
      <c r="AW141" s="48">
        <v>7</v>
      </c>
      <c r="AX141" s="48">
        <v>11</v>
      </c>
      <c r="AY141" s="48">
        <v>13</v>
      </c>
      <c r="AZ141" s="48">
        <v>14</v>
      </c>
      <c r="BA141" s="48">
        <v>11</v>
      </c>
      <c r="BB141" s="48">
        <v>13</v>
      </c>
      <c r="BC141" s="48">
        <v>9</v>
      </c>
      <c r="BD141" s="48">
        <v>14</v>
      </c>
      <c r="BE141" s="48">
        <v>30</v>
      </c>
      <c r="BF141" s="48">
        <v>27</v>
      </c>
      <c r="BG141" s="48">
        <v>22</v>
      </c>
      <c r="BH141" s="48">
        <v>11</v>
      </c>
      <c r="BI141" s="48">
        <v>19</v>
      </c>
      <c r="BJ141" s="48">
        <v>20</v>
      </c>
      <c r="BK141" s="48">
        <v>6</v>
      </c>
      <c r="BL141" s="48">
        <v>3</v>
      </c>
      <c r="BM141" s="48">
        <v>2</v>
      </c>
      <c r="BN141" s="48">
        <v>0</v>
      </c>
      <c r="BO141" s="50">
        <v>0</v>
      </c>
      <c r="BP141" s="48">
        <v>24</v>
      </c>
      <c r="BQ141" s="48">
        <v>149</v>
      </c>
      <c r="BR141" s="48">
        <v>83</v>
      </c>
      <c r="BS141" s="48">
        <v>50</v>
      </c>
      <c r="BT141" s="48">
        <v>11</v>
      </c>
      <c r="BU141" s="48">
        <v>13207</v>
      </c>
      <c r="BV141" s="48">
        <v>52.08984375</v>
      </c>
      <c r="BW141" s="48">
        <v>0</v>
      </c>
      <c r="BX141" s="48">
        <v>399</v>
      </c>
      <c r="BY141" s="48">
        <v>7</v>
      </c>
      <c r="BZ141" s="48">
        <v>11</v>
      </c>
      <c r="CA141" s="48">
        <v>9</v>
      </c>
      <c r="CB141" s="48">
        <v>11</v>
      </c>
      <c r="CC141" s="48">
        <v>13</v>
      </c>
      <c r="CD141" s="48">
        <v>12</v>
      </c>
      <c r="CE141" s="48">
        <v>7</v>
      </c>
      <c r="CF141" s="48">
        <v>15</v>
      </c>
      <c r="CG141" s="48">
        <v>14</v>
      </c>
      <c r="CH141" s="48">
        <v>15</v>
      </c>
      <c r="CI141" s="48">
        <v>23</v>
      </c>
      <c r="CJ141" s="48">
        <v>23</v>
      </c>
      <c r="CK141" s="48">
        <v>21</v>
      </c>
      <c r="CL141" s="48">
        <v>22</v>
      </c>
      <c r="CM141" s="48">
        <v>19</v>
      </c>
      <c r="CN141" s="48">
        <v>30</v>
      </c>
      <c r="CO141" s="48">
        <v>36</v>
      </c>
      <c r="CP141" s="48">
        <v>48</v>
      </c>
      <c r="CQ141" s="48">
        <v>40</v>
      </c>
      <c r="CR141" s="48">
        <v>15</v>
      </c>
      <c r="CS141" s="48">
        <v>8</v>
      </c>
      <c r="CT141" s="50">
        <v>0</v>
      </c>
      <c r="CU141" s="48">
        <v>27</v>
      </c>
      <c r="CV141" s="48">
        <v>154</v>
      </c>
      <c r="CW141" s="48">
        <v>218</v>
      </c>
      <c r="CX141" s="48">
        <v>177</v>
      </c>
      <c r="CY141" s="48">
        <v>111</v>
      </c>
      <c r="CZ141" s="48">
        <v>25093</v>
      </c>
      <c r="DA141" s="48">
        <v>63.389724310799998</v>
      </c>
      <c r="DB141" s="48">
        <v>5</v>
      </c>
    </row>
    <row r="142" spans="1:106" x14ac:dyDescent="0.15">
      <c r="A142">
        <v>8470</v>
      </c>
      <c r="B142">
        <v>28220</v>
      </c>
      <c r="C142">
        <v>1180</v>
      </c>
      <c r="D142">
        <v>2</v>
      </c>
      <c r="H142" t="s">
        <v>631</v>
      </c>
      <c r="I142" t="s">
        <v>59</v>
      </c>
      <c r="J142" t="s">
        <v>145</v>
      </c>
      <c r="L142" t="s">
        <v>886</v>
      </c>
      <c r="M142" s="161">
        <v>97</v>
      </c>
      <c r="N142" s="48">
        <v>361</v>
      </c>
      <c r="O142" s="48">
        <v>8</v>
      </c>
      <c r="P142" s="48">
        <v>18</v>
      </c>
      <c r="Q142" s="48">
        <v>12</v>
      </c>
      <c r="R142" s="48">
        <v>17</v>
      </c>
      <c r="S142" s="48">
        <v>19</v>
      </c>
      <c r="T142" s="48">
        <v>18</v>
      </c>
      <c r="U142" s="48">
        <v>19</v>
      </c>
      <c r="V142" s="48">
        <v>19</v>
      </c>
      <c r="W142" s="48">
        <v>20</v>
      </c>
      <c r="X142" s="48">
        <v>20</v>
      </c>
      <c r="Y142" s="48">
        <v>21</v>
      </c>
      <c r="Z142" s="48">
        <v>34</v>
      </c>
      <c r="AA142" s="48">
        <v>26</v>
      </c>
      <c r="AB142" s="48">
        <v>25</v>
      </c>
      <c r="AC142" s="48">
        <v>20</v>
      </c>
      <c r="AD142" s="48">
        <v>18</v>
      </c>
      <c r="AE142" s="48">
        <v>27</v>
      </c>
      <c r="AF142" s="48">
        <v>14</v>
      </c>
      <c r="AG142" s="48">
        <v>4</v>
      </c>
      <c r="AH142" s="48">
        <v>2</v>
      </c>
      <c r="AI142" s="48">
        <v>0</v>
      </c>
      <c r="AJ142" s="50">
        <v>0</v>
      </c>
      <c r="AK142" s="48">
        <v>38</v>
      </c>
      <c r="AL142" s="48">
        <v>213</v>
      </c>
      <c r="AM142" s="48">
        <v>110</v>
      </c>
      <c r="AN142" s="48">
        <v>65</v>
      </c>
      <c r="AO142" s="48">
        <v>20</v>
      </c>
      <c r="AP142" s="48">
        <v>17720</v>
      </c>
      <c r="AQ142" s="48">
        <v>49.585872576200003</v>
      </c>
      <c r="AR142" s="48">
        <v>1</v>
      </c>
      <c r="AS142" s="48">
        <v>181</v>
      </c>
      <c r="AT142" s="48">
        <v>6</v>
      </c>
      <c r="AU142" s="48">
        <v>9</v>
      </c>
      <c r="AV142" s="48">
        <v>7</v>
      </c>
      <c r="AW142" s="48">
        <v>11</v>
      </c>
      <c r="AX142" s="48">
        <v>11</v>
      </c>
      <c r="AY142" s="48">
        <v>9</v>
      </c>
      <c r="AZ142" s="48">
        <v>11</v>
      </c>
      <c r="BA142" s="48">
        <v>8</v>
      </c>
      <c r="BB142" s="48">
        <v>11</v>
      </c>
      <c r="BC142" s="48">
        <v>9</v>
      </c>
      <c r="BD142" s="48">
        <v>12</v>
      </c>
      <c r="BE142" s="48">
        <v>15</v>
      </c>
      <c r="BF142" s="48">
        <v>15</v>
      </c>
      <c r="BG142" s="48">
        <v>12</v>
      </c>
      <c r="BH142" s="48">
        <v>10</v>
      </c>
      <c r="BI142" s="48">
        <v>7</v>
      </c>
      <c r="BJ142" s="48">
        <v>10</v>
      </c>
      <c r="BK142" s="48">
        <v>6</v>
      </c>
      <c r="BL142" s="48">
        <v>1</v>
      </c>
      <c r="BM142" s="48">
        <v>1</v>
      </c>
      <c r="BN142" s="48">
        <v>0</v>
      </c>
      <c r="BO142" s="50">
        <v>0</v>
      </c>
      <c r="BP142" s="48">
        <v>22</v>
      </c>
      <c r="BQ142" s="48">
        <v>112</v>
      </c>
      <c r="BR142" s="48">
        <v>47</v>
      </c>
      <c r="BS142" s="48">
        <v>25</v>
      </c>
      <c r="BT142" s="48">
        <v>8</v>
      </c>
      <c r="BU142" s="48">
        <v>8382</v>
      </c>
      <c r="BV142" s="48">
        <v>46.809392265200003</v>
      </c>
      <c r="BW142" s="48">
        <v>0</v>
      </c>
      <c r="BX142" s="48">
        <v>180</v>
      </c>
      <c r="BY142" s="48">
        <v>2</v>
      </c>
      <c r="BZ142" s="48">
        <v>9</v>
      </c>
      <c r="CA142" s="48">
        <v>5</v>
      </c>
      <c r="CB142" s="48">
        <v>6</v>
      </c>
      <c r="CC142" s="48">
        <v>8</v>
      </c>
      <c r="CD142" s="48">
        <v>9</v>
      </c>
      <c r="CE142" s="48">
        <v>8</v>
      </c>
      <c r="CF142" s="48">
        <v>11</v>
      </c>
      <c r="CG142" s="48">
        <v>9</v>
      </c>
      <c r="CH142" s="48">
        <v>11</v>
      </c>
      <c r="CI142" s="48">
        <v>9</v>
      </c>
      <c r="CJ142" s="48">
        <v>19</v>
      </c>
      <c r="CK142" s="48">
        <v>11</v>
      </c>
      <c r="CL142" s="48">
        <v>13</v>
      </c>
      <c r="CM142" s="48">
        <v>10</v>
      </c>
      <c r="CN142" s="48">
        <v>11</v>
      </c>
      <c r="CO142" s="48">
        <v>17</v>
      </c>
      <c r="CP142" s="48">
        <v>8</v>
      </c>
      <c r="CQ142" s="48">
        <v>3</v>
      </c>
      <c r="CR142" s="48">
        <v>1</v>
      </c>
      <c r="CS142" s="48">
        <v>0</v>
      </c>
      <c r="CT142" s="50">
        <v>0</v>
      </c>
      <c r="CU142" s="48">
        <v>16</v>
      </c>
      <c r="CV142" s="48">
        <v>101</v>
      </c>
      <c r="CW142" s="48">
        <v>63</v>
      </c>
      <c r="CX142" s="48">
        <v>40</v>
      </c>
      <c r="CY142" s="48">
        <v>12</v>
      </c>
      <c r="CZ142" s="48">
        <v>9338</v>
      </c>
      <c r="DA142" s="48">
        <v>52.377777777799999</v>
      </c>
      <c r="DB142" s="48">
        <v>1</v>
      </c>
    </row>
    <row r="143" spans="1:106" x14ac:dyDescent="0.15">
      <c r="A143">
        <v>8471</v>
      </c>
      <c r="B143">
        <v>28220</v>
      </c>
      <c r="C143">
        <v>1190</v>
      </c>
      <c r="D143">
        <v>2</v>
      </c>
      <c r="H143" t="s">
        <v>631</v>
      </c>
      <c r="I143" t="s">
        <v>59</v>
      </c>
      <c r="J143" t="s">
        <v>146</v>
      </c>
      <c r="L143" t="s">
        <v>886</v>
      </c>
      <c r="M143" s="161">
        <v>108</v>
      </c>
      <c r="N143" s="48">
        <v>428</v>
      </c>
      <c r="O143" s="48">
        <v>20</v>
      </c>
      <c r="P143" s="48">
        <v>21</v>
      </c>
      <c r="Q143" s="48">
        <v>29</v>
      </c>
      <c r="R143" s="48">
        <v>24</v>
      </c>
      <c r="S143" s="48">
        <v>10</v>
      </c>
      <c r="T143" s="48">
        <v>28</v>
      </c>
      <c r="U143" s="48">
        <v>28</v>
      </c>
      <c r="V143" s="48">
        <v>24</v>
      </c>
      <c r="W143" s="48">
        <v>22</v>
      </c>
      <c r="X143" s="48">
        <v>38</v>
      </c>
      <c r="Y143" s="48">
        <v>11</v>
      </c>
      <c r="Z143" s="48">
        <v>35</v>
      </c>
      <c r="AA143" s="48">
        <v>41</v>
      </c>
      <c r="AB143" s="48">
        <v>22</v>
      </c>
      <c r="AC143" s="48">
        <v>21</v>
      </c>
      <c r="AD143" s="48">
        <v>28</v>
      </c>
      <c r="AE143" s="48">
        <v>11</v>
      </c>
      <c r="AF143" s="48">
        <v>12</v>
      </c>
      <c r="AG143" s="48">
        <v>0</v>
      </c>
      <c r="AH143" s="48">
        <v>3</v>
      </c>
      <c r="AI143" s="48">
        <v>0</v>
      </c>
      <c r="AJ143" s="50">
        <v>0</v>
      </c>
      <c r="AK143" s="48">
        <v>70</v>
      </c>
      <c r="AL143" s="48">
        <v>261</v>
      </c>
      <c r="AM143" s="48">
        <v>97</v>
      </c>
      <c r="AN143" s="48">
        <v>54</v>
      </c>
      <c r="AO143" s="48">
        <v>15</v>
      </c>
      <c r="AP143" s="48">
        <v>18896</v>
      </c>
      <c r="AQ143" s="48">
        <v>44.649532710300001</v>
      </c>
      <c r="AR143" s="48">
        <v>0</v>
      </c>
      <c r="AS143" s="48">
        <v>204</v>
      </c>
      <c r="AT143" s="48">
        <v>11</v>
      </c>
      <c r="AU143" s="48">
        <v>12</v>
      </c>
      <c r="AV143" s="48">
        <v>17</v>
      </c>
      <c r="AW143" s="48">
        <v>14</v>
      </c>
      <c r="AX143" s="48">
        <v>3</v>
      </c>
      <c r="AY143" s="48">
        <v>10</v>
      </c>
      <c r="AZ143" s="48">
        <v>13</v>
      </c>
      <c r="BA143" s="48">
        <v>13</v>
      </c>
      <c r="BB143" s="48">
        <v>10</v>
      </c>
      <c r="BC143" s="48">
        <v>17</v>
      </c>
      <c r="BD143" s="48">
        <v>6</v>
      </c>
      <c r="BE143" s="48">
        <v>16</v>
      </c>
      <c r="BF143" s="48">
        <v>21</v>
      </c>
      <c r="BG143" s="48">
        <v>9</v>
      </c>
      <c r="BH143" s="48">
        <v>10</v>
      </c>
      <c r="BI143" s="48">
        <v>13</v>
      </c>
      <c r="BJ143" s="48">
        <v>5</v>
      </c>
      <c r="BK143" s="48">
        <v>3</v>
      </c>
      <c r="BL143" s="48">
        <v>0</v>
      </c>
      <c r="BM143" s="48">
        <v>1</v>
      </c>
      <c r="BN143" s="48">
        <v>0</v>
      </c>
      <c r="BO143" s="50">
        <v>0</v>
      </c>
      <c r="BP143" s="48">
        <v>40</v>
      </c>
      <c r="BQ143" s="48">
        <v>123</v>
      </c>
      <c r="BR143" s="48">
        <v>41</v>
      </c>
      <c r="BS143" s="48">
        <v>22</v>
      </c>
      <c r="BT143" s="48">
        <v>4</v>
      </c>
      <c r="BU143" s="48">
        <v>8619</v>
      </c>
      <c r="BV143" s="48">
        <v>42.75</v>
      </c>
      <c r="BW143" s="48">
        <v>0</v>
      </c>
      <c r="BX143" s="48">
        <v>224</v>
      </c>
      <c r="BY143" s="48">
        <v>9</v>
      </c>
      <c r="BZ143" s="48">
        <v>9</v>
      </c>
      <c r="CA143" s="48">
        <v>12</v>
      </c>
      <c r="CB143" s="48">
        <v>10</v>
      </c>
      <c r="CC143" s="48">
        <v>7</v>
      </c>
      <c r="CD143" s="48">
        <v>18</v>
      </c>
      <c r="CE143" s="48">
        <v>15</v>
      </c>
      <c r="CF143" s="48">
        <v>11</v>
      </c>
      <c r="CG143" s="48">
        <v>12</v>
      </c>
      <c r="CH143" s="48">
        <v>21</v>
      </c>
      <c r="CI143" s="48">
        <v>5</v>
      </c>
      <c r="CJ143" s="48">
        <v>19</v>
      </c>
      <c r="CK143" s="48">
        <v>20</v>
      </c>
      <c r="CL143" s="48">
        <v>13</v>
      </c>
      <c r="CM143" s="48">
        <v>11</v>
      </c>
      <c r="CN143" s="48">
        <v>15</v>
      </c>
      <c r="CO143" s="48">
        <v>6</v>
      </c>
      <c r="CP143" s="48">
        <v>9</v>
      </c>
      <c r="CQ143" s="48">
        <v>0</v>
      </c>
      <c r="CR143" s="48">
        <v>2</v>
      </c>
      <c r="CS143" s="48">
        <v>0</v>
      </c>
      <c r="CT143" s="50">
        <v>0</v>
      </c>
      <c r="CU143" s="48">
        <v>30</v>
      </c>
      <c r="CV143" s="48">
        <v>138</v>
      </c>
      <c r="CW143" s="48">
        <v>56</v>
      </c>
      <c r="CX143" s="48">
        <v>32</v>
      </c>
      <c r="CY143" s="48">
        <v>11</v>
      </c>
      <c r="CZ143" s="48">
        <v>10277</v>
      </c>
      <c r="DA143" s="48">
        <v>46.379464285700003</v>
      </c>
      <c r="DB143" s="48">
        <v>0</v>
      </c>
    </row>
    <row r="144" spans="1:106" x14ac:dyDescent="0.15">
      <c r="A144">
        <v>8472</v>
      </c>
      <c r="B144">
        <v>28220</v>
      </c>
      <c r="C144">
        <v>1200</v>
      </c>
      <c r="D144">
        <v>2</v>
      </c>
      <c r="H144" t="s">
        <v>631</v>
      </c>
      <c r="I144" t="s">
        <v>59</v>
      </c>
      <c r="J144" t="s">
        <v>147</v>
      </c>
      <c r="L144" t="s">
        <v>887</v>
      </c>
      <c r="M144" s="160">
        <v>231</v>
      </c>
      <c r="N144" s="48">
        <v>822</v>
      </c>
      <c r="O144" s="48">
        <v>35</v>
      </c>
      <c r="P144" s="48">
        <v>38</v>
      </c>
      <c r="Q144" s="48">
        <v>44</v>
      </c>
      <c r="R144" s="48">
        <v>41</v>
      </c>
      <c r="S144" s="48">
        <v>24</v>
      </c>
      <c r="T144" s="48">
        <v>37</v>
      </c>
      <c r="U144" s="48">
        <v>28</v>
      </c>
      <c r="V144" s="48">
        <v>58</v>
      </c>
      <c r="W144" s="48">
        <v>40</v>
      </c>
      <c r="X144" s="48">
        <v>44</v>
      </c>
      <c r="Y144" s="48">
        <v>64</v>
      </c>
      <c r="Z144" s="48">
        <v>67</v>
      </c>
      <c r="AA144" s="48">
        <v>65</v>
      </c>
      <c r="AB144" s="48">
        <v>50</v>
      </c>
      <c r="AC144" s="48">
        <v>47</v>
      </c>
      <c r="AD144" s="48">
        <v>50</v>
      </c>
      <c r="AE144" s="48">
        <v>58</v>
      </c>
      <c r="AF144" s="48">
        <v>25</v>
      </c>
      <c r="AG144" s="48">
        <v>5</v>
      </c>
      <c r="AH144" s="48">
        <v>1</v>
      </c>
      <c r="AI144" s="48">
        <v>1</v>
      </c>
      <c r="AJ144" s="50">
        <v>0</v>
      </c>
      <c r="AK144" s="48">
        <v>117</v>
      </c>
      <c r="AL144" s="48">
        <v>468</v>
      </c>
      <c r="AM144" s="48">
        <v>237</v>
      </c>
      <c r="AN144" s="48">
        <v>140</v>
      </c>
      <c r="AO144" s="48">
        <v>32</v>
      </c>
      <c r="AP144" s="48">
        <v>39223</v>
      </c>
      <c r="AQ144" s="48">
        <v>48.216545012200001</v>
      </c>
      <c r="AR144" s="48">
        <v>0</v>
      </c>
      <c r="AS144" s="48">
        <v>388</v>
      </c>
      <c r="AT144" s="48">
        <v>16</v>
      </c>
      <c r="AU144" s="48">
        <v>17</v>
      </c>
      <c r="AV144" s="48">
        <v>19</v>
      </c>
      <c r="AW144" s="48">
        <v>20</v>
      </c>
      <c r="AX144" s="48">
        <v>11</v>
      </c>
      <c r="AY144" s="48">
        <v>21</v>
      </c>
      <c r="AZ144" s="48">
        <v>16</v>
      </c>
      <c r="BA144" s="48">
        <v>28</v>
      </c>
      <c r="BB144" s="48">
        <v>18</v>
      </c>
      <c r="BC144" s="48">
        <v>25</v>
      </c>
      <c r="BD144" s="48">
        <v>31</v>
      </c>
      <c r="BE144" s="48">
        <v>30</v>
      </c>
      <c r="BF144" s="48">
        <v>39</v>
      </c>
      <c r="BG144" s="48">
        <v>24</v>
      </c>
      <c r="BH144" s="48">
        <v>20</v>
      </c>
      <c r="BI144" s="48">
        <v>20</v>
      </c>
      <c r="BJ144" s="48">
        <v>23</v>
      </c>
      <c r="BK144" s="48">
        <v>8</v>
      </c>
      <c r="BL144" s="48">
        <v>2</v>
      </c>
      <c r="BM144" s="48">
        <v>0</v>
      </c>
      <c r="BN144" s="48">
        <v>0</v>
      </c>
      <c r="BO144" s="50">
        <v>0</v>
      </c>
      <c r="BP144" s="48">
        <v>52</v>
      </c>
      <c r="BQ144" s="48">
        <v>239</v>
      </c>
      <c r="BR144" s="48">
        <v>97</v>
      </c>
      <c r="BS144" s="48">
        <v>53</v>
      </c>
      <c r="BT144" s="48">
        <v>10</v>
      </c>
      <c r="BU144" s="48">
        <v>18067</v>
      </c>
      <c r="BV144" s="48">
        <v>47.064432989700002</v>
      </c>
      <c r="BW144" s="48">
        <v>0</v>
      </c>
      <c r="BX144" s="48">
        <v>434</v>
      </c>
      <c r="BY144" s="48">
        <v>19</v>
      </c>
      <c r="BZ144" s="48">
        <v>21</v>
      </c>
      <c r="CA144" s="48">
        <v>25</v>
      </c>
      <c r="CB144" s="48">
        <v>21</v>
      </c>
      <c r="CC144" s="48">
        <v>13</v>
      </c>
      <c r="CD144" s="48">
        <v>16</v>
      </c>
      <c r="CE144" s="48">
        <v>12</v>
      </c>
      <c r="CF144" s="48">
        <v>30</v>
      </c>
      <c r="CG144" s="48">
        <v>22</v>
      </c>
      <c r="CH144" s="48">
        <v>19</v>
      </c>
      <c r="CI144" s="48">
        <v>33</v>
      </c>
      <c r="CJ144" s="48">
        <v>37</v>
      </c>
      <c r="CK144" s="48">
        <v>26</v>
      </c>
      <c r="CL144" s="48">
        <v>26</v>
      </c>
      <c r="CM144" s="48">
        <v>27</v>
      </c>
      <c r="CN144" s="48">
        <v>30</v>
      </c>
      <c r="CO144" s="48">
        <v>35</v>
      </c>
      <c r="CP144" s="48">
        <v>17</v>
      </c>
      <c r="CQ144" s="48">
        <v>3</v>
      </c>
      <c r="CR144" s="48">
        <v>1</v>
      </c>
      <c r="CS144" s="48">
        <v>1</v>
      </c>
      <c r="CT144" s="50">
        <v>0</v>
      </c>
      <c r="CU144" s="48">
        <v>65</v>
      </c>
      <c r="CV144" s="48">
        <v>229</v>
      </c>
      <c r="CW144" s="48">
        <v>140</v>
      </c>
      <c r="CX144" s="48">
        <v>87</v>
      </c>
      <c r="CY144" s="48">
        <v>22</v>
      </c>
      <c r="CZ144" s="48">
        <v>21156</v>
      </c>
      <c r="DA144" s="48">
        <v>49.246543778800003</v>
      </c>
      <c r="DB144" s="48">
        <v>0</v>
      </c>
    </row>
    <row r="145" spans="1:106" x14ac:dyDescent="0.15">
      <c r="A145">
        <v>8473</v>
      </c>
      <c r="B145">
        <v>28220</v>
      </c>
      <c r="C145">
        <v>120001</v>
      </c>
      <c r="D145" s="118">
        <v>3</v>
      </c>
      <c r="E145" s="118"/>
      <c r="F145" s="118"/>
      <c r="G145" s="118"/>
      <c r="H145" s="118" t="s">
        <v>631</v>
      </c>
      <c r="I145" s="118" t="s">
        <v>59</v>
      </c>
      <c r="J145" s="118" t="s">
        <v>147</v>
      </c>
      <c r="K145" s="118" t="s">
        <v>148</v>
      </c>
      <c r="L145" s="118"/>
      <c r="M145" s="153">
        <v>82</v>
      </c>
      <c r="N145" s="119">
        <v>356</v>
      </c>
      <c r="O145" s="119">
        <v>27</v>
      </c>
      <c r="P145" s="119">
        <v>20</v>
      </c>
      <c r="Q145" s="119">
        <v>21</v>
      </c>
      <c r="R145" s="119">
        <v>18</v>
      </c>
      <c r="S145" s="119">
        <v>9</v>
      </c>
      <c r="T145" s="119">
        <v>16</v>
      </c>
      <c r="U145" s="119">
        <v>18</v>
      </c>
      <c r="V145" s="119">
        <v>28</v>
      </c>
      <c r="W145" s="119">
        <v>16</v>
      </c>
      <c r="X145" s="119">
        <v>20</v>
      </c>
      <c r="Y145" s="119">
        <v>25</v>
      </c>
      <c r="Z145" s="119">
        <v>33</v>
      </c>
      <c r="AA145" s="119">
        <v>23</v>
      </c>
      <c r="AB145" s="119">
        <v>14</v>
      </c>
      <c r="AC145" s="119">
        <v>16</v>
      </c>
      <c r="AD145" s="119">
        <v>16</v>
      </c>
      <c r="AE145" s="119">
        <v>22</v>
      </c>
      <c r="AF145" s="119">
        <v>13</v>
      </c>
      <c r="AG145" s="119">
        <v>1</v>
      </c>
      <c r="AH145" s="119">
        <v>0</v>
      </c>
      <c r="AI145" s="119">
        <v>0</v>
      </c>
      <c r="AJ145" s="133">
        <v>0</v>
      </c>
      <c r="AK145" s="119">
        <v>68</v>
      </c>
      <c r="AL145" s="119">
        <v>206</v>
      </c>
      <c r="AM145" s="119">
        <v>82</v>
      </c>
      <c r="AN145" s="119">
        <v>52</v>
      </c>
      <c r="AO145" s="119">
        <v>14</v>
      </c>
      <c r="AP145" s="119">
        <v>15543</v>
      </c>
      <c r="AQ145" s="119">
        <v>44.160112359599999</v>
      </c>
      <c r="AR145" s="119">
        <v>0</v>
      </c>
      <c r="AS145" s="119">
        <v>163</v>
      </c>
      <c r="AT145" s="119">
        <v>12</v>
      </c>
      <c r="AU145" s="119">
        <v>8</v>
      </c>
      <c r="AV145" s="119">
        <v>10</v>
      </c>
      <c r="AW145" s="119">
        <v>8</v>
      </c>
      <c r="AX145" s="119">
        <v>3</v>
      </c>
      <c r="AY145" s="119">
        <v>8</v>
      </c>
      <c r="AZ145" s="119">
        <v>11</v>
      </c>
      <c r="BA145" s="119">
        <v>12</v>
      </c>
      <c r="BB145" s="119">
        <v>6</v>
      </c>
      <c r="BC145" s="119">
        <v>12</v>
      </c>
      <c r="BD145" s="119">
        <v>12</v>
      </c>
      <c r="BE145" s="119">
        <v>16</v>
      </c>
      <c r="BF145" s="119">
        <v>14</v>
      </c>
      <c r="BG145" s="119">
        <v>7</v>
      </c>
      <c r="BH145" s="119">
        <v>5</v>
      </c>
      <c r="BI145" s="119">
        <v>6</v>
      </c>
      <c r="BJ145" s="119">
        <v>9</v>
      </c>
      <c r="BK145" s="119">
        <v>4</v>
      </c>
      <c r="BL145" s="119">
        <v>0</v>
      </c>
      <c r="BM145" s="119">
        <v>0</v>
      </c>
      <c r="BN145" s="119">
        <v>0</v>
      </c>
      <c r="BO145" s="133">
        <v>0</v>
      </c>
      <c r="BP145" s="119">
        <v>30</v>
      </c>
      <c r="BQ145" s="119">
        <v>102</v>
      </c>
      <c r="BR145" s="119">
        <v>31</v>
      </c>
      <c r="BS145" s="119">
        <v>19</v>
      </c>
      <c r="BT145" s="119">
        <v>4</v>
      </c>
      <c r="BU145" s="119">
        <v>6992</v>
      </c>
      <c r="BV145" s="119">
        <v>43.395705521499998</v>
      </c>
      <c r="BW145" s="119">
        <v>0</v>
      </c>
      <c r="BX145" s="119">
        <v>193</v>
      </c>
      <c r="BY145" s="119">
        <v>15</v>
      </c>
      <c r="BZ145" s="119">
        <v>12</v>
      </c>
      <c r="CA145" s="119">
        <v>11</v>
      </c>
      <c r="CB145" s="119">
        <v>10</v>
      </c>
      <c r="CC145" s="119">
        <v>6</v>
      </c>
      <c r="CD145" s="119">
        <v>8</v>
      </c>
      <c r="CE145" s="119">
        <v>7</v>
      </c>
      <c r="CF145" s="119">
        <v>16</v>
      </c>
      <c r="CG145" s="119">
        <v>10</v>
      </c>
      <c r="CH145" s="119">
        <v>8</v>
      </c>
      <c r="CI145" s="119">
        <v>13</v>
      </c>
      <c r="CJ145" s="119">
        <v>17</v>
      </c>
      <c r="CK145" s="119">
        <v>9</v>
      </c>
      <c r="CL145" s="119">
        <v>7</v>
      </c>
      <c r="CM145" s="119">
        <v>11</v>
      </c>
      <c r="CN145" s="119">
        <v>10</v>
      </c>
      <c r="CO145" s="119">
        <v>13</v>
      </c>
      <c r="CP145" s="119">
        <v>9</v>
      </c>
      <c r="CQ145" s="119">
        <v>1</v>
      </c>
      <c r="CR145" s="119">
        <v>0</v>
      </c>
      <c r="CS145" s="119">
        <v>0</v>
      </c>
      <c r="CT145" s="133">
        <v>0</v>
      </c>
      <c r="CU145" s="119">
        <v>38</v>
      </c>
      <c r="CV145" s="119">
        <v>104</v>
      </c>
      <c r="CW145" s="119">
        <v>51</v>
      </c>
      <c r="CX145" s="119">
        <v>33</v>
      </c>
      <c r="CY145" s="119">
        <v>10</v>
      </c>
      <c r="CZ145" s="119">
        <v>8551</v>
      </c>
      <c r="DA145" s="119">
        <v>44.8056994819</v>
      </c>
      <c r="DB145" s="119">
        <v>0</v>
      </c>
    </row>
    <row r="146" spans="1:106" x14ac:dyDescent="0.15">
      <c r="A146">
        <v>8474</v>
      </c>
      <c r="B146">
        <v>28220</v>
      </c>
      <c r="C146">
        <v>120002</v>
      </c>
      <c r="D146" s="120">
        <v>3</v>
      </c>
      <c r="E146" s="120"/>
      <c r="F146" s="120"/>
      <c r="G146" s="120"/>
      <c r="H146" s="120" t="s">
        <v>631</v>
      </c>
      <c r="I146" s="120" t="s">
        <v>59</v>
      </c>
      <c r="J146" s="120" t="s">
        <v>147</v>
      </c>
      <c r="K146" s="120" t="s">
        <v>149</v>
      </c>
      <c r="L146" s="120"/>
      <c r="M146" s="153">
        <v>149</v>
      </c>
      <c r="N146" s="121">
        <v>466</v>
      </c>
      <c r="O146" s="121">
        <v>8</v>
      </c>
      <c r="P146" s="121">
        <v>18</v>
      </c>
      <c r="Q146" s="121">
        <v>23</v>
      </c>
      <c r="R146" s="121">
        <v>23</v>
      </c>
      <c r="S146" s="121">
        <v>15</v>
      </c>
      <c r="T146" s="121">
        <v>21</v>
      </c>
      <c r="U146" s="121">
        <v>10</v>
      </c>
      <c r="V146" s="121">
        <v>30</v>
      </c>
      <c r="W146" s="121">
        <v>24</v>
      </c>
      <c r="X146" s="121">
        <v>24</v>
      </c>
      <c r="Y146" s="121">
        <v>39</v>
      </c>
      <c r="Z146" s="121">
        <v>34</v>
      </c>
      <c r="AA146" s="121">
        <v>42</v>
      </c>
      <c r="AB146" s="121">
        <v>36</v>
      </c>
      <c r="AC146" s="121">
        <v>31</v>
      </c>
      <c r="AD146" s="121">
        <v>34</v>
      </c>
      <c r="AE146" s="121">
        <v>36</v>
      </c>
      <c r="AF146" s="121">
        <v>12</v>
      </c>
      <c r="AG146" s="121">
        <v>4</v>
      </c>
      <c r="AH146" s="121">
        <v>1</v>
      </c>
      <c r="AI146" s="121">
        <v>1</v>
      </c>
      <c r="AJ146" s="57">
        <v>0</v>
      </c>
      <c r="AK146" s="121">
        <v>49</v>
      </c>
      <c r="AL146" s="121">
        <v>262</v>
      </c>
      <c r="AM146" s="121">
        <v>155</v>
      </c>
      <c r="AN146" s="121">
        <v>88</v>
      </c>
      <c r="AO146" s="121">
        <v>18</v>
      </c>
      <c r="AP146" s="121">
        <v>23680</v>
      </c>
      <c r="AQ146" s="121">
        <v>51.315450643799998</v>
      </c>
      <c r="AR146" s="121">
        <v>0</v>
      </c>
      <c r="AS146" s="121">
        <v>225</v>
      </c>
      <c r="AT146" s="121">
        <v>4</v>
      </c>
      <c r="AU146" s="121">
        <v>9</v>
      </c>
      <c r="AV146" s="121">
        <v>9</v>
      </c>
      <c r="AW146" s="121">
        <v>12</v>
      </c>
      <c r="AX146" s="121">
        <v>8</v>
      </c>
      <c r="AY146" s="121">
        <v>13</v>
      </c>
      <c r="AZ146" s="121">
        <v>5</v>
      </c>
      <c r="BA146" s="121">
        <v>16</v>
      </c>
      <c r="BB146" s="121">
        <v>12</v>
      </c>
      <c r="BC146" s="121">
        <v>13</v>
      </c>
      <c r="BD146" s="121">
        <v>19</v>
      </c>
      <c r="BE146" s="121">
        <v>14</v>
      </c>
      <c r="BF146" s="121">
        <v>25</v>
      </c>
      <c r="BG146" s="121">
        <v>17</v>
      </c>
      <c r="BH146" s="121">
        <v>15</v>
      </c>
      <c r="BI146" s="121">
        <v>14</v>
      </c>
      <c r="BJ146" s="121">
        <v>14</v>
      </c>
      <c r="BK146" s="121">
        <v>4</v>
      </c>
      <c r="BL146" s="121">
        <v>2</v>
      </c>
      <c r="BM146" s="121">
        <v>0</v>
      </c>
      <c r="BN146" s="121">
        <v>0</v>
      </c>
      <c r="BO146" s="57">
        <v>0</v>
      </c>
      <c r="BP146" s="121">
        <v>22</v>
      </c>
      <c r="BQ146" s="121">
        <v>137</v>
      </c>
      <c r="BR146" s="121">
        <v>66</v>
      </c>
      <c r="BS146" s="121">
        <v>34</v>
      </c>
      <c r="BT146" s="121">
        <v>6</v>
      </c>
      <c r="BU146" s="121">
        <v>11075</v>
      </c>
      <c r="BV146" s="121">
        <v>49.722222222200003</v>
      </c>
      <c r="BW146" s="121">
        <v>0</v>
      </c>
      <c r="BX146" s="121">
        <v>241</v>
      </c>
      <c r="BY146" s="121">
        <v>4</v>
      </c>
      <c r="BZ146" s="121">
        <v>9</v>
      </c>
      <c r="CA146" s="121">
        <v>14</v>
      </c>
      <c r="CB146" s="121">
        <v>11</v>
      </c>
      <c r="CC146" s="121">
        <v>7</v>
      </c>
      <c r="CD146" s="121">
        <v>8</v>
      </c>
      <c r="CE146" s="121">
        <v>5</v>
      </c>
      <c r="CF146" s="121">
        <v>14</v>
      </c>
      <c r="CG146" s="121">
        <v>12</v>
      </c>
      <c r="CH146" s="121">
        <v>11</v>
      </c>
      <c r="CI146" s="121">
        <v>20</v>
      </c>
      <c r="CJ146" s="121">
        <v>20</v>
      </c>
      <c r="CK146" s="121">
        <v>17</v>
      </c>
      <c r="CL146" s="121">
        <v>19</v>
      </c>
      <c r="CM146" s="121">
        <v>16</v>
      </c>
      <c r="CN146" s="121">
        <v>20</v>
      </c>
      <c r="CO146" s="121">
        <v>22</v>
      </c>
      <c r="CP146" s="121">
        <v>8</v>
      </c>
      <c r="CQ146" s="121">
        <v>2</v>
      </c>
      <c r="CR146" s="121">
        <v>1</v>
      </c>
      <c r="CS146" s="121">
        <v>1</v>
      </c>
      <c r="CT146" s="57">
        <v>0</v>
      </c>
      <c r="CU146" s="121">
        <v>27</v>
      </c>
      <c r="CV146" s="121">
        <v>125</v>
      </c>
      <c r="CW146" s="121">
        <v>89</v>
      </c>
      <c r="CX146" s="121">
        <v>54</v>
      </c>
      <c r="CY146" s="121">
        <v>12</v>
      </c>
      <c r="CZ146" s="121">
        <v>12605</v>
      </c>
      <c r="DA146" s="121">
        <v>52.8029045643</v>
      </c>
      <c r="DB146" s="121">
        <v>0</v>
      </c>
    </row>
    <row r="147" spans="1:106" x14ac:dyDescent="0.15">
      <c r="A147">
        <v>8475</v>
      </c>
      <c r="B147">
        <v>28220</v>
      </c>
      <c r="C147">
        <v>1220</v>
      </c>
      <c r="D147">
        <v>2</v>
      </c>
      <c r="H147" t="s">
        <v>631</v>
      </c>
      <c r="I147" t="s">
        <v>59</v>
      </c>
      <c r="J147" t="s">
        <v>150</v>
      </c>
      <c r="L147" t="s">
        <v>887</v>
      </c>
      <c r="M147" s="159">
        <v>76</v>
      </c>
      <c r="N147" s="48">
        <v>269</v>
      </c>
      <c r="O147" s="48">
        <v>9</v>
      </c>
      <c r="P147" s="48">
        <v>10</v>
      </c>
      <c r="Q147" s="48">
        <v>14</v>
      </c>
      <c r="R147" s="48">
        <v>14</v>
      </c>
      <c r="S147" s="48">
        <v>9</v>
      </c>
      <c r="T147" s="48">
        <v>13</v>
      </c>
      <c r="U147" s="48">
        <v>14</v>
      </c>
      <c r="V147" s="48">
        <v>17</v>
      </c>
      <c r="W147" s="48">
        <v>15</v>
      </c>
      <c r="X147" s="48">
        <v>10</v>
      </c>
      <c r="Y147" s="48">
        <v>19</v>
      </c>
      <c r="Z147" s="48">
        <v>20</v>
      </c>
      <c r="AA147" s="48">
        <v>35</v>
      </c>
      <c r="AB147" s="48">
        <v>20</v>
      </c>
      <c r="AC147" s="48">
        <v>6</v>
      </c>
      <c r="AD147" s="48">
        <v>14</v>
      </c>
      <c r="AE147" s="48">
        <v>16</v>
      </c>
      <c r="AF147" s="48">
        <v>9</v>
      </c>
      <c r="AG147" s="48">
        <v>5</v>
      </c>
      <c r="AH147" s="48">
        <v>0</v>
      </c>
      <c r="AI147" s="48">
        <v>0</v>
      </c>
      <c r="AJ147" s="50">
        <v>0</v>
      </c>
      <c r="AK147" s="48">
        <v>33</v>
      </c>
      <c r="AL147" s="48">
        <v>166</v>
      </c>
      <c r="AM147" s="48">
        <v>70</v>
      </c>
      <c r="AN147" s="48">
        <v>44</v>
      </c>
      <c r="AO147" s="48">
        <v>14</v>
      </c>
      <c r="AP147" s="48">
        <v>12950</v>
      </c>
      <c r="AQ147" s="48">
        <v>48.641263940499996</v>
      </c>
      <c r="AR147" s="48">
        <v>4</v>
      </c>
      <c r="AS147" s="48">
        <v>124</v>
      </c>
      <c r="AT147" s="48">
        <v>1</v>
      </c>
      <c r="AU147" s="48">
        <v>6</v>
      </c>
      <c r="AV147" s="48">
        <v>5</v>
      </c>
      <c r="AW147" s="48">
        <v>6</v>
      </c>
      <c r="AX147" s="48">
        <v>7</v>
      </c>
      <c r="AY147" s="48">
        <v>6</v>
      </c>
      <c r="AZ147" s="48">
        <v>9</v>
      </c>
      <c r="BA147" s="48">
        <v>9</v>
      </c>
      <c r="BB147" s="48">
        <v>8</v>
      </c>
      <c r="BC147" s="48">
        <v>6</v>
      </c>
      <c r="BD147" s="48">
        <v>7</v>
      </c>
      <c r="BE147" s="48">
        <v>8</v>
      </c>
      <c r="BF147" s="48">
        <v>19</v>
      </c>
      <c r="BG147" s="48">
        <v>11</v>
      </c>
      <c r="BH147" s="48">
        <v>4</v>
      </c>
      <c r="BI147" s="48">
        <v>3</v>
      </c>
      <c r="BJ147" s="48">
        <v>9</v>
      </c>
      <c r="BK147" s="48">
        <v>0</v>
      </c>
      <c r="BL147" s="48">
        <v>0</v>
      </c>
      <c r="BM147" s="48">
        <v>0</v>
      </c>
      <c r="BN147" s="48">
        <v>0</v>
      </c>
      <c r="BO147" s="50">
        <v>0</v>
      </c>
      <c r="BP147" s="48">
        <v>12</v>
      </c>
      <c r="BQ147" s="48">
        <v>85</v>
      </c>
      <c r="BR147" s="48">
        <v>27</v>
      </c>
      <c r="BS147" s="48">
        <v>12</v>
      </c>
      <c r="BT147" s="48">
        <v>0</v>
      </c>
      <c r="BU147" s="48">
        <v>5760</v>
      </c>
      <c r="BV147" s="48">
        <v>46.951612903200001</v>
      </c>
      <c r="BW147" s="48">
        <v>3</v>
      </c>
      <c r="BX147" s="48">
        <v>145</v>
      </c>
      <c r="BY147" s="48">
        <v>8</v>
      </c>
      <c r="BZ147" s="48">
        <v>4</v>
      </c>
      <c r="CA147" s="48">
        <v>9</v>
      </c>
      <c r="CB147" s="48">
        <v>8</v>
      </c>
      <c r="CC147" s="48">
        <v>2</v>
      </c>
      <c r="CD147" s="48">
        <v>7</v>
      </c>
      <c r="CE147" s="48">
        <v>5</v>
      </c>
      <c r="CF147" s="48">
        <v>8</v>
      </c>
      <c r="CG147" s="48">
        <v>7</v>
      </c>
      <c r="CH147" s="48">
        <v>4</v>
      </c>
      <c r="CI147" s="48">
        <v>12</v>
      </c>
      <c r="CJ147" s="48">
        <v>12</v>
      </c>
      <c r="CK147" s="48">
        <v>16</v>
      </c>
      <c r="CL147" s="48">
        <v>9</v>
      </c>
      <c r="CM147" s="48">
        <v>2</v>
      </c>
      <c r="CN147" s="48">
        <v>11</v>
      </c>
      <c r="CO147" s="48">
        <v>7</v>
      </c>
      <c r="CP147" s="48">
        <v>9</v>
      </c>
      <c r="CQ147" s="48">
        <v>5</v>
      </c>
      <c r="CR147" s="48">
        <v>0</v>
      </c>
      <c r="CS147" s="48">
        <v>0</v>
      </c>
      <c r="CT147" s="50">
        <v>0</v>
      </c>
      <c r="CU147" s="48">
        <v>21</v>
      </c>
      <c r="CV147" s="48">
        <v>81</v>
      </c>
      <c r="CW147" s="48">
        <v>43</v>
      </c>
      <c r="CX147" s="48">
        <v>32</v>
      </c>
      <c r="CY147" s="48">
        <v>14</v>
      </c>
      <c r="CZ147" s="48">
        <v>7190</v>
      </c>
      <c r="DA147" s="48">
        <v>50.086206896599997</v>
      </c>
      <c r="DB147" s="48">
        <v>1</v>
      </c>
    </row>
    <row r="148" spans="1:106" x14ac:dyDescent="0.15">
      <c r="A148">
        <v>8476</v>
      </c>
      <c r="B148">
        <v>28220</v>
      </c>
      <c r="C148">
        <v>1230</v>
      </c>
      <c r="D148">
        <v>2</v>
      </c>
      <c r="H148" t="s">
        <v>631</v>
      </c>
      <c r="I148" t="s">
        <v>59</v>
      </c>
      <c r="J148" t="s">
        <v>151</v>
      </c>
      <c r="L148" t="s">
        <v>887</v>
      </c>
      <c r="M148" s="161">
        <v>124</v>
      </c>
      <c r="N148" s="48">
        <v>329</v>
      </c>
      <c r="O148" s="48">
        <v>10</v>
      </c>
      <c r="P148" s="48">
        <v>10</v>
      </c>
      <c r="Q148" s="48">
        <v>15</v>
      </c>
      <c r="R148" s="48">
        <v>19</v>
      </c>
      <c r="S148" s="48">
        <v>44</v>
      </c>
      <c r="T148" s="48">
        <v>16</v>
      </c>
      <c r="U148" s="48">
        <v>20</v>
      </c>
      <c r="V148" s="48">
        <v>16</v>
      </c>
      <c r="W148" s="48">
        <v>19</v>
      </c>
      <c r="X148" s="48">
        <v>18</v>
      </c>
      <c r="Y148" s="48">
        <v>20</v>
      </c>
      <c r="Z148" s="48">
        <v>18</v>
      </c>
      <c r="AA148" s="48">
        <v>28</v>
      </c>
      <c r="AB148" s="48">
        <v>20</v>
      </c>
      <c r="AC148" s="48">
        <v>15</v>
      </c>
      <c r="AD148" s="48">
        <v>12</v>
      </c>
      <c r="AE148" s="48">
        <v>15</v>
      </c>
      <c r="AF148" s="48">
        <v>10</v>
      </c>
      <c r="AG148" s="48">
        <v>3</v>
      </c>
      <c r="AH148" s="48">
        <v>1</v>
      </c>
      <c r="AI148" s="48">
        <v>0</v>
      </c>
      <c r="AJ148" s="50">
        <v>0</v>
      </c>
      <c r="AK148" s="48">
        <v>35</v>
      </c>
      <c r="AL148" s="48">
        <v>218</v>
      </c>
      <c r="AM148" s="48">
        <v>76</v>
      </c>
      <c r="AN148" s="48">
        <v>41</v>
      </c>
      <c r="AO148" s="48">
        <v>14</v>
      </c>
      <c r="AP148" s="48">
        <v>14479</v>
      </c>
      <c r="AQ148" s="48">
        <v>44.509118540999999</v>
      </c>
      <c r="AR148" s="48">
        <v>46</v>
      </c>
      <c r="AS148" s="48">
        <v>134</v>
      </c>
      <c r="AT148" s="48">
        <v>2</v>
      </c>
      <c r="AU148" s="48">
        <v>2</v>
      </c>
      <c r="AV148" s="48">
        <v>9</v>
      </c>
      <c r="AW148" s="48">
        <v>7</v>
      </c>
      <c r="AX148" s="48">
        <v>5</v>
      </c>
      <c r="AY148" s="48">
        <v>5</v>
      </c>
      <c r="AZ148" s="48">
        <v>5</v>
      </c>
      <c r="BA148" s="48">
        <v>7</v>
      </c>
      <c r="BB148" s="48">
        <v>10</v>
      </c>
      <c r="BC148" s="48">
        <v>9</v>
      </c>
      <c r="BD148" s="48">
        <v>11</v>
      </c>
      <c r="BE148" s="48">
        <v>10</v>
      </c>
      <c r="BF148" s="48">
        <v>15</v>
      </c>
      <c r="BG148" s="48">
        <v>11</v>
      </c>
      <c r="BH148" s="48">
        <v>6</v>
      </c>
      <c r="BI148" s="48">
        <v>7</v>
      </c>
      <c r="BJ148" s="48">
        <v>7</v>
      </c>
      <c r="BK148" s="48">
        <v>3</v>
      </c>
      <c r="BL148" s="48">
        <v>2</v>
      </c>
      <c r="BM148" s="48">
        <v>1</v>
      </c>
      <c r="BN148" s="48">
        <v>0</v>
      </c>
      <c r="BO148" s="50">
        <v>0</v>
      </c>
      <c r="BP148" s="48">
        <v>13</v>
      </c>
      <c r="BQ148" s="48">
        <v>84</v>
      </c>
      <c r="BR148" s="48">
        <v>37</v>
      </c>
      <c r="BS148" s="48">
        <v>20</v>
      </c>
      <c r="BT148" s="48">
        <v>6</v>
      </c>
      <c r="BU148" s="48">
        <v>6624</v>
      </c>
      <c r="BV148" s="48">
        <v>49.932835820900003</v>
      </c>
      <c r="BW148" s="48">
        <v>1</v>
      </c>
      <c r="BX148" s="48">
        <v>195</v>
      </c>
      <c r="BY148" s="48">
        <v>8</v>
      </c>
      <c r="BZ148" s="48">
        <v>8</v>
      </c>
      <c r="CA148" s="48">
        <v>6</v>
      </c>
      <c r="CB148" s="48">
        <v>12</v>
      </c>
      <c r="CC148" s="48">
        <v>39</v>
      </c>
      <c r="CD148" s="48">
        <v>11</v>
      </c>
      <c r="CE148" s="48">
        <v>15</v>
      </c>
      <c r="CF148" s="48">
        <v>9</v>
      </c>
      <c r="CG148" s="48">
        <v>9</v>
      </c>
      <c r="CH148" s="48">
        <v>9</v>
      </c>
      <c r="CI148" s="48">
        <v>9</v>
      </c>
      <c r="CJ148" s="48">
        <v>8</v>
      </c>
      <c r="CK148" s="48">
        <v>13</v>
      </c>
      <c r="CL148" s="48">
        <v>9</v>
      </c>
      <c r="CM148" s="48">
        <v>9</v>
      </c>
      <c r="CN148" s="48">
        <v>5</v>
      </c>
      <c r="CO148" s="48">
        <v>8</v>
      </c>
      <c r="CP148" s="48">
        <v>7</v>
      </c>
      <c r="CQ148" s="48">
        <v>1</v>
      </c>
      <c r="CR148" s="48">
        <v>0</v>
      </c>
      <c r="CS148" s="48">
        <v>0</v>
      </c>
      <c r="CT148" s="50">
        <v>0</v>
      </c>
      <c r="CU148" s="48">
        <v>22</v>
      </c>
      <c r="CV148" s="48">
        <v>134</v>
      </c>
      <c r="CW148" s="48">
        <v>39</v>
      </c>
      <c r="CX148" s="48">
        <v>21</v>
      </c>
      <c r="CY148" s="48">
        <v>8</v>
      </c>
      <c r="CZ148" s="48">
        <v>7855</v>
      </c>
      <c r="DA148" s="48">
        <v>40.782051282099999</v>
      </c>
      <c r="DB148" s="48">
        <v>45</v>
      </c>
    </row>
    <row r="149" spans="1:106" x14ac:dyDescent="0.15">
      <c r="A149">
        <v>8477</v>
      </c>
      <c r="B149">
        <v>28220</v>
      </c>
      <c r="C149">
        <v>1240</v>
      </c>
      <c r="D149">
        <v>2</v>
      </c>
      <c r="H149" t="s">
        <v>631</v>
      </c>
      <c r="I149" t="s">
        <v>59</v>
      </c>
      <c r="J149" t="s">
        <v>152</v>
      </c>
      <c r="L149" t="s">
        <v>887</v>
      </c>
      <c r="M149" s="161">
        <v>109</v>
      </c>
      <c r="N149" s="48">
        <v>423</v>
      </c>
      <c r="O149" s="48">
        <v>5</v>
      </c>
      <c r="P149" s="48">
        <v>12</v>
      </c>
      <c r="Q149" s="48">
        <v>20</v>
      </c>
      <c r="R149" s="48">
        <v>30</v>
      </c>
      <c r="S149" s="48">
        <v>30</v>
      </c>
      <c r="T149" s="48">
        <v>24</v>
      </c>
      <c r="U149" s="48">
        <v>11</v>
      </c>
      <c r="V149" s="48">
        <v>21</v>
      </c>
      <c r="W149" s="48">
        <v>25</v>
      </c>
      <c r="X149" s="48">
        <v>26</v>
      </c>
      <c r="Y149" s="48">
        <v>37</v>
      </c>
      <c r="Z149" s="48">
        <v>32</v>
      </c>
      <c r="AA149" s="48">
        <v>30</v>
      </c>
      <c r="AB149" s="48">
        <v>24</v>
      </c>
      <c r="AC149" s="48">
        <v>18</v>
      </c>
      <c r="AD149" s="48">
        <v>34</v>
      </c>
      <c r="AE149" s="48">
        <v>24</v>
      </c>
      <c r="AF149" s="48">
        <v>16</v>
      </c>
      <c r="AG149" s="48">
        <v>3</v>
      </c>
      <c r="AH149" s="48">
        <v>1</v>
      </c>
      <c r="AI149" s="48">
        <v>0</v>
      </c>
      <c r="AJ149" s="50">
        <v>0</v>
      </c>
      <c r="AK149" s="48">
        <v>37</v>
      </c>
      <c r="AL149" s="48">
        <v>266</v>
      </c>
      <c r="AM149" s="48">
        <v>120</v>
      </c>
      <c r="AN149" s="48">
        <v>78</v>
      </c>
      <c r="AO149" s="48">
        <v>20</v>
      </c>
      <c r="AP149" s="48">
        <v>20411</v>
      </c>
      <c r="AQ149" s="48">
        <v>48.752955082699998</v>
      </c>
      <c r="AR149" s="48">
        <v>1</v>
      </c>
      <c r="AS149" s="48">
        <v>197</v>
      </c>
      <c r="AT149" s="48">
        <v>2</v>
      </c>
      <c r="AU149" s="48">
        <v>5</v>
      </c>
      <c r="AV149" s="48">
        <v>8</v>
      </c>
      <c r="AW149" s="48">
        <v>12</v>
      </c>
      <c r="AX149" s="48">
        <v>12</v>
      </c>
      <c r="AY149" s="48">
        <v>15</v>
      </c>
      <c r="AZ149" s="48">
        <v>7</v>
      </c>
      <c r="BA149" s="48">
        <v>9</v>
      </c>
      <c r="BB149" s="48">
        <v>11</v>
      </c>
      <c r="BC149" s="48">
        <v>9</v>
      </c>
      <c r="BD149" s="48">
        <v>22</v>
      </c>
      <c r="BE149" s="48">
        <v>16</v>
      </c>
      <c r="BF149" s="48">
        <v>18</v>
      </c>
      <c r="BG149" s="48">
        <v>13</v>
      </c>
      <c r="BH149" s="48">
        <v>8</v>
      </c>
      <c r="BI149" s="48">
        <v>10</v>
      </c>
      <c r="BJ149" s="48">
        <v>15</v>
      </c>
      <c r="BK149" s="48">
        <v>5</v>
      </c>
      <c r="BL149" s="48">
        <v>0</v>
      </c>
      <c r="BM149" s="48">
        <v>0</v>
      </c>
      <c r="BN149" s="48">
        <v>0</v>
      </c>
      <c r="BO149" s="50">
        <v>0</v>
      </c>
      <c r="BP149" s="48">
        <v>15</v>
      </c>
      <c r="BQ149" s="48">
        <v>131</v>
      </c>
      <c r="BR149" s="48">
        <v>51</v>
      </c>
      <c r="BS149" s="48">
        <v>30</v>
      </c>
      <c r="BT149" s="48">
        <v>5</v>
      </c>
      <c r="BU149" s="48">
        <v>9481</v>
      </c>
      <c r="BV149" s="48">
        <v>48.626903553299996</v>
      </c>
      <c r="BW149" s="48">
        <v>0</v>
      </c>
      <c r="BX149" s="48">
        <v>226</v>
      </c>
      <c r="BY149" s="48">
        <v>3</v>
      </c>
      <c r="BZ149" s="48">
        <v>7</v>
      </c>
      <c r="CA149" s="48">
        <v>12</v>
      </c>
      <c r="CB149" s="48">
        <v>18</v>
      </c>
      <c r="CC149" s="48">
        <v>18</v>
      </c>
      <c r="CD149" s="48">
        <v>9</v>
      </c>
      <c r="CE149" s="48">
        <v>4</v>
      </c>
      <c r="CF149" s="48">
        <v>12</v>
      </c>
      <c r="CG149" s="48">
        <v>14</v>
      </c>
      <c r="CH149" s="48">
        <v>17</v>
      </c>
      <c r="CI149" s="48">
        <v>15</v>
      </c>
      <c r="CJ149" s="48">
        <v>16</v>
      </c>
      <c r="CK149" s="48">
        <v>12</v>
      </c>
      <c r="CL149" s="48">
        <v>11</v>
      </c>
      <c r="CM149" s="48">
        <v>10</v>
      </c>
      <c r="CN149" s="48">
        <v>24</v>
      </c>
      <c r="CO149" s="48">
        <v>9</v>
      </c>
      <c r="CP149" s="48">
        <v>11</v>
      </c>
      <c r="CQ149" s="48">
        <v>3</v>
      </c>
      <c r="CR149" s="48">
        <v>1</v>
      </c>
      <c r="CS149" s="48">
        <v>0</v>
      </c>
      <c r="CT149" s="50">
        <v>0</v>
      </c>
      <c r="CU149" s="48">
        <v>22</v>
      </c>
      <c r="CV149" s="48">
        <v>135</v>
      </c>
      <c r="CW149" s="48">
        <v>69</v>
      </c>
      <c r="CX149" s="48">
        <v>48</v>
      </c>
      <c r="CY149" s="48">
        <v>15</v>
      </c>
      <c r="CZ149" s="48">
        <v>10930</v>
      </c>
      <c r="DA149" s="48">
        <v>48.8628318584</v>
      </c>
      <c r="DB149" s="48">
        <v>1</v>
      </c>
    </row>
    <row r="150" spans="1:106" x14ac:dyDescent="0.15">
      <c r="A150">
        <v>8478</v>
      </c>
      <c r="B150">
        <v>28220</v>
      </c>
      <c r="C150">
        <v>1250</v>
      </c>
      <c r="D150">
        <v>2</v>
      </c>
      <c r="H150" t="s">
        <v>631</v>
      </c>
      <c r="I150" t="s">
        <v>59</v>
      </c>
      <c r="J150" t="s">
        <v>153</v>
      </c>
      <c r="L150" t="s">
        <v>887</v>
      </c>
      <c r="M150" s="161">
        <v>73</v>
      </c>
      <c r="N150" s="48">
        <v>282</v>
      </c>
      <c r="O150" s="48">
        <v>7</v>
      </c>
      <c r="P150" s="48">
        <v>15</v>
      </c>
      <c r="Q150" s="48">
        <v>24</v>
      </c>
      <c r="R150" s="48">
        <v>14</v>
      </c>
      <c r="S150" s="48">
        <v>6</v>
      </c>
      <c r="T150" s="48">
        <v>6</v>
      </c>
      <c r="U150" s="48">
        <v>10</v>
      </c>
      <c r="V150" s="48">
        <v>24</v>
      </c>
      <c r="W150" s="48">
        <v>17</v>
      </c>
      <c r="X150" s="48">
        <v>15</v>
      </c>
      <c r="Y150" s="48">
        <v>14</v>
      </c>
      <c r="Z150" s="48">
        <v>13</v>
      </c>
      <c r="AA150" s="48">
        <v>26</v>
      </c>
      <c r="AB150" s="48">
        <v>24</v>
      </c>
      <c r="AC150" s="48">
        <v>20</v>
      </c>
      <c r="AD150" s="48">
        <v>20</v>
      </c>
      <c r="AE150" s="48">
        <v>8</v>
      </c>
      <c r="AF150" s="48">
        <v>10</v>
      </c>
      <c r="AG150" s="48">
        <v>8</v>
      </c>
      <c r="AH150" s="48">
        <v>1</v>
      </c>
      <c r="AI150" s="48">
        <v>0</v>
      </c>
      <c r="AJ150" s="50">
        <v>0</v>
      </c>
      <c r="AK150" s="48">
        <v>46</v>
      </c>
      <c r="AL150" s="48">
        <v>145</v>
      </c>
      <c r="AM150" s="48">
        <v>91</v>
      </c>
      <c r="AN150" s="48">
        <v>47</v>
      </c>
      <c r="AO150" s="48">
        <v>19</v>
      </c>
      <c r="AP150" s="48">
        <v>13581</v>
      </c>
      <c r="AQ150" s="48">
        <v>48.659574468099997</v>
      </c>
      <c r="AR150" s="48">
        <v>0</v>
      </c>
      <c r="AS150" s="48">
        <v>135</v>
      </c>
      <c r="AT150" s="48">
        <v>3</v>
      </c>
      <c r="AU150" s="48">
        <v>3</v>
      </c>
      <c r="AV150" s="48">
        <v>14</v>
      </c>
      <c r="AW150" s="48">
        <v>10</v>
      </c>
      <c r="AX150" s="48">
        <v>1</v>
      </c>
      <c r="AY150" s="48">
        <v>6</v>
      </c>
      <c r="AZ150" s="48">
        <v>5</v>
      </c>
      <c r="BA150" s="48">
        <v>11</v>
      </c>
      <c r="BB150" s="48">
        <v>7</v>
      </c>
      <c r="BC150" s="48">
        <v>8</v>
      </c>
      <c r="BD150" s="48">
        <v>7</v>
      </c>
      <c r="BE150" s="48">
        <v>7</v>
      </c>
      <c r="BF150" s="48">
        <v>11</v>
      </c>
      <c r="BG150" s="48">
        <v>13</v>
      </c>
      <c r="BH150" s="48">
        <v>11</v>
      </c>
      <c r="BI150" s="48">
        <v>9</v>
      </c>
      <c r="BJ150" s="48">
        <v>6</v>
      </c>
      <c r="BK150" s="48">
        <v>1</v>
      </c>
      <c r="BL150" s="48">
        <v>2</v>
      </c>
      <c r="BM150" s="48">
        <v>0</v>
      </c>
      <c r="BN150" s="48">
        <v>0</v>
      </c>
      <c r="BO150" s="50">
        <v>0</v>
      </c>
      <c r="BP150" s="48">
        <v>20</v>
      </c>
      <c r="BQ150" s="48">
        <v>73</v>
      </c>
      <c r="BR150" s="48">
        <v>42</v>
      </c>
      <c r="BS150" s="48">
        <v>18</v>
      </c>
      <c r="BT150" s="48">
        <v>3</v>
      </c>
      <c r="BU150" s="48">
        <v>6333</v>
      </c>
      <c r="BV150" s="48">
        <v>47.411111111099999</v>
      </c>
      <c r="BW150" s="48">
        <v>0</v>
      </c>
      <c r="BX150" s="48">
        <v>147</v>
      </c>
      <c r="BY150" s="48">
        <v>4</v>
      </c>
      <c r="BZ150" s="48">
        <v>12</v>
      </c>
      <c r="CA150" s="48">
        <v>10</v>
      </c>
      <c r="CB150" s="48">
        <v>4</v>
      </c>
      <c r="CC150" s="48">
        <v>5</v>
      </c>
      <c r="CD150" s="48">
        <v>0</v>
      </c>
      <c r="CE150" s="48">
        <v>5</v>
      </c>
      <c r="CF150" s="48">
        <v>13</v>
      </c>
      <c r="CG150" s="48">
        <v>10</v>
      </c>
      <c r="CH150" s="48">
        <v>7</v>
      </c>
      <c r="CI150" s="48">
        <v>7</v>
      </c>
      <c r="CJ150" s="48">
        <v>6</v>
      </c>
      <c r="CK150" s="48">
        <v>15</v>
      </c>
      <c r="CL150" s="48">
        <v>11</v>
      </c>
      <c r="CM150" s="48">
        <v>9</v>
      </c>
      <c r="CN150" s="48">
        <v>11</v>
      </c>
      <c r="CO150" s="48">
        <v>2</v>
      </c>
      <c r="CP150" s="48">
        <v>9</v>
      </c>
      <c r="CQ150" s="48">
        <v>6</v>
      </c>
      <c r="CR150" s="48">
        <v>1</v>
      </c>
      <c r="CS150" s="48">
        <v>0</v>
      </c>
      <c r="CT150" s="50">
        <v>0</v>
      </c>
      <c r="CU150" s="48">
        <v>26</v>
      </c>
      <c r="CV150" s="48">
        <v>72</v>
      </c>
      <c r="CW150" s="48">
        <v>49</v>
      </c>
      <c r="CX150" s="48">
        <v>29</v>
      </c>
      <c r="CY150" s="48">
        <v>16</v>
      </c>
      <c r="CZ150" s="48">
        <v>7248</v>
      </c>
      <c r="DA150" s="48">
        <v>49.806122449</v>
      </c>
      <c r="DB150" s="48">
        <v>0</v>
      </c>
    </row>
    <row r="151" spans="1:106" x14ac:dyDescent="0.15">
      <c r="A151">
        <v>8479</v>
      </c>
      <c r="B151">
        <v>28220</v>
      </c>
      <c r="C151">
        <v>1260</v>
      </c>
      <c r="D151">
        <v>2</v>
      </c>
      <c r="H151" t="s">
        <v>631</v>
      </c>
      <c r="I151" t="s">
        <v>59</v>
      </c>
      <c r="J151" t="s">
        <v>154</v>
      </c>
      <c r="L151" t="s">
        <v>887</v>
      </c>
      <c r="M151" s="161">
        <v>80</v>
      </c>
      <c r="N151" s="48">
        <v>273</v>
      </c>
      <c r="O151" s="48">
        <v>6</v>
      </c>
      <c r="P151" s="48">
        <v>6</v>
      </c>
      <c r="Q151" s="48">
        <v>10</v>
      </c>
      <c r="R151" s="48">
        <v>14</v>
      </c>
      <c r="S151" s="48">
        <v>15</v>
      </c>
      <c r="T151" s="48">
        <v>13</v>
      </c>
      <c r="U151" s="48">
        <v>12</v>
      </c>
      <c r="V151" s="48">
        <v>12</v>
      </c>
      <c r="W151" s="48">
        <v>11</v>
      </c>
      <c r="X151" s="48">
        <v>20</v>
      </c>
      <c r="Y151" s="48">
        <v>29</v>
      </c>
      <c r="Z151" s="48">
        <v>21</v>
      </c>
      <c r="AA151" s="48">
        <v>24</v>
      </c>
      <c r="AB151" s="48">
        <v>15</v>
      </c>
      <c r="AC151" s="48">
        <v>17</v>
      </c>
      <c r="AD151" s="48">
        <v>18</v>
      </c>
      <c r="AE151" s="48">
        <v>18</v>
      </c>
      <c r="AF151" s="48">
        <v>7</v>
      </c>
      <c r="AG151" s="48">
        <v>5</v>
      </c>
      <c r="AH151" s="48">
        <v>0</v>
      </c>
      <c r="AI151" s="48">
        <v>0</v>
      </c>
      <c r="AJ151" s="50">
        <v>0</v>
      </c>
      <c r="AK151" s="48">
        <v>22</v>
      </c>
      <c r="AL151" s="48">
        <v>171</v>
      </c>
      <c r="AM151" s="48">
        <v>80</v>
      </c>
      <c r="AN151" s="48">
        <v>48</v>
      </c>
      <c r="AO151" s="48">
        <v>12</v>
      </c>
      <c r="AP151" s="48">
        <v>13651</v>
      </c>
      <c r="AQ151" s="48">
        <v>50.503663003699998</v>
      </c>
      <c r="AR151" s="48">
        <v>1</v>
      </c>
      <c r="AS151" s="48">
        <v>131</v>
      </c>
      <c r="AT151" s="48">
        <v>3</v>
      </c>
      <c r="AU151" s="48">
        <v>2</v>
      </c>
      <c r="AV151" s="48">
        <v>2</v>
      </c>
      <c r="AW151" s="48">
        <v>12</v>
      </c>
      <c r="AX151" s="48">
        <v>7</v>
      </c>
      <c r="AY151" s="48">
        <v>5</v>
      </c>
      <c r="AZ151" s="48">
        <v>8</v>
      </c>
      <c r="BA151" s="48">
        <v>5</v>
      </c>
      <c r="BB151" s="48">
        <v>4</v>
      </c>
      <c r="BC151" s="48">
        <v>11</v>
      </c>
      <c r="BD151" s="48">
        <v>19</v>
      </c>
      <c r="BE151" s="48">
        <v>10</v>
      </c>
      <c r="BF151" s="48">
        <v>12</v>
      </c>
      <c r="BG151" s="48">
        <v>8</v>
      </c>
      <c r="BH151" s="48">
        <v>3</v>
      </c>
      <c r="BI151" s="48">
        <v>5</v>
      </c>
      <c r="BJ151" s="48">
        <v>9</v>
      </c>
      <c r="BK151" s="48">
        <v>3</v>
      </c>
      <c r="BL151" s="48">
        <v>3</v>
      </c>
      <c r="BM151" s="48">
        <v>0</v>
      </c>
      <c r="BN151" s="48">
        <v>0</v>
      </c>
      <c r="BO151" s="50">
        <v>0</v>
      </c>
      <c r="BP151" s="48">
        <v>7</v>
      </c>
      <c r="BQ151" s="48">
        <v>93</v>
      </c>
      <c r="BR151" s="48">
        <v>31</v>
      </c>
      <c r="BS151" s="48">
        <v>20</v>
      </c>
      <c r="BT151" s="48">
        <v>6</v>
      </c>
      <c r="BU151" s="48">
        <v>6367</v>
      </c>
      <c r="BV151" s="48">
        <v>49.103053435100001</v>
      </c>
      <c r="BW151" s="48">
        <v>0</v>
      </c>
      <c r="BX151" s="48">
        <v>142</v>
      </c>
      <c r="BY151" s="48">
        <v>3</v>
      </c>
      <c r="BZ151" s="48">
        <v>4</v>
      </c>
      <c r="CA151" s="48">
        <v>8</v>
      </c>
      <c r="CB151" s="48">
        <v>2</v>
      </c>
      <c r="CC151" s="48">
        <v>8</v>
      </c>
      <c r="CD151" s="48">
        <v>8</v>
      </c>
      <c r="CE151" s="48">
        <v>4</v>
      </c>
      <c r="CF151" s="48">
        <v>7</v>
      </c>
      <c r="CG151" s="48">
        <v>7</v>
      </c>
      <c r="CH151" s="48">
        <v>9</v>
      </c>
      <c r="CI151" s="48">
        <v>10</v>
      </c>
      <c r="CJ151" s="48">
        <v>11</v>
      </c>
      <c r="CK151" s="48">
        <v>12</v>
      </c>
      <c r="CL151" s="48">
        <v>7</v>
      </c>
      <c r="CM151" s="48">
        <v>14</v>
      </c>
      <c r="CN151" s="48">
        <v>13</v>
      </c>
      <c r="CO151" s="48">
        <v>9</v>
      </c>
      <c r="CP151" s="48">
        <v>4</v>
      </c>
      <c r="CQ151" s="48">
        <v>2</v>
      </c>
      <c r="CR151" s="48">
        <v>0</v>
      </c>
      <c r="CS151" s="48">
        <v>0</v>
      </c>
      <c r="CT151" s="50">
        <v>0</v>
      </c>
      <c r="CU151" s="48">
        <v>15</v>
      </c>
      <c r="CV151" s="48">
        <v>78</v>
      </c>
      <c r="CW151" s="48">
        <v>49</v>
      </c>
      <c r="CX151" s="48">
        <v>28</v>
      </c>
      <c r="CY151" s="48">
        <v>6</v>
      </c>
      <c r="CZ151" s="48">
        <v>7284</v>
      </c>
      <c r="DA151" s="48">
        <v>51.795774647899997</v>
      </c>
      <c r="DB151" s="48">
        <v>1</v>
      </c>
    </row>
    <row r="152" spans="1:106" x14ac:dyDescent="0.15">
      <c r="A152">
        <v>8480</v>
      </c>
      <c r="B152">
        <v>28220</v>
      </c>
      <c r="C152">
        <v>1270</v>
      </c>
      <c r="D152">
        <v>2</v>
      </c>
      <c r="H152" t="s">
        <v>631</v>
      </c>
      <c r="I152" t="s">
        <v>59</v>
      </c>
      <c r="J152" t="s">
        <v>155</v>
      </c>
      <c r="L152" t="s">
        <v>888</v>
      </c>
      <c r="M152" s="161">
        <v>189</v>
      </c>
      <c r="N152" s="48">
        <v>592</v>
      </c>
      <c r="O152" s="48">
        <v>20</v>
      </c>
      <c r="P152" s="48">
        <v>36</v>
      </c>
      <c r="Q152" s="48">
        <v>37</v>
      </c>
      <c r="R152" s="48">
        <v>17</v>
      </c>
      <c r="S152" s="48">
        <v>22</v>
      </c>
      <c r="T152" s="48">
        <v>15</v>
      </c>
      <c r="U152" s="48">
        <v>24</v>
      </c>
      <c r="V152" s="48">
        <v>41</v>
      </c>
      <c r="W152" s="48">
        <v>44</v>
      </c>
      <c r="X152" s="48">
        <v>38</v>
      </c>
      <c r="Y152" s="48">
        <v>37</v>
      </c>
      <c r="Z152" s="48">
        <v>53</v>
      </c>
      <c r="AA152" s="48">
        <v>47</v>
      </c>
      <c r="AB152" s="48">
        <v>57</v>
      </c>
      <c r="AC152" s="48">
        <v>35</v>
      </c>
      <c r="AD152" s="48">
        <v>19</v>
      </c>
      <c r="AE152" s="48">
        <v>22</v>
      </c>
      <c r="AF152" s="48">
        <v>19</v>
      </c>
      <c r="AG152" s="48">
        <v>8</v>
      </c>
      <c r="AH152" s="48">
        <v>1</v>
      </c>
      <c r="AI152" s="48">
        <v>0</v>
      </c>
      <c r="AJ152" s="50">
        <v>0</v>
      </c>
      <c r="AK152" s="48">
        <v>93</v>
      </c>
      <c r="AL152" s="48">
        <v>338</v>
      </c>
      <c r="AM152" s="48">
        <v>161</v>
      </c>
      <c r="AN152" s="48">
        <v>69</v>
      </c>
      <c r="AO152" s="48">
        <v>28</v>
      </c>
      <c r="AP152" s="48">
        <v>27817</v>
      </c>
      <c r="AQ152" s="48">
        <v>47.488175675699999</v>
      </c>
      <c r="AR152" s="48">
        <v>1</v>
      </c>
      <c r="AS152" s="48">
        <v>277</v>
      </c>
      <c r="AT152" s="48">
        <v>6</v>
      </c>
      <c r="AU152" s="48">
        <v>19</v>
      </c>
      <c r="AV152" s="48">
        <v>15</v>
      </c>
      <c r="AW152" s="48">
        <v>11</v>
      </c>
      <c r="AX152" s="48">
        <v>2</v>
      </c>
      <c r="AY152" s="48">
        <v>9</v>
      </c>
      <c r="AZ152" s="48">
        <v>15</v>
      </c>
      <c r="BA152" s="48">
        <v>21</v>
      </c>
      <c r="BB152" s="48">
        <v>21</v>
      </c>
      <c r="BC152" s="48">
        <v>14</v>
      </c>
      <c r="BD152" s="48">
        <v>19</v>
      </c>
      <c r="BE152" s="48">
        <v>29</v>
      </c>
      <c r="BF152" s="48">
        <v>24</v>
      </c>
      <c r="BG152" s="48">
        <v>32</v>
      </c>
      <c r="BH152" s="48">
        <v>12</v>
      </c>
      <c r="BI152" s="48">
        <v>11</v>
      </c>
      <c r="BJ152" s="48">
        <v>10</v>
      </c>
      <c r="BK152" s="48">
        <v>3</v>
      </c>
      <c r="BL152" s="48">
        <v>4</v>
      </c>
      <c r="BM152" s="48">
        <v>0</v>
      </c>
      <c r="BN152" s="48">
        <v>0</v>
      </c>
      <c r="BO152" s="50">
        <v>0</v>
      </c>
      <c r="BP152" s="48">
        <v>40</v>
      </c>
      <c r="BQ152" s="48">
        <v>165</v>
      </c>
      <c r="BR152" s="48">
        <v>72</v>
      </c>
      <c r="BS152" s="48">
        <v>28</v>
      </c>
      <c r="BT152" s="48">
        <v>7</v>
      </c>
      <c r="BU152" s="48">
        <v>13070</v>
      </c>
      <c r="BV152" s="48">
        <v>47.684115523499997</v>
      </c>
      <c r="BW152" s="48">
        <v>0</v>
      </c>
      <c r="BX152" s="48">
        <v>315</v>
      </c>
      <c r="BY152" s="48">
        <v>14</v>
      </c>
      <c r="BZ152" s="48">
        <v>17</v>
      </c>
      <c r="CA152" s="48">
        <v>22</v>
      </c>
      <c r="CB152" s="48">
        <v>6</v>
      </c>
      <c r="CC152" s="48">
        <v>20</v>
      </c>
      <c r="CD152" s="48">
        <v>6</v>
      </c>
      <c r="CE152" s="48">
        <v>9</v>
      </c>
      <c r="CF152" s="48">
        <v>20</v>
      </c>
      <c r="CG152" s="48">
        <v>23</v>
      </c>
      <c r="CH152" s="48">
        <v>24</v>
      </c>
      <c r="CI152" s="48">
        <v>18</v>
      </c>
      <c r="CJ152" s="48">
        <v>24</v>
      </c>
      <c r="CK152" s="48">
        <v>23</v>
      </c>
      <c r="CL152" s="48">
        <v>25</v>
      </c>
      <c r="CM152" s="48">
        <v>23</v>
      </c>
      <c r="CN152" s="48">
        <v>8</v>
      </c>
      <c r="CO152" s="48">
        <v>12</v>
      </c>
      <c r="CP152" s="48">
        <v>16</v>
      </c>
      <c r="CQ152" s="48">
        <v>4</v>
      </c>
      <c r="CR152" s="48">
        <v>1</v>
      </c>
      <c r="CS152" s="48">
        <v>0</v>
      </c>
      <c r="CT152" s="50">
        <v>0</v>
      </c>
      <c r="CU152" s="48">
        <v>53</v>
      </c>
      <c r="CV152" s="48">
        <v>173</v>
      </c>
      <c r="CW152" s="48">
        <v>89</v>
      </c>
      <c r="CX152" s="48">
        <v>41</v>
      </c>
      <c r="CY152" s="48">
        <v>21</v>
      </c>
      <c r="CZ152" s="48">
        <v>14747</v>
      </c>
      <c r="DA152" s="48">
        <v>47.315873015900003</v>
      </c>
      <c r="DB152" s="48">
        <v>1</v>
      </c>
    </row>
    <row r="153" spans="1:106" x14ac:dyDescent="0.15">
      <c r="A153">
        <v>8481</v>
      </c>
      <c r="B153">
        <v>28220</v>
      </c>
      <c r="C153">
        <v>1280</v>
      </c>
      <c r="D153">
        <v>2</v>
      </c>
      <c r="H153" t="s">
        <v>631</v>
      </c>
      <c r="I153" t="s">
        <v>59</v>
      </c>
      <c r="J153" t="s">
        <v>156</v>
      </c>
      <c r="L153" t="s">
        <v>888</v>
      </c>
      <c r="M153" s="161">
        <v>126</v>
      </c>
      <c r="N153" s="48">
        <v>457</v>
      </c>
      <c r="O153" s="48">
        <v>20</v>
      </c>
      <c r="P153" s="48">
        <v>22</v>
      </c>
      <c r="Q153" s="48">
        <v>26</v>
      </c>
      <c r="R153" s="48">
        <v>28</v>
      </c>
      <c r="S153" s="48">
        <v>16</v>
      </c>
      <c r="T153" s="48">
        <v>14</v>
      </c>
      <c r="U153" s="48">
        <v>16</v>
      </c>
      <c r="V153" s="48">
        <v>28</v>
      </c>
      <c r="W153" s="48">
        <v>32</v>
      </c>
      <c r="X153" s="48">
        <v>31</v>
      </c>
      <c r="Y153" s="48">
        <v>35</v>
      </c>
      <c r="Z153" s="48">
        <v>20</v>
      </c>
      <c r="AA153" s="48">
        <v>27</v>
      </c>
      <c r="AB153" s="48">
        <v>32</v>
      </c>
      <c r="AC153" s="48">
        <v>34</v>
      </c>
      <c r="AD153" s="48">
        <v>26</v>
      </c>
      <c r="AE153" s="48">
        <v>24</v>
      </c>
      <c r="AF153" s="48">
        <v>18</v>
      </c>
      <c r="AG153" s="48">
        <v>8</v>
      </c>
      <c r="AH153" s="48">
        <v>0</v>
      </c>
      <c r="AI153" s="48">
        <v>0</v>
      </c>
      <c r="AJ153" s="50">
        <v>0</v>
      </c>
      <c r="AK153" s="48">
        <v>68</v>
      </c>
      <c r="AL153" s="48">
        <v>247</v>
      </c>
      <c r="AM153" s="48">
        <v>142</v>
      </c>
      <c r="AN153" s="48">
        <v>76</v>
      </c>
      <c r="AO153" s="48">
        <v>26</v>
      </c>
      <c r="AP153" s="48">
        <v>21566</v>
      </c>
      <c r="AQ153" s="48">
        <v>47.690371991200003</v>
      </c>
      <c r="AR153" s="48">
        <v>0</v>
      </c>
      <c r="AS153" s="48">
        <v>220</v>
      </c>
      <c r="AT153" s="48">
        <v>10</v>
      </c>
      <c r="AU153" s="48">
        <v>14</v>
      </c>
      <c r="AV153" s="48">
        <v>11</v>
      </c>
      <c r="AW153" s="48">
        <v>19</v>
      </c>
      <c r="AX153" s="48">
        <v>6</v>
      </c>
      <c r="AY153" s="48">
        <v>5</v>
      </c>
      <c r="AZ153" s="48">
        <v>9</v>
      </c>
      <c r="BA153" s="48">
        <v>12</v>
      </c>
      <c r="BB153" s="48">
        <v>17</v>
      </c>
      <c r="BC153" s="48">
        <v>16</v>
      </c>
      <c r="BD153" s="48">
        <v>17</v>
      </c>
      <c r="BE153" s="48">
        <v>13</v>
      </c>
      <c r="BF153" s="48">
        <v>12</v>
      </c>
      <c r="BG153" s="48">
        <v>10</v>
      </c>
      <c r="BH153" s="48">
        <v>21</v>
      </c>
      <c r="BI153" s="48">
        <v>8</v>
      </c>
      <c r="BJ153" s="48">
        <v>10</v>
      </c>
      <c r="BK153" s="48">
        <v>8</v>
      </c>
      <c r="BL153" s="48">
        <v>2</v>
      </c>
      <c r="BM153" s="48">
        <v>0</v>
      </c>
      <c r="BN153" s="48">
        <v>0</v>
      </c>
      <c r="BO153" s="50">
        <v>0</v>
      </c>
      <c r="BP153" s="48">
        <v>35</v>
      </c>
      <c r="BQ153" s="48">
        <v>126</v>
      </c>
      <c r="BR153" s="48">
        <v>59</v>
      </c>
      <c r="BS153" s="48">
        <v>28</v>
      </c>
      <c r="BT153" s="48">
        <v>10</v>
      </c>
      <c r="BU153" s="48">
        <v>9924</v>
      </c>
      <c r="BV153" s="48">
        <v>45.609090909099997</v>
      </c>
      <c r="BW153" s="48">
        <v>0</v>
      </c>
      <c r="BX153" s="48">
        <v>237</v>
      </c>
      <c r="BY153" s="48">
        <v>10</v>
      </c>
      <c r="BZ153" s="48">
        <v>8</v>
      </c>
      <c r="CA153" s="48">
        <v>15</v>
      </c>
      <c r="CB153" s="48">
        <v>9</v>
      </c>
      <c r="CC153" s="48">
        <v>10</v>
      </c>
      <c r="CD153" s="48">
        <v>9</v>
      </c>
      <c r="CE153" s="48">
        <v>7</v>
      </c>
      <c r="CF153" s="48">
        <v>16</v>
      </c>
      <c r="CG153" s="48">
        <v>15</v>
      </c>
      <c r="CH153" s="48">
        <v>15</v>
      </c>
      <c r="CI153" s="48">
        <v>18</v>
      </c>
      <c r="CJ153" s="48">
        <v>7</v>
      </c>
      <c r="CK153" s="48">
        <v>15</v>
      </c>
      <c r="CL153" s="48">
        <v>22</v>
      </c>
      <c r="CM153" s="48">
        <v>13</v>
      </c>
      <c r="CN153" s="48">
        <v>18</v>
      </c>
      <c r="CO153" s="48">
        <v>14</v>
      </c>
      <c r="CP153" s="48">
        <v>10</v>
      </c>
      <c r="CQ153" s="48">
        <v>6</v>
      </c>
      <c r="CR153" s="48">
        <v>0</v>
      </c>
      <c r="CS153" s="48">
        <v>0</v>
      </c>
      <c r="CT153" s="50">
        <v>0</v>
      </c>
      <c r="CU153" s="48">
        <v>33</v>
      </c>
      <c r="CV153" s="48">
        <v>121</v>
      </c>
      <c r="CW153" s="48">
        <v>83</v>
      </c>
      <c r="CX153" s="48">
        <v>48</v>
      </c>
      <c r="CY153" s="48">
        <v>16</v>
      </c>
      <c r="CZ153" s="48">
        <v>11642</v>
      </c>
      <c r="DA153" s="48">
        <v>49.622362869200003</v>
      </c>
      <c r="DB153" s="48">
        <v>0</v>
      </c>
    </row>
    <row r="154" spans="1:106" x14ac:dyDescent="0.15">
      <c r="A154">
        <v>8482</v>
      </c>
      <c r="B154">
        <v>28220</v>
      </c>
      <c r="C154">
        <v>1290</v>
      </c>
      <c r="D154">
        <v>2</v>
      </c>
      <c r="H154" t="s">
        <v>631</v>
      </c>
      <c r="I154" t="s">
        <v>59</v>
      </c>
      <c r="J154" t="s">
        <v>157</v>
      </c>
      <c r="L154" t="s">
        <v>888</v>
      </c>
      <c r="M154" s="161">
        <v>106</v>
      </c>
      <c r="N154" s="48">
        <v>406</v>
      </c>
      <c r="O154" s="48">
        <v>21</v>
      </c>
      <c r="P154" s="48">
        <v>19</v>
      </c>
      <c r="Q154" s="48">
        <v>19</v>
      </c>
      <c r="R154" s="48">
        <v>16</v>
      </c>
      <c r="S154" s="48">
        <v>10</v>
      </c>
      <c r="T154" s="48">
        <v>22</v>
      </c>
      <c r="U154" s="48">
        <v>32</v>
      </c>
      <c r="V154" s="48">
        <v>26</v>
      </c>
      <c r="W154" s="48">
        <v>20</v>
      </c>
      <c r="X154" s="48">
        <v>21</v>
      </c>
      <c r="Y154" s="48">
        <v>24</v>
      </c>
      <c r="Z154" s="48">
        <v>37</v>
      </c>
      <c r="AA154" s="48">
        <v>37</v>
      </c>
      <c r="AB154" s="48">
        <v>33</v>
      </c>
      <c r="AC154" s="48">
        <v>22</v>
      </c>
      <c r="AD154" s="48">
        <v>24</v>
      </c>
      <c r="AE154" s="48">
        <v>12</v>
      </c>
      <c r="AF154" s="48">
        <v>11</v>
      </c>
      <c r="AG154" s="48">
        <v>0</v>
      </c>
      <c r="AH154" s="48">
        <v>0</v>
      </c>
      <c r="AI154" s="48">
        <v>0</v>
      </c>
      <c r="AJ154" s="50">
        <v>0</v>
      </c>
      <c r="AK154" s="48">
        <v>59</v>
      </c>
      <c r="AL154" s="48">
        <v>245</v>
      </c>
      <c r="AM154" s="48">
        <v>102</v>
      </c>
      <c r="AN154" s="48">
        <v>47</v>
      </c>
      <c r="AO154" s="48">
        <v>11</v>
      </c>
      <c r="AP154" s="48">
        <v>18523</v>
      </c>
      <c r="AQ154" s="48">
        <v>46.123152709400003</v>
      </c>
      <c r="AR154" s="48">
        <v>0</v>
      </c>
      <c r="AS154" s="48">
        <v>200</v>
      </c>
      <c r="AT154" s="48">
        <v>10</v>
      </c>
      <c r="AU154" s="48">
        <v>11</v>
      </c>
      <c r="AV154" s="48">
        <v>10</v>
      </c>
      <c r="AW154" s="48">
        <v>9</v>
      </c>
      <c r="AX154" s="48">
        <v>4</v>
      </c>
      <c r="AY154" s="48">
        <v>9</v>
      </c>
      <c r="AZ154" s="48">
        <v>15</v>
      </c>
      <c r="BA154" s="48">
        <v>13</v>
      </c>
      <c r="BB154" s="48">
        <v>11</v>
      </c>
      <c r="BC154" s="48">
        <v>9</v>
      </c>
      <c r="BD154" s="48">
        <v>12</v>
      </c>
      <c r="BE154" s="48">
        <v>18</v>
      </c>
      <c r="BF154" s="48">
        <v>19</v>
      </c>
      <c r="BG154" s="48">
        <v>16</v>
      </c>
      <c r="BH154" s="48">
        <v>14</v>
      </c>
      <c r="BI154" s="48">
        <v>9</v>
      </c>
      <c r="BJ154" s="48">
        <v>6</v>
      </c>
      <c r="BK154" s="48">
        <v>5</v>
      </c>
      <c r="BL154" s="48">
        <v>0</v>
      </c>
      <c r="BM154" s="48">
        <v>0</v>
      </c>
      <c r="BN154" s="48">
        <v>0</v>
      </c>
      <c r="BO154" s="50">
        <v>0</v>
      </c>
      <c r="BP154" s="48">
        <v>31</v>
      </c>
      <c r="BQ154" s="48">
        <v>119</v>
      </c>
      <c r="BR154" s="48">
        <v>50</v>
      </c>
      <c r="BS154" s="48">
        <v>20</v>
      </c>
      <c r="BT154" s="48">
        <v>5</v>
      </c>
      <c r="BU154" s="48">
        <v>9052</v>
      </c>
      <c r="BV154" s="48">
        <v>45.76</v>
      </c>
      <c r="BW154" s="48">
        <v>0</v>
      </c>
      <c r="BX154" s="48">
        <v>206</v>
      </c>
      <c r="BY154" s="48">
        <v>11</v>
      </c>
      <c r="BZ154" s="48">
        <v>8</v>
      </c>
      <c r="CA154" s="48">
        <v>9</v>
      </c>
      <c r="CB154" s="48">
        <v>7</v>
      </c>
      <c r="CC154" s="48">
        <v>6</v>
      </c>
      <c r="CD154" s="48">
        <v>13</v>
      </c>
      <c r="CE154" s="48">
        <v>17</v>
      </c>
      <c r="CF154" s="48">
        <v>13</v>
      </c>
      <c r="CG154" s="48">
        <v>9</v>
      </c>
      <c r="CH154" s="48">
        <v>12</v>
      </c>
      <c r="CI154" s="48">
        <v>12</v>
      </c>
      <c r="CJ154" s="48">
        <v>19</v>
      </c>
      <c r="CK154" s="48">
        <v>18</v>
      </c>
      <c r="CL154" s="48">
        <v>17</v>
      </c>
      <c r="CM154" s="48">
        <v>8</v>
      </c>
      <c r="CN154" s="48">
        <v>15</v>
      </c>
      <c r="CO154" s="48">
        <v>6</v>
      </c>
      <c r="CP154" s="48">
        <v>6</v>
      </c>
      <c r="CQ154" s="48">
        <v>0</v>
      </c>
      <c r="CR154" s="48">
        <v>0</v>
      </c>
      <c r="CS154" s="48">
        <v>0</v>
      </c>
      <c r="CT154" s="50">
        <v>0</v>
      </c>
      <c r="CU154" s="48">
        <v>28</v>
      </c>
      <c r="CV154" s="48">
        <v>126</v>
      </c>
      <c r="CW154" s="48">
        <v>52</v>
      </c>
      <c r="CX154" s="48">
        <v>27</v>
      </c>
      <c r="CY154" s="48">
        <v>6</v>
      </c>
      <c r="CZ154" s="48">
        <v>9471</v>
      </c>
      <c r="DA154" s="48">
        <v>46.475728155299997</v>
      </c>
      <c r="DB154" s="48">
        <v>0</v>
      </c>
    </row>
    <row r="155" spans="1:106" x14ac:dyDescent="0.15">
      <c r="A155">
        <v>8483</v>
      </c>
      <c r="B155">
        <v>28220</v>
      </c>
      <c r="C155">
        <v>1300</v>
      </c>
      <c r="D155">
        <v>2</v>
      </c>
      <c r="H155" t="s">
        <v>631</v>
      </c>
      <c r="I155" t="s">
        <v>59</v>
      </c>
      <c r="J155" t="s">
        <v>158</v>
      </c>
      <c r="L155" t="s">
        <v>888</v>
      </c>
      <c r="M155" s="161">
        <v>183</v>
      </c>
      <c r="N155" s="48">
        <v>628</v>
      </c>
      <c r="O155" s="48">
        <v>19</v>
      </c>
      <c r="P155" s="48">
        <v>28</v>
      </c>
      <c r="Q155" s="48">
        <v>40</v>
      </c>
      <c r="R155" s="48">
        <v>33</v>
      </c>
      <c r="S155" s="48">
        <v>24</v>
      </c>
      <c r="T155" s="48">
        <v>26</v>
      </c>
      <c r="U155" s="48">
        <v>23</v>
      </c>
      <c r="V155" s="48">
        <v>33</v>
      </c>
      <c r="W155" s="48">
        <v>50</v>
      </c>
      <c r="X155" s="48">
        <v>42</v>
      </c>
      <c r="Y155" s="48">
        <v>37</v>
      </c>
      <c r="Z155" s="48">
        <v>40</v>
      </c>
      <c r="AA155" s="48">
        <v>60</v>
      </c>
      <c r="AB155" s="48">
        <v>32</v>
      </c>
      <c r="AC155" s="48">
        <v>41</v>
      </c>
      <c r="AD155" s="48">
        <v>42</v>
      </c>
      <c r="AE155" s="48">
        <v>32</v>
      </c>
      <c r="AF155" s="48">
        <v>22</v>
      </c>
      <c r="AG155" s="48">
        <v>1</v>
      </c>
      <c r="AH155" s="48">
        <v>3</v>
      </c>
      <c r="AI155" s="48">
        <v>0</v>
      </c>
      <c r="AJ155" s="50">
        <v>0</v>
      </c>
      <c r="AK155" s="48">
        <v>87</v>
      </c>
      <c r="AL155" s="48">
        <v>368</v>
      </c>
      <c r="AM155" s="48">
        <v>173</v>
      </c>
      <c r="AN155" s="48">
        <v>100</v>
      </c>
      <c r="AO155" s="48">
        <v>26</v>
      </c>
      <c r="AP155" s="48">
        <v>29701</v>
      </c>
      <c r="AQ155" s="48">
        <v>47.794585987300003</v>
      </c>
      <c r="AR155" s="48">
        <v>18</v>
      </c>
      <c r="AS155" s="48">
        <v>304</v>
      </c>
      <c r="AT155" s="48">
        <v>9</v>
      </c>
      <c r="AU155" s="48">
        <v>18</v>
      </c>
      <c r="AV155" s="48">
        <v>17</v>
      </c>
      <c r="AW155" s="48">
        <v>16</v>
      </c>
      <c r="AX155" s="48">
        <v>8</v>
      </c>
      <c r="AY155" s="48">
        <v>21</v>
      </c>
      <c r="AZ155" s="48">
        <v>9</v>
      </c>
      <c r="BA155" s="48">
        <v>15</v>
      </c>
      <c r="BB155" s="48">
        <v>24</v>
      </c>
      <c r="BC155" s="48">
        <v>24</v>
      </c>
      <c r="BD155" s="48">
        <v>20</v>
      </c>
      <c r="BE155" s="48">
        <v>20</v>
      </c>
      <c r="BF155" s="48">
        <v>31</v>
      </c>
      <c r="BG155" s="48">
        <v>15</v>
      </c>
      <c r="BH155" s="48">
        <v>17</v>
      </c>
      <c r="BI155" s="48">
        <v>15</v>
      </c>
      <c r="BJ155" s="48">
        <v>18</v>
      </c>
      <c r="BK155" s="48">
        <v>6</v>
      </c>
      <c r="BL155" s="48">
        <v>1</v>
      </c>
      <c r="BM155" s="48">
        <v>0</v>
      </c>
      <c r="BN155" s="48">
        <v>0</v>
      </c>
      <c r="BO155" s="50">
        <v>0</v>
      </c>
      <c r="BP155" s="48">
        <v>44</v>
      </c>
      <c r="BQ155" s="48">
        <v>188</v>
      </c>
      <c r="BR155" s="48">
        <v>72</v>
      </c>
      <c r="BS155" s="48">
        <v>40</v>
      </c>
      <c r="BT155" s="48">
        <v>7</v>
      </c>
      <c r="BU155" s="48">
        <v>13921</v>
      </c>
      <c r="BV155" s="48">
        <v>46.292763157899998</v>
      </c>
      <c r="BW155" s="48">
        <v>12</v>
      </c>
      <c r="BX155" s="48">
        <v>324</v>
      </c>
      <c r="BY155" s="48">
        <v>10</v>
      </c>
      <c r="BZ155" s="48">
        <v>10</v>
      </c>
      <c r="CA155" s="48">
        <v>23</v>
      </c>
      <c r="CB155" s="48">
        <v>17</v>
      </c>
      <c r="CC155" s="48">
        <v>16</v>
      </c>
      <c r="CD155" s="48">
        <v>5</v>
      </c>
      <c r="CE155" s="48">
        <v>14</v>
      </c>
      <c r="CF155" s="48">
        <v>18</v>
      </c>
      <c r="CG155" s="48">
        <v>26</v>
      </c>
      <c r="CH155" s="48">
        <v>18</v>
      </c>
      <c r="CI155" s="48">
        <v>17</v>
      </c>
      <c r="CJ155" s="48">
        <v>20</v>
      </c>
      <c r="CK155" s="48">
        <v>29</v>
      </c>
      <c r="CL155" s="48">
        <v>17</v>
      </c>
      <c r="CM155" s="48">
        <v>24</v>
      </c>
      <c r="CN155" s="48">
        <v>27</v>
      </c>
      <c r="CO155" s="48">
        <v>14</v>
      </c>
      <c r="CP155" s="48">
        <v>16</v>
      </c>
      <c r="CQ155" s="48">
        <v>0</v>
      </c>
      <c r="CR155" s="48">
        <v>3</v>
      </c>
      <c r="CS155" s="48">
        <v>0</v>
      </c>
      <c r="CT155" s="50">
        <v>0</v>
      </c>
      <c r="CU155" s="48">
        <v>43</v>
      </c>
      <c r="CV155" s="48">
        <v>180</v>
      </c>
      <c r="CW155" s="48">
        <v>101</v>
      </c>
      <c r="CX155" s="48">
        <v>60</v>
      </c>
      <c r="CY155" s="48">
        <v>19</v>
      </c>
      <c r="CZ155" s="48">
        <v>15780</v>
      </c>
      <c r="DA155" s="48">
        <v>49.2037037037</v>
      </c>
      <c r="DB155" s="48">
        <v>6</v>
      </c>
    </row>
    <row r="156" spans="1:106" x14ac:dyDescent="0.15">
      <c r="A156">
        <v>8484</v>
      </c>
      <c r="B156">
        <v>28220</v>
      </c>
      <c r="C156">
        <v>1310</v>
      </c>
      <c r="D156">
        <v>2</v>
      </c>
      <c r="H156" t="s">
        <v>631</v>
      </c>
      <c r="I156" t="s">
        <v>59</v>
      </c>
      <c r="J156" t="s">
        <v>834</v>
      </c>
      <c r="L156" t="s">
        <v>888</v>
      </c>
      <c r="M156" s="161">
        <v>41</v>
      </c>
      <c r="N156" s="48">
        <v>134</v>
      </c>
      <c r="O156" s="48">
        <v>2</v>
      </c>
      <c r="P156" s="48">
        <v>6</v>
      </c>
      <c r="Q156" s="48">
        <v>4</v>
      </c>
      <c r="R156" s="48">
        <v>3</v>
      </c>
      <c r="S156" s="48">
        <v>9</v>
      </c>
      <c r="T156" s="48">
        <v>8</v>
      </c>
      <c r="U156" s="48">
        <v>4</v>
      </c>
      <c r="V156" s="48">
        <v>10</v>
      </c>
      <c r="W156" s="48">
        <v>5</v>
      </c>
      <c r="X156" s="48">
        <v>6</v>
      </c>
      <c r="Y156" s="48">
        <v>10</v>
      </c>
      <c r="Z156" s="48">
        <v>6</v>
      </c>
      <c r="AA156" s="48">
        <v>14</v>
      </c>
      <c r="AB156" s="48">
        <v>16</v>
      </c>
      <c r="AC156" s="48">
        <v>8</v>
      </c>
      <c r="AD156" s="48">
        <v>9</v>
      </c>
      <c r="AE156" s="48">
        <v>10</v>
      </c>
      <c r="AF156" s="48">
        <v>2</v>
      </c>
      <c r="AG156" s="48">
        <v>2</v>
      </c>
      <c r="AH156" s="48">
        <v>0</v>
      </c>
      <c r="AI156" s="48">
        <v>0</v>
      </c>
      <c r="AJ156" s="50">
        <v>0</v>
      </c>
      <c r="AK156" s="48">
        <v>12</v>
      </c>
      <c r="AL156" s="48">
        <v>75</v>
      </c>
      <c r="AM156" s="48">
        <v>47</v>
      </c>
      <c r="AN156" s="48">
        <v>23</v>
      </c>
      <c r="AO156" s="48">
        <v>4</v>
      </c>
      <c r="AP156" s="48">
        <v>6794</v>
      </c>
      <c r="AQ156" s="48">
        <v>51.201492537299998</v>
      </c>
      <c r="AR156" s="48">
        <v>5</v>
      </c>
      <c r="AS156" s="48">
        <v>66</v>
      </c>
      <c r="AT156" s="48">
        <v>0</v>
      </c>
      <c r="AU156" s="48">
        <v>4</v>
      </c>
      <c r="AV156" s="48">
        <v>3</v>
      </c>
      <c r="AW156" s="48">
        <v>3</v>
      </c>
      <c r="AX156" s="48">
        <v>3</v>
      </c>
      <c r="AY156" s="48">
        <v>1</v>
      </c>
      <c r="AZ156" s="48">
        <v>3</v>
      </c>
      <c r="BA156" s="48">
        <v>6</v>
      </c>
      <c r="BB156" s="48">
        <v>2</v>
      </c>
      <c r="BC156" s="48">
        <v>5</v>
      </c>
      <c r="BD156" s="48">
        <v>5</v>
      </c>
      <c r="BE156" s="48">
        <v>4</v>
      </c>
      <c r="BF156" s="48">
        <v>4</v>
      </c>
      <c r="BG156" s="48">
        <v>11</v>
      </c>
      <c r="BH156" s="48">
        <v>4</v>
      </c>
      <c r="BI156" s="48">
        <v>1</v>
      </c>
      <c r="BJ156" s="48">
        <v>6</v>
      </c>
      <c r="BK156" s="48">
        <v>1</v>
      </c>
      <c r="BL156" s="48">
        <v>0</v>
      </c>
      <c r="BM156" s="48">
        <v>0</v>
      </c>
      <c r="BN156" s="48">
        <v>0</v>
      </c>
      <c r="BO156" s="50">
        <v>0</v>
      </c>
      <c r="BP156" s="48">
        <v>7</v>
      </c>
      <c r="BQ156" s="48">
        <v>36</v>
      </c>
      <c r="BR156" s="48">
        <v>23</v>
      </c>
      <c r="BS156" s="48">
        <v>8</v>
      </c>
      <c r="BT156" s="48">
        <v>1</v>
      </c>
      <c r="BU156" s="48">
        <v>3261</v>
      </c>
      <c r="BV156" s="48">
        <v>49.909090909100001</v>
      </c>
      <c r="BW156" s="48">
        <v>0</v>
      </c>
      <c r="BX156" s="48">
        <v>68</v>
      </c>
      <c r="BY156" s="48">
        <v>2</v>
      </c>
      <c r="BZ156" s="48">
        <v>2</v>
      </c>
      <c r="CA156" s="48">
        <v>1</v>
      </c>
      <c r="CB156" s="48">
        <v>0</v>
      </c>
      <c r="CC156" s="48">
        <v>6</v>
      </c>
      <c r="CD156" s="48">
        <v>7</v>
      </c>
      <c r="CE156" s="48">
        <v>1</v>
      </c>
      <c r="CF156" s="48">
        <v>4</v>
      </c>
      <c r="CG156" s="48">
        <v>3</v>
      </c>
      <c r="CH156" s="48">
        <v>1</v>
      </c>
      <c r="CI156" s="48">
        <v>5</v>
      </c>
      <c r="CJ156" s="48">
        <v>2</v>
      </c>
      <c r="CK156" s="48">
        <v>10</v>
      </c>
      <c r="CL156" s="48">
        <v>5</v>
      </c>
      <c r="CM156" s="48">
        <v>4</v>
      </c>
      <c r="CN156" s="48">
        <v>8</v>
      </c>
      <c r="CO156" s="48">
        <v>4</v>
      </c>
      <c r="CP156" s="48">
        <v>1</v>
      </c>
      <c r="CQ156" s="48">
        <v>2</v>
      </c>
      <c r="CR156" s="48">
        <v>0</v>
      </c>
      <c r="CS156" s="48">
        <v>0</v>
      </c>
      <c r="CT156" s="50">
        <v>0</v>
      </c>
      <c r="CU156" s="48">
        <v>5</v>
      </c>
      <c r="CV156" s="48">
        <v>39</v>
      </c>
      <c r="CW156" s="48">
        <v>24</v>
      </c>
      <c r="CX156" s="48">
        <v>15</v>
      </c>
      <c r="CY156" s="48">
        <v>3</v>
      </c>
      <c r="CZ156" s="48">
        <v>3533</v>
      </c>
      <c r="DA156" s="48">
        <v>52.455882352899998</v>
      </c>
      <c r="DB156" s="48">
        <v>5</v>
      </c>
    </row>
    <row r="157" spans="1:106" x14ac:dyDescent="0.15">
      <c r="A157">
        <v>8485</v>
      </c>
      <c r="B157">
        <v>28220</v>
      </c>
      <c r="C157">
        <v>1320</v>
      </c>
      <c r="D157">
        <v>2</v>
      </c>
      <c r="H157" t="s">
        <v>631</v>
      </c>
      <c r="I157" t="s">
        <v>59</v>
      </c>
      <c r="J157" t="s">
        <v>824</v>
      </c>
      <c r="L157" t="s">
        <v>888</v>
      </c>
      <c r="M157" s="161">
        <v>101</v>
      </c>
      <c r="N157" s="48">
        <v>283</v>
      </c>
      <c r="O157" s="48">
        <v>4</v>
      </c>
      <c r="P157" s="48">
        <v>8</v>
      </c>
      <c r="Q157" s="48">
        <v>17</v>
      </c>
      <c r="R157" s="48">
        <v>6</v>
      </c>
      <c r="S157" s="48">
        <v>9</v>
      </c>
      <c r="T157" s="48">
        <v>17</v>
      </c>
      <c r="U157" s="48">
        <v>21</v>
      </c>
      <c r="V157" s="48">
        <v>14</v>
      </c>
      <c r="W157" s="48">
        <v>18</v>
      </c>
      <c r="X157" s="48">
        <v>8</v>
      </c>
      <c r="Y157" s="48">
        <v>17</v>
      </c>
      <c r="Z157" s="48">
        <v>29</v>
      </c>
      <c r="AA157" s="48">
        <v>31</v>
      </c>
      <c r="AB157" s="48">
        <v>23</v>
      </c>
      <c r="AC157" s="48">
        <v>12</v>
      </c>
      <c r="AD157" s="48">
        <v>20</v>
      </c>
      <c r="AE157" s="48">
        <v>18</v>
      </c>
      <c r="AF157" s="48">
        <v>8</v>
      </c>
      <c r="AG157" s="48">
        <v>3</v>
      </c>
      <c r="AH157" s="48">
        <v>0</v>
      </c>
      <c r="AI157" s="48">
        <v>0</v>
      </c>
      <c r="AJ157" s="50">
        <v>0</v>
      </c>
      <c r="AK157" s="48">
        <v>29</v>
      </c>
      <c r="AL157" s="48">
        <v>170</v>
      </c>
      <c r="AM157" s="48">
        <v>84</v>
      </c>
      <c r="AN157" s="48">
        <v>49</v>
      </c>
      <c r="AO157" s="48">
        <v>11</v>
      </c>
      <c r="AP157" s="48">
        <v>14187</v>
      </c>
      <c r="AQ157" s="48">
        <v>50.6307420495</v>
      </c>
      <c r="AR157" s="48">
        <v>3</v>
      </c>
      <c r="AS157" s="48">
        <v>144</v>
      </c>
      <c r="AT157" s="48">
        <v>2</v>
      </c>
      <c r="AU157" s="48">
        <v>6</v>
      </c>
      <c r="AV157" s="48">
        <v>13</v>
      </c>
      <c r="AW157" s="48">
        <v>3</v>
      </c>
      <c r="AX157" s="48">
        <v>3</v>
      </c>
      <c r="AY157" s="48">
        <v>7</v>
      </c>
      <c r="AZ157" s="48">
        <v>9</v>
      </c>
      <c r="BA157" s="48">
        <v>6</v>
      </c>
      <c r="BB157" s="48">
        <v>15</v>
      </c>
      <c r="BC157" s="48">
        <v>4</v>
      </c>
      <c r="BD157" s="48">
        <v>7</v>
      </c>
      <c r="BE157" s="48">
        <v>16</v>
      </c>
      <c r="BF157" s="48">
        <v>18</v>
      </c>
      <c r="BG157" s="48">
        <v>11</v>
      </c>
      <c r="BH157" s="48">
        <v>5</v>
      </c>
      <c r="BI157" s="48">
        <v>9</v>
      </c>
      <c r="BJ157" s="48">
        <v>6</v>
      </c>
      <c r="BK157" s="48">
        <v>3</v>
      </c>
      <c r="BL157" s="48">
        <v>1</v>
      </c>
      <c r="BM157" s="48">
        <v>0</v>
      </c>
      <c r="BN157" s="48">
        <v>0</v>
      </c>
      <c r="BO157" s="50">
        <v>0</v>
      </c>
      <c r="BP157" s="48">
        <v>21</v>
      </c>
      <c r="BQ157" s="48">
        <v>88</v>
      </c>
      <c r="BR157" s="48">
        <v>35</v>
      </c>
      <c r="BS157" s="48">
        <v>19</v>
      </c>
      <c r="BT157" s="48">
        <v>4</v>
      </c>
      <c r="BU157" s="48">
        <v>6864</v>
      </c>
      <c r="BV157" s="48">
        <v>48.166666666700003</v>
      </c>
      <c r="BW157" s="48">
        <v>0</v>
      </c>
      <c r="BX157" s="48">
        <v>139</v>
      </c>
      <c r="BY157" s="48">
        <v>2</v>
      </c>
      <c r="BZ157" s="48">
        <v>2</v>
      </c>
      <c r="CA157" s="48">
        <v>4</v>
      </c>
      <c r="CB157" s="48">
        <v>3</v>
      </c>
      <c r="CC157" s="48">
        <v>6</v>
      </c>
      <c r="CD157" s="48">
        <v>10</v>
      </c>
      <c r="CE157" s="48">
        <v>12</v>
      </c>
      <c r="CF157" s="48">
        <v>8</v>
      </c>
      <c r="CG157" s="48">
        <v>3</v>
      </c>
      <c r="CH157" s="48">
        <v>4</v>
      </c>
      <c r="CI157" s="48">
        <v>10</v>
      </c>
      <c r="CJ157" s="48">
        <v>13</v>
      </c>
      <c r="CK157" s="48">
        <v>13</v>
      </c>
      <c r="CL157" s="48">
        <v>12</v>
      </c>
      <c r="CM157" s="48">
        <v>7</v>
      </c>
      <c r="CN157" s="48">
        <v>11</v>
      </c>
      <c r="CO157" s="48">
        <v>12</v>
      </c>
      <c r="CP157" s="48">
        <v>5</v>
      </c>
      <c r="CQ157" s="48">
        <v>2</v>
      </c>
      <c r="CR157" s="48">
        <v>0</v>
      </c>
      <c r="CS157" s="48">
        <v>0</v>
      </c>
      <c r="CT157" s="50">
        <v>0</v>
      </c>
      <c r="CU157" s="48">
        <v>8</v>
      </c>
      <c r="CV157" s="48">
        <v>82</v>
      </c>
      <c r="CW157" s="48">
        <v>49</v>
      </c>
      <c r="CX157" s="48">
        <v>30</v>
      </c>
      <c r="CY157" s="48">
        <v>7</v>
      </c>
      <c r="CZ157" s="48">
        <v>7323</v>
      </c>
      <c r="DA157" s="48">
        <v>53.183453237400002</v>
      </c>
      <c r="DB157" s="48">
        <v>3</v>
      </c>
    </row>
    <row r="158" spans="1:106" x14ac:dyDescent="0.15">
      <c r="A158">
        <v>8486</v>
      </c>
      <c r="B158">
        <v>28220</v>
      </c>
      <c r="C158">
        <v>1330</v>
      </c>
      <c r="D158">
        <v>2</v>
      </c>
      <c r="H158" t="s">
        <v>631</v>
      </c>
      <c r="I158" t="s">
        <v>59</v>
      </c>
      <c r="J158" t="s">
        <v>833</v>
      </c>
      <c r="L158" t="s">
        <v>888</v>
      </c>
      <c r="M158" s="161">
        <v>108</v>
      </c>
      <c r="N158" s="48">
        <v>345</v>
      </c>
      <c r="O158" s="48">
        <v>19</v>
      </c>
      <c r="P158" s="48">
        <v>15</v>
      </c>
      <c r="Q158" s="48">
        <v>16</v>
      </c>
      <c r="R158" s="48">
        <v>19</v>
      </c>
      <c r="S158" s="48">
        <v>19</v>
      </c>
      <c r="T158" s="48">
        <v>21</v>
      </c>
      <c r="U158" s="48">
        <v>19</v>
      </c>
      <c r="V158" s="48">
        <v>25</v>
      </c>
      <c r="W158" s="48">
        <v>23</v>
      </c>
      <c r="X158" s="48">
        <v>20</v>
      </c>
      <c r="Y158" s="48">
        <v>21</v>
      </c>
      <c r="Z158" s="48">
        <v>22</v>
      </c>
      <c r="AA158" s="48">
        <v>28</v>
      </c>
      <c r="AB158" s="48">
        <v>18</v>
      </c>
      <c r="AC158" s="48">
        <v>15</v>
      </c>
      <c r="AD158" s="48">
        <v>11</v>
      </c>
      <c r="AE158" s="48">
        <v>21</v>
      </c>
      <c r="AF158" s="48">
        <v>8</v>
      </c>
      <c r="AG158" s="48">
        <v>3</v>
      </c>
      <c r="AH158" s="48">
        <v>2</v>
      </c>
      <c r="AI158" s="48">
        <v>0</v>
      </c>
      <c r="AJ158" s="50">
        <v>0</v>
      </c>
      <c r="AK158" s="48">
        <v>50</v>
      </c>
      <c r="AL158" s="48">
        <v>217</v>
      </c>
      <c r="AM158" s="48">
        <v>78</v>
      </c>
      <c r="AN158" s="48">
        <v>45</v>
      </c>
      <c r="AO158" s="48">
        <v>13</v>
      </c>
      <c r="AP158" s="48">
        <v>15199</v>
      </c>
      <c r="AQ158" s="48">
        <v>44.555072463800002</v>
      </c>
      <c r="AR158" s="48">
        <v>30</v>
      </c>
      <c r="AS158" s="48">
        <v>191</v>
      </c>
      <c r="AT158" s="48">
        <v>12</v>
      </c>
      <c r="AU158" s="48">
        <v>10</v>
      </c>
      <c r="AV158" s="48">
        <v>10</v>
      </c>
      <c r="AW158" s="48">
        <v>10</v>
      </c>
      <c r="AX158" s="48">
        <v>12</v>
      </c>
      <c r="AY158" s="48">
        <v>16</v>
      </c>
      <c r="AZ158" s="48">
        <v>12</v>
      </c>
      <c r="BA158" s="48">
        <v>14</v>
      </c>
      <c r="BB158" s="48">
        <v>13</v>
      </c>
      <c r="BC158" s="48">
        <v>7</v>
      </c>
      <c r="BD158" s="48">
        <v>14</v>
      </c>
      <c r="BE158" s="48">
        <v>12</v>
      </c>
      <c r="BF158" s="48">
        <v>15</v>
      </c>
      <c r="BG158" s="48">
        <v>8</v>
      </c>
      <c r="BH158" s="48">
        <v>9</v>
      </c>
      <c r="BI158" s="48">
        <v>3</v>
      </c>
      <c r="BJ158" s="48">
        <v>9</v>
      </c>
      <c r="BK158" s="48">
        <v>5</v>
      </c>
      <c r="BL158" s="48">
        <v>0</v>
      </c>
      <c r="BM158" s="48">
        <v>0</v>
      </c>
      <c r="BN158" s="48">
        <v>0</v>
      </c>
      <c r="BO158" s="50">
        <v>0</v>
      </c>
      <c r="BP158" s="48">
        <v>32</v>
      </c>
      <c r="BQ158" s="48">
        <v>125</v>
      </c>
      <c r="BR158" s="48">
        <v>34</v>
      </c>
      <c r="BS158" s="48">
        <v>17</v>
      </c>
      <c r="BT158" s="48">
        <v>5</v>
      </c>
      <c r="BU158" s="48">
        <v>7767</v>
      </c>
      <c r="BV158" s="48">
        <v>41.164921466000003</v>
      </c>
      <c r="BW158" s="48">
        <v>26</v>
      </c>
      <c r="BX158" s="48">
        <v>154</v>
      </c>
      <c r="BY158" s="48">
        <v>7</v>
      </c>
      <c r="BZ158" s="48">
        <v>5</v>
      </c>
      <c r="CA158" s="48">
        <v>6</v>
      </c>
      <c r="CB158" s="48">
        <v>9</v>
      </c>
      <c r="CC158" s="48">
        <v>7</v>
      </c>
      <c r="CD158" s="48">
        <v>5</v>
      </c>
      <c r="CE158" s="48">
        <v>7</v>
      </c>
      <c r="CF158" s="48">
        <v>11</v>
      </c>
      <c r="CG158" s="48">
        <v>10</v>
      </c>
      <c r="CH158" s="48">
        <v>13</v>
      </c>
      <c r="CI158" s="48">
        <v>7</v>
      </c>
      <c r="CJ158" s="48">
        <v>10</v>
      </c>
      <c r="CK158" s="48">
        <v>13</v>
      </c>
      <c r="CL158" s="48">
        <v>10</v>
      </c>
      <c r="CM158" s="48">
        <v>6</v>
      </c>
      <c r="CN158" s="48">
        <v>8</v>
      </c>
      <c r="CO158" s="48">
        <v>12</v>
      </c>
      <c r="CP158" s="48">
        <v>3</v>
      </c>
      <c r="CQ158" s="48">
        <v>3</v>
      </c>
      <c r="CR158" s="48">
        <v>2</v>
      </c>
      <c r="CS158" s="48">
        <v>0</v>
      </c>
      <c r="CT158" s="50">
        <v>0</v>
      </c>
      <c r="CU158" s="48">
        <v>18</v>
      </c>
      <c r="CV158" s="48">
        <v>92</v>
      </c>
      <c r="CW158" s="48">
        <v>44</v>
      </c>
      <c r="CX158" s="48">
        <v>28</v>
      </c>
      <c r="CY158" s="48">
        <v>8</v>
      </c>
      <c r="CZ158" s="48">
        <v>7432</v>
      </c>
      <c r="DA158" s="48">
        <v>48.759740259700003</v>
      </c>
      <c r="DB158" s="48">
        <v>4</v>
      </c>
    </row>
    <row r="159" spans="1:106" x14ac:dyDescent="0.15">
      <c r="A159">
        <v>8487</v>
      </c>
      <c r="B159">
        <v>28220</v>
      </c>
      <c r="C159">
        <v>1340</v>
      </c>
      <c r="D159">
        <v>2</v>
      </c>
      <c r="H159" t="s">
        <v>631</v>
      </c>
      <c r="I159" t="s">
        <v>59</v>
      </c>
      <c r="J159" t="s">
        <v>159</v>
      </c>
      <c r="L159" t="s">
        <v>888</v>
      </c>
      <c r="M159" s="161">
        <v>82</v>
      </c>
      <c r="N159" s="48">
        <v>295</v>
      </c>
      <c r="O159" s="48">
        <v>9</v>
      </c>
      <c r="P159" s="48">
        <v>10</v>
      </c>
      <c r="Q159" s="48">
        <v>15</v>
      </c>
      <c r="R159" s="48">
        <v>24</v>
      </c>
      <c r="S159" s="48">
        <v>16</v>
      </c>
      <c r="T159" s="48">
        <v>10</v>
      </c>
      <c r="U159" s="48">
        <v>8</v>
      </c>
      <c r="V159" s="48">
        <v>10</v>
      </c>
      <c r="W159" s="48">
        <v>20</v>
      </c>
      <c r="X159" s="48">
        <v>23</v>
      </c>
      <c r="Y159" s="48">
        <v>19</v>
      </c>
      <c r="Z159" s="48">
        <v>27</v>
      </c>
      <c r="AA159" s="48">
        <v>30</v>
      </c>
      <c r="AB159" s="48">
        <v>15</v>
      </c>
      <c r="AC159" s="48">
        <v>17</v>
      </c>
      <c r="AD159" s="48">
        <v>15</v>
      </c>
      <c r="AE159" s="48">
        <v>14</v>
      </c>
      <c r="AF159" s="48">
        <v>7</v>
      </c>
      <c r="AG159" s="48">
        <v>5</v>
      </c>
      <c r="AH159" s="48">
        <v>1</v>
      </c>
      <c r="AI159" s="48">
        <v>0</v>
      </c>
      <c r="AJ159" s="50">
        <v>0</v>
      </c>
      <c r="AK159" s="48">
        <v>34</v>
      </c>
      <c r="AL159" s="48">
        <v>187</v>
      </c>
      <c r="AM159" s="48">
        <v>74</v>
      </c>
      <c r="AN159" s="48">
        <v>42</v>
      </c>
      <c r="AO159" s="48">
        <v>13</v>
      </c>
      <c r="AP159" s="48">
        <v>13918</v>
      </c>
      <c r="AQ159" s="48">
        <v>47.679661016899999</v>
      </c>
      <c r="AR159" s="48">
        <v>1</v>
      </c>
      <c r="AS159" s="48">
        <v>142</v>
      </c>
      <c r="AT159" s="48">
        <v>4</v>
      </c>
      <c r="AU159" s="48">
        <v>4</v>
      </c>
      <c r="AV159" s="48">
        <v>10</v>
      </c>
      <c r="AW159" s="48">
        <v>9</v>
      </c>
      <c r="AX159" s="48">
        <v>6</v>
      </c>
      <c r="AY159" s="48">
        <v>4</v>
      </c>
      <c r="AZ159" s="48">
        <v>5</v>
      </c>
      <c r="BA159" s="48">
        <v>7</v>
      </c>
      <c r="BB159" s="48">
        <v>7</v>
      </c>
      <c r="BC159" s="48">
        <v>11</v>
      </c>
      <c r="BD159" s="48">
        <v>10</v>
      </c>
      <c r="BE159" s="48">
        <v>17</v>
      </c>
      <c r="BF159" s="48">
        <v>15</v>
      </c>
      <c r="BG159" s="48">
        <v>5</v>
      </c>
      <c r="BH159" s="48">
        <v>7</v>
      </c>
      <c r="BI159" s="48">
        <v>8</v>
      </c>
      <c r="BJ159" s="48">
        <v>7</v>
      </c>
      <c r="BK159" s="48">
        <v>1</v>
      </c>
      <c r="BL159" s="48">
        <v>4</v>
      </c>
      <c r="BM159" s="48">
        <v>1</v>
      </c>
      <c r="BN159" s="48">
        <v>0</v>
      </c>
      <c r="BO159" s="50">
        <v>0</v>
      </c>
      <c r="BP159" s="48">
        <v>18</v>
      </c>
      <c r="BQ159" s="48">
        <v>91</v>
      </c>
      <c r="BR159" s="48">
        <v>33</v>
      </c>
      <c r="BS159" s="48">
        <v>21</v>
      </c>
      <c r="BT159" s="48">
        <v>6</v>
      </c>
      <c r="BU159" s="48">
        <v>6772</v>
      </c>
      <c r="BV159" s="48">
        <v>48.190140845099997</v>
      </c>
      <c r="BW159" s="48">
        <v>0</v>
      </c>
      <c r="BX159" s="48">
        <v>153</v>
      </c>
      <c r="BY159" s="48">
        <v>5</v>
      </c>
      <c r="BZ159" s="48">
        <v>6</v>
      </c>
      <c r="CA159" s="48">
        <v>5</v>
      </c>
      <c r="CB159" s="48">
        <v>15</v>
      </c>
      <c r="CC159" s="48">
        <v>10</v>
      </c>
      <c r="CD159" s="48">
        <v>6</v>
      </c>
      <c r="CE159" s="48">
        <v>3</v>
      </c>
      <c r="CF159" s="48">
        <v>3</v>
      </c>
      <c r="CG159" s="48">
        <v>13</v>
      </c>
      <c r="CH159" s="48">
        <v>12</v>
      </c>
      <c r="CI159" s="48">
        <v>9</v>
      </c>
      <c r="CJ159" s="48">
        <v>10</v>
      </c>
      <c r="CK159" s="48">
        <v>15</v>
      </c>
      <c r="CL159" s="48">
        <v>10</v>
      </c>
      <c r="CM159" s="48">
        <v>10</v>
      </c>
      <c r="CN159" s="48">
        <v>7</v>
      </c>
      <c r="CO159" s="48">
        <v>7</v>
      </c>
      <c r="CP159" s="48">
        <v>6</v>
      </c>
      <c r="CQ159" s="48">
        <v>1</v>
      </c>
      <c r="CR159" s="48">
        <v>0</v>
      </c>
      <c r="CS159" s="48">
        <v>0</v>
      </c>
      <c r="CT159" s="50">
        <v>0</v>
      </c>
      <c r="CU159" s="48">
        <v>16</v>
      </c>
      <c r="CV159" s="48">
        <v>96</v>
      </c>
      <c r="CW159" s="48">
        <v>41</v>
      </c>
      <c r="CX159" s="48">
        <v>21</v>
      </c>
      <c r="CY159" s="48">
        <v>7</v>
      </c>
      <c r="CZ159" s="48">
        <v>7146</v>
      </c>
      <c r="DA159" s="48">
        <v>47.205882352899998</v>
      </c>
      <c r="DB159" s="48">
        <v>1</v>
      </c>
    </row>
    <row r="160" spans="1:106" x14ac:dyDescent="0.15">
      <c r="A160">
        <v>8488</v>
      </c>
      <c r="B160">
        <v>28220</v>
      </c>
      <c r="C160">
        <v>1350</v>
      </c>
      <c r="D160">
        <v>2</v>
      </c>
      <c r="H160" t="s">
        <v>631</v>
      </c>
      <c r="I160" t="s">
        <v>59</v>
      </c>
      <c r="J160" t="s">
        <v>160</v>
      </c>
      <c r="L160" t="s">
        <v>888</v>
      </c>
      <c r="M160" s="161">
        <v>101</v>
      </c>
      <c r="N160" s="48">
        <v>303</v>
      </c>
      <c r="O160" s="48">
        <v>4</v>
      </c>
      <c r="P160" s="48">
        <v>9</v>
      </c>
      <c r="Q160" s="48">
        <v>10</v>
      </c>
      <c r="R160" s="48">
        <v>11</v>
      </c>
      <c r="S160" s="48">
        <v>20</v>
      </c>
      <c r="T160" s="48">
        <v>30</v>
      </c>
      <c r="U160" s="48">
        <v>17</v>
      </c>
      <c r="V160" s="48">
        <v>17</v>
      </c>
      <c r="W160" s="48">
        <v>14</v>
      </c>
      <c r="X160" s="48">
        <v>16</v>
      </c>
      <c r="Y160" s="48">
        <v>25</v>
      </c>
      <c r="Z160" s="48">
        <v>30</v>
      </c>
      <c r="AA160" s="48">
        <v>22</v>
      </c>
      <c r="AB160" s="48">
        <v>26</v>
      </c>
      <c r="AC160" s="48">
        <v>13</v>
      </c>
      <c r="AD160" s="48">
        <v>12</v>
      </c>
      <c r="AE160" s="48">
        <v>15</v>
      </c>
      <c r="AF160" s="48">
        <v>8</v>
      </c>
      <c r="AG160" s="48">
        <v>4</v>
      </c>
      <c r="AH160" s="48">
        <v>0</v>
      </c>
      <c r="AI160" s="48">
        <v>0</v>
      </c>
      <c r="AJ160" s="50">
        <v>0</v>
      </c>
      <c r="AK160" s="48">
        <v>23</v>
      </c>
      <c r="AL160" s="48">
        <v>202</v>
      </c>
      <c r="AM160" s="48">
        <v>78</v>
      </c>
      <c r="AN160" s="48">
        <v>39</v>
      </c>
      <c r="AO160" s="48">
        <v>12</v>
      </c>
      <c r="AP160" s="48">
        <v>14372</v>
      </c>
      <c r="AQ160" s="48">
        <v>47.932343234299999</v>
      </c>
      <c r="AR160" s="48">
        <v>27</v>
      </c>
      <c r="AS160" s="48">
        <v>148</v>
      </c>
      <c r="AT160" s="48">
        <v>2</v>
      </c>
      <c r="AU160" s="48">
        <v>5</v>
      </c>
      <c r="AV160" s="48">
        <v>7</v>
      </c>
      <c r="AW160" s="48">
        <v>6</v>
      </c>
      <c r="AX160" s="48">
        <v>9</v>
      </c>
      <c r="AY160" s="48">
        <v>17</v>
      </c>
      <c r="AZ160" s="48">
        <v>8</v>
      </c>
      <c r="BA160" s="48">
        <v>9</v>
      </c>
      <c r="BB160" s="48">
        <v>9</v>
      </c>
      <c r="BC160" s="48">
        <v>6</v>
      </c>
      <c r="BD160" s="48">
        <v>9</v>
      </c>
      <c r="BE160" s="48">
        <v>18</v>
      </c>
      <c r="BF160" s="48">
        <v>10</v>
      </c>
      <c r="BG160" s="48">
        <v>15</v>
      </c>
      <c r="BH160" s="48">
        <v>7</v>
      </c>
      <c r="BI160" s="48">
        <v>2</v>
      </c>
      <c r="BJ160" s="48">
        <v>7</v>
      </c>
      <c r="BK160" s="48">
        <v>0</v>
      </c>
      <c r="BL160" s="48">
        <v>2</v>
      </c>
      <c r="BM160" s="48">
        <v>0</v>
      </c>
      <c r="BN160" s="48">
        <v>0</v>
      </c>
      <c r="BO160" s="50">
        <v>0</v>
      </c>
      <c r="BP160" s="48">
        <v>14</v>
      </c>
      <c r="BQ160" s="48">
        <v>101</v>
      </c>
      <c r="BR160" s="48">
        <v>33</v>
      </c>
      <c r="BS160" s="48">
        <v>11</v>
      </c>
      <c r="BT160" s="48">
        <v>2</v>
      </c>
      <c r="BU160" s="48">
        <v>6652</v>
      </c>
      <c r="BV160" s="48">
        <v>45.4459459459</v>
      </c>
      <c r="BW160" s="48">
        <v>10</v>
      </c>
      <c r="BX160" s="48">
        <v>155</v>
      </c>
      <c r="BY160" s="48">
        <v>2</v>
      </c>
      <c r="BZ160" s="48">
        <v>4</v>
      </c>
      <c r="CA160" s="48">
        <v>3</v>
      </c>
      <c r="CB160" s="48">
        <v>5</v>
      </c>
      <c r="CC160" s="48">
        <v>11</v>
      </c>
      <c r="CD160" s="48">
        <v>13</v>
      </c>
      <c r="CE160" s="48">
        <v>9</v>
      </c>
      <c r="CF160" s="48">
        <v>8</v>
      </c>
      <c r="CG160" s="48">
        <v>5</v>
      </c>
      <c r="CH160" s="48">
        <v>10</v>
      </c>
      <c r="CI160" s="48">
        <v>16</v>
      </c>
      <c r="CJ160" s="48">
        <v>12</v>
      </c>
      <c r="CK160" s="48">
        <v>12</v>
      </c>
      <c r="CL160" s="48">
        <v>11</v>
      </c>
      <c r="CM160" s="48">
        <v>6</v>
      </c>
      <c r="CN160" s="48">
        <v>10</v>
      </c>
      <c r="CO160" s="48">
        <v>8</v>
      </c>
      <c r="CP160" s="48">
        <v>8</v>
      </c>
      <c r="CQ160" s="48">
        <v>2</v>
      </c>
      <c r="CR160" s="48">
        <v>0</v>
      </c>
      <c r="CS160" s="48">
        <v>0</v>
      </c>
      <c r="CT160" s="50">
        <v>0</v>
      </c>
      <c r="CU160" s="48">
        <v>9</v>
      </c>
      <c r="CV160" s="48">
        <v>101</v>
      </c>
      <c r="CW160" s="48">
        <v>45</v>
      </c>
      <c r="CX160" s="48">
        <v>28</v>
      </c>
      <c r="CY160" s="48">
        <v>10</v>
      </c>
      <c r="CZ160" s="48">
        <v>7720</v>
      </c>
      <c r="DA160" s="48">
        <v>50.306451612899998</v>
      </c>
      <c r="DB160" s="48">
        <v>17</v>
      </c>
    </row>
    <row r="161" spans="1:107" x14ac:dyDescent="0.15">
      <c r="A161">
        <v>8489</v>
      </c>
      <c r="B161">
        <v>28220</v>
      </c>
      <c r="C161">
        <v>1360</v>
      </c>
      <c r="D161">
        <v>2</v>
      </c>
      <c r="H161" t="s">
        <v>631</v>
      </c>
      <c r="I161" t="s">
        <v>59</v>
      </c>
      <c r="J161" t="s">
        <v>161</v>
      </c>
      <c r="L161" t="s">
        <v>888</v>
      </c>
      <c r="M161" s="161">
        <v>71</v>
      </c>
      <c r="N161" s="48">
        <v>232</v>
      </c>
      <c r="O161" s="48">
        <v>9</v>
      </c>
      <c r="P161" s="48">
        <v>18</v>
      </c>
      <c r="Q161" s="48">
        <v>8</v>
      </c>
      <c r="R161" s="48">
        <v>8</v>
      </c>
      <c r="S161" s="48">
        <v>15</v>
      </c>
      <c r="T161" s="48">
        <v>8</v>
      </c>
      <c r="U161" s="48">
        <v>18</v>
      </c>
      <c r="V161" s="48">
        <v>18</v>
      </c>
      <c r="W161" s="48">
        <v>11</v>
      </c>
      <c r="X161" s="48">
        <v>16</v>
      </c>
      <c r="Y161" s="48">
        <v>15</v>
      </c>
      <c r="Z161" s="48">
        <v>18</v>
      </c>
      <c r="AA161" s="48">
        <v>24</v>
      </c>
      <c r="AB161" s="48">
        <v>8</v>
      </c>
      <c r="AC161" s="48">
        <v>13</v>
      </c>
      <c r="AD161" s="48">
        <v>10</v>
      </c>
      <c r="AE161" s="48">
        <v>8</v>
      </c>
      <c r="AF161" s="48">
        <v>7</v>
      </c>
      <c r="AG161" s="48">
        <v>0</v>
      </c>
      <c r="AH161" s="48">
        <v>0</v>
      </c>
      <c r="AI161" s="48">
        <v>0</v>
      </c>
      <c r="AJ161" s="50">
        <v>0</v>
      </c>
      <c r="AK161" s="48">
        <v>35</v>
      </c>
      <c r="AL161" s="48">
        <v>151</v>
      </c>
      <c r="AM161" s="48">
        <v>46</v>
      </c>
      <c r="AN161" s="48">
        <v>25</v>
      </c>
      <c r="AO161" s="48">
        <v>7</v>
      </c>
      <c r="AP161" s="48">
        <v>10158</v>
      </c>
      <c r="AQ161" s="48">
        <v>44.284482758599999</v>
      </c>
      <c r="AR161" s="48">
        <v>0</v>
      </c>
      <c r="AS161" s="48">
        <v>118</v>
      </c>
      <c r="AT161" s="48">
        <v>6</v>
      </c>
      <c r="AU161" s="48">
        <v>13</v>
      </c>
      <c r="AV161" s="48">
        <v>4</v>
      </c>
      <c r="AW161" s="48">
        <v>4</v>
      </c>
      <c r="AX161" s="48">
        <v>7</v>
      </c>
      <c r="AY161" s="48">
        <v>5</v>
      </c>
      <c r="AZ161" s="48">
        <v>9</v>
      </c>
      <c r="BA161" s="48">
        <v>6</v>
      </c>
      <c r="BB161" s="48">
        <v>6</v>
      </c>
      <c r="BC161" s="48">
        <v>7</v>
      </c>
      <c r="BD161" s="48">
        <v>7</v>
      </c>
      <c r="BE161" s="48">
        <v>9</v>
      </c>
      <c r="BF161" s="48">
        <v>13</v>
      </c>
      <c r="BG161" s="48">
        <v>6</v>
      </c>
      <c r="BH161" s="48">
        <v>5</v>
      </c>
      <c r="BI161" s="48">
        <v>6</v>
      </c>
      <c r="BJ161" s="48">
        <v>2</v>
      </c>
      <c r="BK161" s="48">
        <v>3</v>
      </c>
      <c r="BL161" s="48">
        <v>0</v>
      </c>
      <c r="BM161" s="48">
        <v>0</v>
      </c>
      <c r="BN161" s="48">
        <v>0</v>
      </c>
      <c r="BO161" s="50">
        <v>0</v>
      </c>
      <c r="BP161" s="48">
        <v>23</v>
      </c>
      <c r="BQ161" s="48">
        <v>73</v>
      </c>
      <c r="BR161" s="48">
        <v>22</v>
      </c>
      <c r="BS161" s="48">
        <v>11</v>
      </c>
      <c r="BT161" s="48">
        <v>3</v>
      </c>
      <c r="BU161" s="48">
        <v>4928</v>
      </c>
      <c r="BV161" s="48">
        <v>42.262711864400003</v>
      </c>
      <c r="BW161" s="48">
        <v>0</v>
      </c>
      <c r="BX161" s="48">
        <v>114</v>
      </c>
      <c r="BY161" s="48">
        <v>3</v>
      </c>
      <c r="BZ161" s="48">
        <v>5</v>
      </c>
      <c r="CA161" s="48">
        <v>4</v>
      </c>
      <c r="CB161" s="48">
        <v>4</v>
      </c>
      <c r="CC161" s="48">
        <v>8</v>
      </c>
      <c r="CD161" s="48">
        <v>3</v>
      </c>
      <c r="CE161" s="48">
        <v>9</v>
      </c>
      <c r="CF161" s="48">
        <v>12</v>
      </c>
      <c r="CG161" s="48">
        <v>5</v>
      </c>
      <c r="CH161" s="48">
        <v>9</v>
      </c>
      <c r="CI161" s="48">
        <v>8</v>
      </c>
      <c r="CJ161" s="48">
        <v>9</v>
      </c>
      <c r="CK161" s="48">
        <v>11</v>
      </c>
      <c r="CL161" s="48">
        <v>2</v>
      </c>
      <c r="CM161" s="48">
        <v>8</v>
      </c>
      <c r="CN161" s="48">
        <v>4</v>
      </c>
      <c r="CO161" s="48">
        <v>6</v>
      </c>
      <c r="CP161" s="48">
        <v>4</v>
      </c>
      <c r="CQ161" s="48">
        <v>0</v>
      </c>
      <c r="CR161" s="48">
        <v>0</v>
      </c>
      <c r="CS161" s="48">
        <v>0</v>
      </c>
      <c r="CT161" s="50">
        <v>0</v>
      </c>
      <c r="CU161" s="48">
        <v>12</v>
      </c>
      <c r="CV161" s="48">
        <v>78</v>
      </c>
      <c r="CW161" s="48">
        <v>24</v>
      </c>
      <c r="CX161" s="48">
        <v>14</v>
      </c>
      <c r="CY161" s="48">
        <v>4</v>
      </c>
      <c r="CZ161" s="48">
        <v>5230</v>
      </c>
      <c r="DA161" s="48">
        <v>46.377192982499999</v>
      </c>
      <c r="DB161" s="48">
        <v>0</v>
      </c>
    </row>
    <row r="162" spans="1:107" x14ac:dyDescent="0.15">
      <c r="A162">
        <v>8490</v>
      </c>
      <c r="B162">
        <v>28220</v>
      </c>
      <c r="C162">
        <v>1370</v>
      </c>
      <c r="D162">
        <v>2</v>
      </c>
      <c r="H162" t="s">
        <v>631</v>
      </c>
      <c r="I162" t="s">
        <v>59</v>
      </c>
      <c r="J162" t="s">
        <v>162</v>
      </c>
      <c r="L162" t="s">
        <v>888</v>
      </c>
      <c r="M162" s="161">
        <v>74</v>
      </c>
      <c r="N162" s="48">
        <v>252</v>
      </c>
      <c r="O162" s="48">
        <v>12</v>
      </c>
      <c r="P162" s="48">
        <v>9</v>
      </c>
      <c r="Q162" s="48">
        <v>14</v>
      </c>
      <c r="R162" s="48">
        <v>16</v>
      </c>
      <c r="S162" s="48">
        <v>8</v>
      </c>
      <c r="T162" s="48">
        <v>5</v>
      </c>
      <c r="U162" s="48">
        <v>10</v>
      </c>
      <c r="V162" s="48">
        <v>19</v>
      </c>
      <c r="W162" s="48">
        <v>19</v>
      </c>
      <c r="X162" s="48">
        <v>11</v>
      </c>
      <c r="Y162" s="48">
        <v>10</v>
      </c>
      <c r="Z162" s="48">
        <v>20</v>
      </c>
      <c r="AA162" s="48">
        <v>19</v>
      </c>
      <c r="AB162" s="48">
        <v>18</v>
      </c>
      <c r="AC162" s="48">
        <v>18</v>
      </c>
      <c r="AD162" s="48">
        <v>17</v>
      </c>
      <c r="AE162" s="48">
        <v>15</v>
      </c>
      <c r="AF162" s="48">
        <v>8</v>
      </c>
      <c r="AG162" s="48">
        <v>3</v>
      </c>
      <c r="AH162" s="48">
        <v>1</v>
      </c>
      <c r="AI162" s="48">
        <v>0</v>
      </c>
      <c r="AJ162" s="50">
        <v>0</v>
      </c>
      <c r="AK162" s="48">
        <v>35</v>
      </c>
      <c r="AL162" s="48">
        <v>137</v>
      </c>
      <c r="AM162" s="48">
        <v>80</v>
      </c>
      <c r="AN162" s="48">
        <v>44</v>
      </c>
      <c r="AO162" s="48">
        <v>12</v>
      </c>
      <c r="AP162" s="48">
        <v>12081</v>
      </c>
      <c r="AQ162" s="48">
        <v>48.4404761905</v>
      </c>
      <c r="AR162" s="48">
        <v>0</v>
      </c>
      <c r="AS162" s="48">
        <v>115</v>
      </c>
      <c r="AT162" s="48">
        <v>2</v>
      </c>
      <c r="AU162" s="48">
        <v>6</v>
      </c>
      <c r="AV162" s="48">
        <v>6</v>
      </c>
      <c r="AW162" s="48">
        <v>6</v>
      </c>
      <c r="AX162" s="48">
        <v>4</v>
      </c>
      <c r="AY162" s="48">
        <v>4</v>
      </c>
      <c r="AZ162" s="48">
        <v>5</v>
      </c>
      <c r="BA162" s="48">
        <v>10</v>
      </c>
      <c r="BB162" s="48">
        <v>10</v>
      </c>
      <c r="BC162" s="48">
        <v>6</v>
      </c>
      <c r="BD162" s="48">
        <v>5</v>
      </c>
      <c r="BE162" s="48">
        <v>8</v>
      </c>
      <c r="BF162" s="48">
        <v>9</v>
      </c>
      <c r="BG162" s="48">
        <v>9</v>
      </c>
      <c r="BH162" s="48">
        <v>11</v>
      </c>
      <c r="BI162" s="48">
        <v>6</v>
      </c>
      <c r="BJ162" s="48">
        <v>4</v>
      </c>
      <c r="BK162" s="48">
        <v>3</v>
      </c>
      <c r="BL162" s="48">
        <v>1</v>
      </c>
      <c r="BM162" s="48">
        <v>0</v>
      </c>
      <c r="BN162" s="48">
        <v>0</v>
      </c>
      <c r="BO162" s="50">
        <v>0</v>
      </c>
      <c r="BP162" s="48">
        <v>14</v>
      </c>
      <c r="BQ162" s="48">
        <v>67</v>
      </c>
      <c r="BR162" s="48">
        <v>34</v>
      </c>
      <c r="BS162" s="48">
        <v>14</v>
      </c>
      <c r="BT162" s="48">
        <v>4</v>
      </c>
      <c r="BU162" s="48">
        <v>5450</v>
      </c>
      <c r="BV162" s="48">
        <v>47.891304347800002</v>
      </c>
      <c r="BW162" s="48">
        <v>0</v>
      </c>
      <c r="BX162" s="48">
        <v>137</v>
      </c>
      <c r="BY162" s="48">
        <v>10</v>
      </c>
      <c r="BZ162" s="48">
        <v>3</v>
      </c>
      <c r="CA162" s="48">
        <v>8</v>
      </c>
      <c r="CB162" s="48">
        <v>10</v>
      </c>
      <c r="CC162" s="48">
        <v>4</v>
      </c>
      <c r="CD162" s="48">
        <v>1</v>
      </c>
      <c r="CE162" s="48">
        <v>5</v>
      </c>
      <c r="CF162" s="48">
        <v>9</v>
      </c>
      <c r="CG162" s="48">
        <v>9</v>
      </c>
      <c r="CH162" s="48">
        <v>5</v>
      </c>
      <c r="CI162" s="48">
        <v>5</v>
      </c>
      <c r="CJ162" s="48">
        <v>12</v>
      </c>
      <c r="CK162" s="48">
        <v>10</v>
      </c>
      <c r="CL162" s="48">
        <v>9</v>
      </c>
      <c r="CM162" s="48">
        <v>7</v>
      </c>
      <c r="CN162" s="48">
        <v>11</v>
      </c>
      <c r="CO162" s="48">
        <v>11</v>
      </c>
      <c r="CP162" s="48">
        <v>5</v>
      </c>
      <c r="CQ162" s="48">
        <v>2</v>
      </c>
      <c r="CR162" s="48">
        <v>1</v>
      </c>
      <c r="CS162" s="48">
        <v>0</v>
      </c>
      <c r="CT162" s="50">
        <v>0</v>
      </c>
      <c r="CU162" s="48">
        <v>21</v>
      </c>
      <c r="CV162" s="48">
        <v>70</v>
      </c>
      <c r="CW162" s="48">
        <v>46</v>
      </c>
      <c r="CX162" s="48">
        <v>30</v>
      </c>
      <c r="CY162" s="48">
        <v>8</v>
      </c>
      <c r="CZ162" s="48">
        <v>6631</v>
      </c>
      <c r="DA162" s="48">
        <v>48.901459854000002</v>
      </c>
      <c r="DB162" s="48">
        <v>0</v>
      </c>
    </row>
    <row r="163" spans="1:107" x14ac:dyDescent="0.15">
      <c r="A163" s="45">
        <v>8491</v>
      </c>
      <c r="B163" s="45">
        <v>28220</v>
      </c>
      <c r="C163" s="45">
        <v>1380</v>
      </c>
      <c r="D163" s="45">
        <v>2</v>
      </c>
      <c r="E163" s="45"/>
      <c r="F163" s="45"/>
      <c r="G163" s="45"/>
      <c r="H163" s="45" t="s">
        <v>631</v>
      </c>
      <c r="I163" s="45" t="s">
        <v>59</v>
      </c>
      <c r="J163" s="45" t="s">
        <v>163</v>
      </c>
      <c r="K163" s="45"/>
      <c r="L163" s="45" t="s">
        <v>888</v>
      </c>
      <c r="M163" s="160">
        <v>58</v>
      </c>
      <c r="N163" s="117">
        <v>226</v>
      </c>
      <c r="O163" s="117">
        <v>3</v>
      </c>
      <c r="P163" s="117">
        <v>10</v>
      </c>
      <c r="Q163" s="117">
        <v>4</v>
      </c>
      <c r="R163" s="117">
        <v>14</v>
      </c>
      <c r="S163" s="117">
        <v>11</v>
      </c>
      <c r="T163" s="117">
        <v>9</v>
      </c>
      <c r="U163" s="117">
        <v>9</v>
      </c>
      <c r="V163" s="117">
        <v>12</v>
      </c>
      <c r="W163" s="117">
        <v>8</v>
      </c>
      <c r="X163" s="117">
        <v>15</v>
      </c>
      <c r="Y163" s="117">
        <v>13</v>
      </c>
      <c r="Z163" s="117">
        <v>18</v>
      </c>
      <c r="AA163" s="117">
        <v>24</v>
      </c>
      <c r="AB163" s="117">
        <v>16</v>
      </c>
      <c r="AC163" s="117">
        <v>13</v>
      </c>
      <c r="AD163" s="117">
        <v>19</v>
      </c>
      <c r="AE163" s="117">
        <v>10</v>
      </c>
      <c r="AF163" s="117">
        <v>8</v>
      </c>
      <c r="AG163" s="117">
        <v>8</v>
      </c>
      <c r="AH163" s="117">
        <v>2</v>
      </c>
      <c r="AI163" s="117">
        <v>0</v>
      </c>
      <c r="AJ163" s="57">
        <v>0</v>
      </c>
      <c r="AK163" s="117">
        <v>17</v>
      </c>
      <c r="AL163" s="117">
        <v>133</v>
      </c>
      <c r="AM163" s="117">
        <v>76</v>
      </c>
      <c r="AN163" s="117">
        <v>47</v>
      </c>
      <c r="AO163" s="117">
        <v>18</v>
      </c>
      <c r="AP163" s="117">
        <v>11666</v>
      </c>
      <c r="AQ163" s="117">
        <v>52.119469026499999</v>
      </c>
      <c r="AR163" s="117">
        <v>0</v>
      </c>
      <c r="AS163" s="117">
        <v>108</v>
      </c>
      <c r="AT163" s="117">
        <v>3</v>
      </c>
      <c r="AU163" s="117">
        <v>4</v>
      </c>
      <c r="AV163" s="117">
        <v>4</v>
      </c>
      <c r="AW163" s="117">
        <v>9</v>
      </c>
      <c r="AX163" s="117">
        <v>5</v>
      </c>
      <c r="AY163" s="117">
        <v>3</v>
      </c>
      <c r="AZ163" s="117">
        <v>5</v>
      </c>
      <c r="BA163" s="117">
        <v>5</v>
      </c>
      <c r="BB163" s="117">
        <v>4</v>
      </c>
      <c r="BC163" s="117">
        <v>7</v>
      </c>
      <c r="BD163" s="117">
        <v>8</v>
      </c>
      <c r="BE163" s="117">
        <v>8</v>
      </c>
      <c r="BF163" s="117">
        <v>11</v>
      </c>
      <c r="BG163" s="117">
        <v>11</v>
      </c>
      <c r="BH163" s="117">
        <v>4</v>
      </c>
      <c r="BI163" s="117">
        <v>10</v>
      </c>
      <c r="BJ163" s="117">
        <v>4</v>
      </c>
      <c r="BK163" s="117">
        <v>2</v>
      </c>
      <c r="BL163" s="117">
        <v>1</v>
      </c>
      <c r="BM163" s="117">
        <v>0</v>
      </c>
      <c r="BN163" s="117">
        <v>0</v>
      </c>
      <c r="BO163" s="57">
        <v>0</v>
      </c>
      <c r="BP163" s="117">
        <v>11</v>
      </c>
      <c r="BQ163" s="117">
        <v>65</v>
      </c>
      <c r="BR163" s="117">
        <v>32</v>
      </c>
      <c r="BS163" s="117">
        <v>17</v>
      </c>
      <c r="BT163" s="117">
        <v>3</v>
      </c>
      <c r="BU163" s="117">
        <v>5182</v>
      </c>
      <c r="BV163" s="117">
        <v>48.481481481499998</v>
      </c>
      <c r="BW163" s="117">
        <v>0</v>
      </c>
      <c r="BX163" s="117">
        <v>118</v>
      </c>
      <c r="BY163" s="117">
        <v>0</v>
      </c>
      <c r="BZ163" s="117">
        <v>6</v>
      </c>
      <c r="CA163" s="117">
        <v>0</v>
      </c>
      <c r="CB163" s="117">
        <v>5</v>
      </c>
      <c r="CC163" s="117">
        <v>6</v>
      </c>
      <c r="CD163" s="117">
        <v>6</v>
      </c>
      <c r="CE163" s="117">
        <v>4</v>
      </c>
      <c r="CF163" s="117">
        <v>7</v>
      </c>
      <c r="CG163" s="117">
        <v>4</v>
      </c>
      <c r="CH163" s="117">
        <v>8</v>
      </c>
      <c r="CI163" s="117">
        <v>5</v>
      </c>
      <c r="CJ163" s="117">
        <v>10</v>
      </c>
      <c r="CK163" s="117">
        <v>13</v>
      </c>
      <c r="CL163" s="117">
        <v>5</v>
      </c>
      <c r="CM163" s="117">
        <v>9</v>
      </c>
      <c r="CN163" s="117">
        <v>9</v>
      </c>
      <c r="CO163" s="117">
        <v>6</v>
      </c>
      <c r="CP163" s="117">
        <v>6</v>
      </c>
      <c r="CQ163" s="117">
        <v>7</v>
      </c>
      <c r="CR163" s="117">
        <v>2</v>
      </c>
      <c r="CS163" s="117">
        <v>0</v>
      </c>
      <c r="CT163" s="57">
        <v>0</v>
      </c>
      <c r="CU163" s="117">
        <v>6</v>
      </c>
      <c r="CV163" s="117">
        <v>68</v>
      </c>
      <c r="CW163" s="117">
        <v>44</v>
      </c>
      <c r="CX163" s="117">
        <v>30</v>
      </c>
      <c r="CY163" s="117">
        <v>15</v>
      </c>
      <c r="CZ163" s="117">
        <v>6484</v>
      </c>
      <c r="DA163" s="117">
        <v>55.4491525424</v>
      </c>
      <c r="DB163" s="117">
        <v>0</v>
      </c>
    </row>
    <row r="164" spans="1:107" x14ac:dyDescent="0.15">
      <c r="A164" s="32"/>
      <c r="B164" s="32"/>
      <c r="C164" s="32"/>
      <c r="D164" s="32"/>
      <c r="E164" s="32"/>
      <c r="F164" s="32"/>
      <c r="G164" s="32"/>
      <c r="H164" s="32"/>
      <c r="I164" s="32"/>
      <c r="J164" s="32"/>
      <c r="K164" s="32"/>
      <c r="L164" s="44" t="s">
        <v>890</v>
      </c>
      <c r="M164" s="44" t="s">
        <v>897</v>
      </c>
      <c r="N164" s="44" t="s">
        <v>598</v>
      </c>
      <c r="O164" s="44"/>
      <c r="P164" s="44"/>
      <c r="Q164" s="44"/>
      <c r="R164" s="44"/>
      <c r="S164" s="44"/>
      <c r="T164" s="44"/>
      <c r="U164" s="44"/>
      <c r="V164" s="44"/>
      <c r="W164" s="44"/>
      <c r="X164" s="44"/>
      <c r="Y164" s="44"/>
      <c r="Z164" s="44"/>
      <c r="AA164" s="44"/>
      <c r="AB164" s="44"/>
      <c r="AC164" s="44"/>
      <c r="AD164" s="44"/>
      <c r="AE164" s="44"/>
      <c r="AF164" s="44"/>
      <c r="AG164" s="44"/>
      <c r="AH164" s="44"/>
      <c r="AI164" s="44"/>
      <c r="AJ164" s="132"/>
      <c r="AK164" s="44"/>
      <c r="AL164" s="44"/>
      <c r="AM164" s="44"/>
      <c r="AN164" s="44"/>
      <c r="AO164" s="44"/>
      <c r="AP164" s="44"/>
      <c r="AQ164" s="44"/>
      <c r="AR164" s="44"/>
      <c r="AS164" s="44" t="s">
        <v>465</v>
      </c>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132"/>
      <c r="BP164" s="44"/>
      <c r="BQ164" s="44"/>
      <c r="BR164" s="44"/>
      <c r="BS164" s="44"/>
      <c r="BT164" s="44"/>
      <c r="BU164" s="44"/>
      <c r="BV164" s="44"/>
      <c r="BW164" s="44"/>
      <c r="BX164" s="44" t="s">
        <v>466</v>
      </c>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132"/>
      <c r="CU164" s="44"/>
      <c r="CV164" s="44"/>
      <c r="CW164" s="44"/>
      <c r="CX164" s="44"/>
      <c r="CY164" s="44"/>
      <c r="CZ164" s="44"/>
      <c r="DA164" s="44"/>
      <c r="DB164" s="44"/>
    </row>
    <row r="165" spans="1:107" x14ac:dyDescent="0.15">
      <c r="L165" s="45"/>
      <c r="M165" s="45"/>
      <c r="N165" s="45" t="s">
        <v>469</v>
      </c>
      <c r="O165" s="45" t="s">
        <v>609</v>
      </c>
      <c r="P165" s="45" t="s">
        <v>610</v>
      </c>
      <c r="Q165" s="45" t="s">
        <v>611</v>
      </c>
      <c r="R165" s="45" t="s">
        <v>612</v>
      </c>
      <c r="S165" s="45" t="s">
        <v>613</v>
      </c>
      <c r="T165" s="45" t="s">
        <v>614</v>
      </c>
      <c r="U165" s="45" t="s">
        <v>615</v>
      </c>
      <c r="V165" s="45" t="s">
        <v>616</v>
      </c>
      <c r="W165" s="45" t="s">
        <v>617</v>
      </c>
      <c r="X165" s="45" t="s">
        <v>618</v>
      </c>
      <c r="Y165" s="45" t="s">
        <v>619</v>
      </c>
      <c r="Z165" s="45" t="s">
        <v>620</v>
      </c>
      <c r="AA165" s="45" t="s">
        <v>621</v>
      </c>
      <c r="AB165" s="45" t="s">
        <v>622</v>
      </c>
      <c r="AC165" s="45" t="s">
        <v>623</v>
      </c>
      <c r="AD165" s="45" t="s">
        <v>624</v>
      </c>
      <c r="AE165" s="45" t="s">
        <v>625</v>
      </c>
      <c r="AF165" s="45" t="s">
        <v>626</v>
      </c>
      <c r="AG165" s="45" t="s">
        <v>627</v>
      </c>
      <c r="AH165" s="45" t="s">
        <v>628</v>
      </c>
      <c r="AI165" s="45" t="s">
        <v>467</v>
      </c>
      <c r="AJ165" s="56" t="s">
        <v>470</v>
      </c>
      <c r="AK165" s="45" t="s">
        <v>471</v>
      </c>
      <c r="AL165" s="45" t="s">
        <v>472</v>
      </c>
      <c r="AM165" s="45" t="s">
        <v>473</v>
      </c>
      <c r="AN165" s="45" t="s">
        <v>474</v>
      </c>
      <c r="AO165" s="45" t="s">
        <v>475</v>
      </c>
      <c r="AP165" s="45" t="s">
        <v>629</v>
      </c>
      <c r="AQ165" s="45" t="s">
        <v>468</v>
      </c>
      <c r="AR165" s="45" t="s">
        <v>630</v>
      </c>
      <c r="AS165" s="45" t="s">
        <v>469</v>
      </c>
      <c r="AT165" s="56" t="s">
        <v>609</v>
      </c>
      <c r="AU165" s="56" t="s">
        <v>610</v>
      </c>
      <c r="AV165" s="56" t="s">
        <v>611</v>
      </c>
      <c r="AW165" s="56" t="s">
        <v>612</v>
      </c>
      <c r="AX165" s="56" t="s">
        <v>613</v>
      </c>
      <c r="AY165" s="56" t="s">
        <v>614</v>
      </c>
      <c r="AZ165" s="56" t="s">
        <v>615</v>
      </c>
      <c r="BA165" s="56" t="s">
        <v>616</v>
      </c>
      <c r="BB165" s="56" t="s">
        <v>617</v>
      </c>
      <c r="BC165" s="56" t="s">
        <v>618</v>
      </c>
      <c r="BD165" s="56" t="s">
        <v>619</v>
      </c>
      <c r="BE165" s="56" t="s">
        <v>620</v>
      </c>
      <c r="BF165" s="56" t="s">
        <v>621</v>
      </c>
      <c r="BG165" s="56" t="s">
        <v>622</v>
      </c>
      <c r="BH165" s="56" t="s">
        <v>623</v>
      </c>
      <c r="BI165" s="56" t="s">
        <v>624</v>
      </c>
      <c r="BJ165" s="56" t="s">
        <v>625</v>
      </c>
      <c r="BK165" s="56" t="s">
        <v>626</v>
      </c>
      <c r="BL165" s="56" t="s">
        <v>627</v>
      </c>
      <c r="BM165" s="56" t="s">
        <v>628</v>
      </c>
      <c r="BN165" s="56" t="s">
        <v>467</v>
      </c>
      <c r="BO165" s="56" t="s">
        <v>470</v>
      </c>
      <c r="BP165" s="45" t="s">
        <v>471</v>
      </c>
      <c r="BQ165" s="45" t="s">
        <v>472</v>
      </c>
      <c r="BR165" s="45" t="s">
        <v>473</v>
      </c>
      <c r="BS165" s="45" t="s">
        <v>474</v>
      </c>
      <c r="BT165" s="45" t="s">
        <v>475</v>
      </c>
      <c r="BU165" s="45" t="s">
        <v>629</v>
      </c>
      <c r="BV165" s="45" t="s">
        <v>468</v>
      </c>
      <c r="BW165" s="45" t="s">
        <v>630</v>
      </c>
      <c r="BX165" s="45" t="s">
        <v>469</v>
      </c>
      <c r="BY165" s="56" t="s">
        <v>609</v>
      </c>
      <c r="BZ165" s="56" t="s">
        <v>610</v>
      </c>
      <c r="CA165" s="56" t="s">
        <v>611</v>
      </c>
      <c r="CB165" s="56" t="s">
        <v>612</v>
      </c>
      <c r="CC165" s="56" t="s">
        <v>613</v>
      </c>
      <c r="CD165" s="56" t="s">
        <v>614</v>
      </c>
      <c r="CE165" s="56" t="s">
        <v>615</v>
      </c>
      <c r="CF165" s="56" t="s">
        <v>616</v>
      </c>
      <c r="CG165" s="56" t="s">
        <v>617</v>
      </c>
      <c r="CH165" s="56" t="s">
        <v>618</v>
      </c>
      <c r="CI165" s="56" t="s">
        <v>619</v>
      </c>
      <c r="CJ165" s="56" t="s">
        <v>620</v>
      </c>
      <c r="CK165" s="56" t="s">
        <v>621</v>
      </c>
      <c r="CL165" s="56" t="s">
        <v>622</v>
      </c>
      <c r="CM165" s="56" t="s">
        <v>623</v>
      </c>
      <c r="CN165" s="56" t="s">
        <v>624</v>
      </c>
      <c r="CO165" s="56" t="s">
        <v>625</v>
      </c>
      <c r="CP165" s="56" t="s">
        <v>626</v>
      </c>
      <c r="CQ165" s="56" t="s">
        <v>627</v>
      </c>
      <c r="CR165" s="56" t="s">
        <v>628</v>
      </c>
      <c r="CS165" s="56" t="s">
        <v>467</v>
      </c>
      <c r="CT165" s="56" t="s">
        <v>470</v>
      </c>
      <c r="CU165" s="45" t="s">
        <v>471</v>
      </c>
      <c r="CV165" s="45" t="s">
        <v>472</v>
      </c>
      <c r="CW165" s="45" t="s">
        <v>473</v>
      </c>
      <c r="CX165" s="45" t="s">
        <v>474</v>
      </c>
      <c r="CY165" s="45" t="s">
        <v>475</v>
      </c>
      <c r="CZ165" s="45" t="s">
        <v>629</v>
      </c>
      <c r="DA165" s="45" t="s">
        <v>468</v>
      </c>
      <c r="DB165" s="45" t="s">
        <v>630</v>
      </c>
    </row>
    <row r="166" spans="1:107" x14ac:dyDescent="0.15">
      <c r="K166">
        <v>1</v>
      </c>
      <c r="L166" t="s">
        <v>878</v>
      </c>
      <c r="M166" s="51">
        <f>M9+SUM(M24:M26)+M29+SUM(M38:M42)</f>
        <v>5036</v>
      </c>
      <c r="N166" s="51">
        <f>N9+SUM(N24:N26)+N29+SUM(N38:N42)</f>
        <v>13614</v>
      </c>
      <c r="O166" s="51">
        <f t="shared" ref="O166:BZ166" si="0">O9+SUM(O24:O26)+O29+SUM(O38:O42)</f>
        <v>674</v>
      </c>
      <c r="P166" s="51">
        <f t="shared" si="0"/>
        <v>664</v>
      </c>
      <c r="Q166" s="51">
        <f t="shared" si="0"/>
        <v>731</v>
      </c>
      <c r="R166" s="51">
        <f t="shared" si="0"/>
        <v>761</v>
      </c>
      <c r="S166" s="51">
        <f t="shared" si="0"/>
        <v>704</v>
      </c>
      <c r="T166" s="51">
        <f t="shared" si="0"/>
        <v>855</v>
      </c>
      <c r="U166" s="51">
        <f t="shared" si="0"/>
        <v>1017</v>
      </c>
      <c r="V166" s="51">
        <f t="shared" si="0"/>
        <v>1047</v>
      </c>
      <c r="W166" s="51">
        <f t="shared" si="0"/>
        <v>901</v>
      </c>
      <c r="X166" s="51">
        <f t="shared" si="0"/>
        <v>808</v>
      </c>
      <c r="Y166" s="51">
        <f t="shared" si="0"/>
        <v>740</v>
      </c>
      <c r="Z166" s="51">
        <f t="shared" si="0"/>
        <v>944</v>
      </c>
      <c r="AA166" s="51">
        <f t="shared" si="0"/>
        <v>1016</v>
      </c>
      <c r="AB166" s="51">
        <f t="shared" si="0"/>
        <v>814</v>
      </c>
      <c r="AC166" s="51">
        <f t="shared" si="0"/>
        <v>649</v>
      </c>
      <c r="AD166" s="51">
        <f t="shared" si="0"/>
        <v>511</v>
      </c>
      <c r="AE166" s="51">
        <f t="shared" si="0"/>
        <v>408</v>
      </c>
      <c r="AF166" s="51">
        <f t="shared" si="0"/>
        <v>236</v>
      </c>
      <c r="AG166" s="51">
        <f t="shared" si="0"/>
        <v>104</v>
      </c>
      <c r="AH166" s="51">
        <f t="shared" si="0"/>
        <v>19</v>
      </c>
      <c r="AI166" s="51">
        <f t="shared" si="0"/>
        <v>2</v>
      </c>
      <c r="AJ166" s="51">
        <f t="shared" si="0"/>
        <v>9</v>
      </c>
      <c r="AK166" s="51">
        <f t="shared" si="0"/>
        <v>2069</v>
      </c>
      <c r="AL166" s="51">
        <f t="shared" si="0"/>
        <v>8793</v>
      </c>
      <c r="AM166" s="51">
        <f t="shared" si="0"/>
        <v>2743</v>
      </c>
      <c r="AN166" s="51">
        <f t="shared" si="0"/>
        <v>1280</v>
      </c>
      <c r="AO166" s="51">
        <f t="shared" si="0"/>
        <v>361</v>
      </c>
      <c r="AP166" s="51">
        <f t="shared" si="0"/>
        <v>574512</v>
      </c>
      <c r="AQ166" s="51">
        <f t="shared" si="0"/>
        <v>429.93170676059998</v>
      </c>
      <c r="AR166" s="51">
        <f t="shared" si="0"/>
        <v>313</v>
      </c>
      <c r="AS166" s="51">
        <f t="shared" si="0"/>
        <v>6885</v>
      </c>
      <c r="AT166" s="51">
        <f t="shared" si="0"/>
        <v>368</v>
      </c>
      <c r="AU166" s="51">
        <f t="shared" si="0"/>
        <v>369</v>
      </c>
      <c r="AV166" s="51">
        <f t="shared" si="0"/>
        <v>355</v>
      </c>
      <c r="AW166" s="51">
        <f t="shared" si="0"/>
        <v>417</v>
      </c>
      <c r="AX166" s="51">
        <f t="shared" si="0"/>
        <v>368</v>
      </c>
      <c r="AY166" s="51">
        <f t="shared" si="0"/>
        <v>495</v>
      </c>
      <c r="AZ166" s="51">
        <f t="shared" si="0"/>
        <v>527</v>
      </c>
      <c r="BA166" s="51">
        <f t="shared" si="0"/>
        <v>531</v>
      </c>
      <c r="BB166" s="51">
        <f t="shared" si="0"/>
        <v>446</v>
      </c>
      <c r="BC166" s="51">
        <f t="shared" si="0"/>
        <v>439</v>
      </c>
      <c r="BD166" s="51">
        <f t="shared" si="0"/>
        <v>375</v>
      </c>
      <c r="BE166" s="51">
        <f t="shared" si="0"/>
        <v>467</v>
      </c>
      <c r="BF166" s="51">
        <f t="shared" si="0"/>
        <v>506</v>
      </c>
      <c r="BG166" s="51">
        <f t="shared" si="0"/>
        <v>398</v>
      </c>
      <c r="BH166" s="51">
        <f t="shared" si="0"/>
        <v>313</v>
      </c>
      <c r="BI166" s="51">
        <f t="shared" si="0"/>
        <v>240</v>
      </c>
      <c r="BJ166" s="51">
        <f t="shared" si="0"/>
        <v>160</v>
      </c>
      <c r="BK166" s="51">
        <f t="shared" si="0"/>
        <v>72</v>
      </c>
      <c r="BL166" s="51">
        <f t="shared" si="0"/>
        <v>28</v>
      </c>
      <c r="BM166" s="51">
        <f t="shared" si="0"/>
        <v>3</v>
      </c>
      <c r="BN166" s="51">
        <f t="shared" si="0"/>
        <v>0</v>
      </c>
      <c r="BO166" s="139">
        <f t="shared" si="0"/>
        <v>8</v>
      </c>
      <c r="BP166" s="51">
        <f t="shared" si="0"/>
        <v>1092</v>
      </c>
      <c r="BQ166" s="51">
        <f t="shared" si="0"/>
        <v>4571</v>
      </c>
      <c r="BR166" s="51">
        <f t="shared" si="0"/>
        <v>1214</v>
      </c>
      <c r="BS166" s="51">
        <f t="shared" si="0"/>
        <v>503</v>
      </c>
      <c r="BT166" s="51">
        <f t="shared" si="0"/>
        <v>103</v>
      </c>
      <c r="BU166" s="51">
        <f t="shared" si="0"/>
        <v>279324</v>
      </c>
      <c r="BV166" s="51">
        <f t="shared" si="0"/>
        <v>411.53651610650002</v>
      </c>
      <c r="BW166" s="51">
        <f t="shared" si="0"/>
        <v>182</v>
      </c>
      <c r="BX166" s="51">
        <f t="shared" si="0"/>
        <v>6729</v>
      </c>
      <c r="BY166" s="51">
        <f t="shared" si="0"/>
        <v>306</v>
      </c>
      <c r="BZ166" s="51">
        <f t="shared" si="0"/>
        <v>295</v>
      </c>
      <c r="CA166" s="51">
        <f t="shared" ref="CA166:DB166" si="1">CA9+SUM(CA24:CA26)+CA29+SUM(CA38:CA42)</f>
        <v>376</v>
      </c>
      <c r="CB166" s="51">
        <f t="shared" si="1"/>
        <v>344</v>
      </c>
      <c r="CC166" s="51">
        <f t="shared" si="1"/>
        <v>336</v>
      </c>
      <c r="CD166" s="51">
        <f t="shared" si="1"/>
        <v>360</v>
      </c>
      <c r="CE166" s="51">
        <f t="shared" si="1"/>
        <v>490</v>
      </c>
      <c r="CF166" s="51">
        <f t="shared" si="1"/>
        <v>516</v>
      </c>
      <c r="CG166" s="51">
        <f t="shared" si="1"/>
        <v>455</v>
      </c>
      <c r="CH166" s="51">
        <f t="shared" si="1"/>
        <v>369</v>
      </c>
      <c r="CI166" s="51">
        <f t="shared" si="1"/>
        <v>365</v>
      </c>
      <c r="CJ166" s="51">
        <f t="shared" si="1"/>
        <v>477</v>
      </c>
      <c r="CK166" s="51">
        <f t="shared" si="1"/>
        <v>510</v>
      </c>
      <c r="CL166" s="51">
        <f t="shared" si="1"/>
        <v>416</v>
      </c>
      <c r="CM166" s="51">
        <f t="shared" si="1"/>
        <v>336</v>
      </c>
      <c r="CN166" s="51">
        <f t="shared" si="1"/>
        <v>271</v>
      </c>
      <c r="CO166" s="51">
        <f t="shared" si="1"/>
        <v>248</v>
      </c>
      <c r="CP166" s="51">
        <f t="shared" si="1"/>
        <v>164</v>
      </c>
      <c r="CQ166" s="51">
        <f t="shared" si="1"/>
        <v>76</v>
      </c>
      <c r="CR166" s="51">
        <f t="shared" si="1"/>
        <v>16</v>
      </c>
      <c r="CS166" s="51">
        <f t="shared" si="1"/>
        <v>2</v>
      </c>
      <c r="CT166" s="139">
        <f t="shared" si="1"/>
        <v>1</v>
      </c>
      <c r="CU166" s="51">
        <f t="shared" si="1"/>
        <v>977</v>
      </c>
      <c r="CV166" s="51">
        <f t="shared" si="1"/>
        <v>4222</v>
      </c>
      <c r="CW166" s="51">
        <f t="shared" si="1"/>
        <v>1529</v>
      </c>
      <c r="CX166" s="51">
        <f t="shared" si="1"/>
        <v>777</v>
      </c>
      <c r="CY166" s="51">
        <f t="shared" si="1"/>
        <v>258</v>
      </c>
      <c r="CZ166" s="51">
        <f t="shared" si="1"/>
        <v>295188</v>
      </c>
      <c r="DA166" s="51">
        <f t="shared" si="1"/>
        <v>448.01727185799996</v>
      </c>
      <c r="DB166" s="51">
        <f t="shared" si="1"/>
        <v>131</v>
      </c>
      <c r="DC166" s="128"/>
    </row>
    <row r="167" spans="1:107" x14ac:dyDescent="0.15">
      <c r="K167">
        <v>2</v>
      </c>
      <c r="L167" t="s">
        <v>889</v>
      </c>
      <c r="M167" s="128">
        <f>SUM(M45:M47)+SUM(M50:M57)</f>
        <v>1069</v>
      </c>
      <c r="N167" s="128">
        <f>SUM(N45:N47)+SUM(N50:N57)</f>
        <v>3373</v>
      </c>
      <c r="O167" s="128">
        <f t="shared" ref="O167:BZ167" si="2">SUM(O45:O47)+SUM(O50:O57)</f>
        <v>121</v>
      </c>
      <c r="P167" s="128">
        <f t="shared" si="2"/>
        <v>125</v>
      </c>
      <c r="Q167" s="128">
        <f t="shared" si="2"/>
        <v>141</v>
      </c>
      <c r="R167" s="128">
        <f t="shared" si="2"/>
        <v>145</v>
      </c>
      <c r="S167" s="128">
        <f t="shared" si="2"/>
        <v>179</v>
      </c>
      <c r="T167" s="128">
        <f t="shared" si="2"/>
        <v>162</v>
      </c>
      <c r="U167" s="128">
        <f t="shared" si="2"/>
        <v>155</v>
      </c>
      <c r="V167" s="128">
        <f t="shared" si="2"/>
        <v>193</v>
      </c>
      <c r="W167" s="128">
        <f t="shared" si="2"/>
        <v>179</v>
      </c>
      <c r="X167" s="128">
        <f t="shared" si="2"/>
        <v>199</v>
      </c>
      <c r="Y167" s="128">
        <f t="shared" si="2"/>
        <v>240</v>
      </c>
      <c r="Z167" s="128">
        <f t="shared" si="2"/>
        <v>281</v>
      </c>
      <c r="AA167" s="128">
        <f t="shared" si="2"/>
        <v>313</v>
      </c>
      <c r="AB167" s="128">
        <f t="shared" si="2"/>
        <v>261</v>
      </c>
      <c r="AC167" s="128">
        <f t="shared" si="2"/>
        <v>200</v>
      </c>
      <c r="AD167" s="128">
        <f t="shared" si="2"/>
        <v>193</v>
      </c>
      <c r="AE167" s="128">
        <f t="shared" si="2"/>
        <v>143</v>
      </c>
      <c r="AF167" s="128">
        <f t="shared" si="2"/>
        <v>97</v>
      </c>
      <c r="AG167" s="128">
        <f t="shared" si="2"/>
        <v>40</v>
      </c>
      <c r="AH167" s="128">
        <f t="shared" si="2"/>
        <v>5</v>
      </c>
      <c r="AI167" s="128">
        <f t="shared" si="2"/>
        <v>1</v>
      </c>
      <c r="AJ167" s="128">
        <f t="shared" si="2"/>
        <v>0</v>
      </c>
      <c r="AK167" s="128">
        <f t="shared" si="2"/>
        <v>387</v>
      </c>
      <c r="AL167" s="128">
        <f t="shared" si="2"/>
        <v>2046</v>
      </c>
      <c r="AM167" s="128">
        <f t="shared" si="2"/>
        <v>940</v>
      </c>
      <c r="AN167" s="128">
        <f t="shared" si="2"/>
        <v>479</v>
      </c>
      <c r="AO167" s="128">
        <f t="shared" si="2"/>
        <v>143</v>
      </c>
      <c r="AP167" s="128">
        <f t="shared" si="2"/>
        <v>161491</v>
      </c>
      <c r="AQ167" s="128">
        <f t="shared" si="2"/>
        <v>535.29260084639998</v>
      </c>
      <c r="AR167" s="128">
        <f t="shared" si="2"/>
        <v>20</v>
      </c>
      <c r="AS167" s="128">
        <f t="shared" si="2"/>
        <v>1587</v>
      </c>
      <c r="AT167" s="128">
        <f t="shared" si="2"/>
        <v>52</v>
      </c>
      <c r="AU167" s="128">
        <f t="shared" si="2"/>
        <v>66</v>
      </c>
      <c r="AV167" s="128">
        <f t="shared" si="2"/>
        <v>67</v>
      </c>
      <c r="AW167" s="128">
        <f t="shared" si="2"/>
        <v>75</v>
      </c>
      <c r="AX167" s="128">
        <f t="shared" si="2"/>
        <v>77</v>
      </c>
      <c r="AY167" s="128">
        <f t="shared" si="2"/>
        <v>75</v>
      </c>
      <c r="AZ167" s="128">
        <f t="shared" si="2"/>
        <v>73</v>
      </c>
      <c r="BA167" s="128">
        <f t="shared" si="2"/>
        <v>111</v>
      </c>
      <c r="BB167" s="128">
        <f t="shared" si="2"/>
        <v>84</v>
      </c>
      <c r="BC167" s="128">
        <f t="shared" si="2"/>
        <v>94</v>
      </c>
      <c r="BD167" s="128">
        <f t="shared" si="2"/>
        <v>118</v>
      </c>
      <c r="BE167" s="128">
        <f t="shared" si="2"/>
        <v>138</v>
      </c>
      <c r="BF167" s="128">
        <f t="shared" si="2"/>
        <v>167</v>
      </c>
      <c r="BG167" s="128">
        <f t="shared" si="2"/>
        <v>117</v>
      </c>
      <c r="BH167" s="128">
        <f t="shared" si="2"/>
        <v>94</v>
      </c>
      <c r="BI167" s="128">
        <f t="shared" si="2"/>
        <v>83</v>
      </c>
      <c r="BJ167" s="128">
        <f t="shared" si="2"/>
        <v>54</v>
      </c>
      <c r="BK167" s="128">
        <f t="shared" si="2"/>
        <v>28</v>
      </c>
      <c r="BL167" s="128">
        <f t="shared" si="2"/>
        <v>12</v>
      </c>
      <c r="BM167" s="128">
        <f t="shared" si="2"/>
        <v>2</v>
      </c>
      <c r="BN167" s="128">
        <f t="shared" si="2"/>
        <v>0</v>
      </c>
      <c r="BO167" s="140">
        <f t="shared" si="2"/>
        <v>0</v>
      </c>
      <c r="BP167" s="128">
        <f t="shared" si="2"/>
        <v>185</v>
      </c>
      <c r="BQ167" s="128">
        <f t="shared" si="2"/>
        <v>1012</v>
      </c>
      <c r="BR167" s="128">
        <f t="shared" si="2"/>
        <v>390</v>
      </c>
      <c r="BS167" s="128">
        <f t="shared" si="2"/>
        <v>179</v>
      </c>
      <c r="BT167" s="128">
        <f t="shared" si="2"/>
        <v>42</v>
      </c>
      <c r="BU167" s="128">
        <f t="shared" si="2"/>
        <v>74179</v>
      </c>
      <c r="BV167" s="128">
        <f t="shared" si="2"/>
        <v>523.82268128579994</v>
      </c>
      <c r="BW167" s="128">
        <f t="shared" si="2"/>
        <v>4</v>
      </c>
      <c r="BX167" s="128">
        <f t="shared" si="2"/>
        <v>1786</v>
      </c>
      <c r="BY167" s="128">
        <f t="shared" si="2"/>
        <v>69</v>
      </c>
      <c r="BZ167" s="128">
        <f t="shared" si="2"/>
        <v>59</v>
      </c>
      <c r="CA167" s="128">
        <f t="shared" ref="CA167:DB167" si="3">SUM(CA45:CA47)+SUM(CA50:CA57)</f>
        <v>74</v>
      </c>
      <c r="CB167" s="128">
        <f t="shared" si="3"/>
        <v>70</v>
      </c>
      <c r="CC167" s="128">
        <f t="shared" si="3"/>
        <v>102</v>
      </c>
      <c r="CD167" s="128">
        <f t="shared" si="3"/>
        <v>87</v>
      </c>
      <c r="CE167" s="128">
        <f t="shared" si="3"/>
        <v>82</v>
      </c>
      <c r="CF167" s="128">
        <f t="shared" si="3"/>
        <v>82</v>
      </c>
      <c r="CG167" s="128">
        <f t="shared" si="3"/>
        <v>95</v>
      </c>
      <c r="CH167" s="128">
        <f t="shared" si="3"/>
        <v>105</v>
      </c>
      <c r="CI167" s="128">
        <f t="shared" si="3"/>
        <v>122</v>
      </c>
      <c r="CJ167" s="128">
        <f t="shared" si="3"/>
        <v>143</v>
      </c>
      <c r="CK167" s="128">
        <f t="shared" si="3"/>
        <v>146</v>
      </c>
      <c r="CL167" s="128">
        <f t="shared" si="3"/>
        <v>144</v>
      </c>
      <c r="CM167" s="128">
        <f t="shared" si="3"/>
        <v>106</v>
      </c>
      <c r="CN167" s="128">
        <f t="shared" si="3"/>
        <v>110</v>
      </c>
      <c r="CO167" s="128">
        <f t="shared" si="3"/>
        <v>89</v>
      </c>
      <c r="CP167" s="128">
        <f t="shared" si="3"/>
        <v>69</v>
      </c>
      <c r="CQ167" s="128">
        <f t="shared" si="3"/>
        <v>28</v>
      </c>
      <c r="CR167" s="128">
        <f t="shared" si="3"/>
        <v>3</v>
      </c>
      <c r="CS167" s="128">
        <f t="shared" si="3"/>
        <v>1</v>
      </c>
      <c r="CT167" s="140">
        <f t="shared" si="3"/>
        <v>0</v>
      </c>
      <c r="CU167" s="128">
        <f t="shared" si="3"/>
        <v>202</v>
      </c>
      <c r="CV167" s="128">
        <f t="shared" si="3"/>
        <v>1034</v>
      </c>
      <c r="CW167" s="128">
        <f t="shared" si="3"/>
        <v>550</v>
      </c>
      <c r="CX167" s="128">
        <f t="shared" si="3"/>
        <v>300</v>
      </c>
      <c r="CY167" s="128">
        <f t="shared" si="3"/>
        <v>101</v>
      </c>
      <c r="CZ167" s="128">
        <f t="shared" si="3"/>
        <v>87312</v>
      </c>
      <c r="DA167" s="128">
        <f t="shared" si="3"/>
        <v>545.29597675150001</v>
      </c>
      <c r="DB167" s="128">
        <f t="shared" si="3"/>
        <v>16</v>
      </c>
      <c r="DC167" s="128"/>
    </row>
    <row r="168" spans="1:107" x14ac:dyDescent="0.15">
      <c r="K168">
        <v>3</v>
      </c>
      <c r="L168" t="s">
        <v>879</v>
      </c>
      <c r="M168" s="128">
        <f>M58+M61+SUM(M65:M74)</f>
        <v>1054</v>
      </c>
      <c r="N168" s="128">
        <f>N58+N61+SUM(N65:N74)</f>
        <v>3528</v>
      </c>
      <c r="O168" s="128">
        <f t="shared" ref="O168:BZ168" si="4">O58+O61+SUM(O65:O74)</f>
        <v>80</v>
      </c>
      <c r="P168" s="128">
        <f t="shared" si="4"/>
        <v>133</v>
      </c>
      <c r="Q168" s="128">
        <f t="shared" si="4"/>
        <v>197</v>
      </c>
      <c r="R168" s="128">
        <f t="shared" si="4"/>
        <v>183</v>
      </c>
      <c r="S168" s="128">
        <f t="shared" si="4"/>
        <v>172</v>
      </c>
      <c r="T168" s="128">
        <f t="shared" si="4"/>
        <v>144</v>
      </c>
      <c r="U168" s="128">
        <f t="shared" si="4"/>
        <v>124</v>
      </c>
      <c r="V168" s="128">
        <f t="shared" si="4"/>
        <v>198</v>
      </c>
      <c r="W168" s="128">
        <f t="shared" si="4"/>
        <v>194</v>
      </c>
      <c r="X168" s="128">
        <f t="shared" si="4"/>
        <v>217</v>
      </c>
      <c r="Y168" s="128">
        <f t="shared" si="4"/>
        <v>253</v>
      </c>
      <c r="Z168" s="128">
        <f t="shared" si="4"/>
        <v>259</v>
      </c>
      <c r="AA168" s="128">
        <f t="shared" si="4"/>
        <v>325</v>
      </c>
      <c r="AB168" s="128">
        <f t="shared" si="4"/>
        <v>268</v>
      </c>
      <c r="AC168" s="128">
        <f t="shared" si="4"/>
        <v>223</v>
      </c>
      <c r="AD168" s="128">
        <f t="shared" si="4"/>
        <v>220</v>
      </c>
      <c r="AE168" s="128">
        <f t="shared" si="4"/>
        <v>184</v>
      </c>
      <c r="AF168" s="128">
        <f t="shared" si="4"/>
        <v>98</v>
      </c>
      <c r="AG168" s="128">
        <f t="shared" si="4"/>
        <v>45</v>
      </c>
      <c r="AH168" s="128">
        <f t="shared" si="4"/>
        <v>11</v>
      </c>
      <c r="AI168" s="128">
        <f t="shared" si="4"/>
        <v>0</v>
      </c>
      <c r="AJ168" s="128">
        <f t="shared" si="4"/>
        <v>0</v>
      </c>
      <c r="AK168" s="128">
        <f t="shared" si="4"/>
        <v>410</v>
      </c>
      <c r="AL168" s="128">
        <f t="shared" si="4"/>
        <v>2069</v>
      </c>
      <c r="AM168" s="128">
        <f t="shared" si="4"/>
        <v>1049</v>
      </c>
      <c r="AN168" s="128">
        <f t="shared" si="4"/>
        <v>558</v>
      </c>
      <c r="AO168" s="128">
        <f t="shared" si="4"/>
        <v>154</v>
      </c>
      <c r="AP168" s="128">
        <f t="shared" si="4"/>
        <v>171659</v>
      </c>
      <c r="AQ168" s="128">
        <f t="shared" si="4"/>
        <v>588.26503295509997</v>
      </c>
      <c r="AR168" s="128">
        <f t="shared" si="4"/>
        <v>0</v>
      </c>
      <c r="AS168" s="128">
        <f t="shared" si="4"/>
        <v>1700</v>
      </c>
      <c r="AT168" s="128">
        <f t="shared" si="4"/>
        <v>39</v>
      </c>
      <c r="AU168" s="128">
        <f t="shared" si="4"/>
        <v>71</v>
      </c>
      <c r="AV168" s="128">
        <f t="shared" si="4"/>
        <v>101</v>
      </c>
      <c r="AW168" s="128">
        <f t="shared" si="4"/>
        <v>96</v>
      </c>
      <c r="AX168" s="128">
        <f t="shared" si="4"/>
        <v>82</v>
      </c>
      <c r="AY168" s="128">
        <f t="shared" si="4"/>
        <v>80</v>
      </c>
      <c r="AZ168" s="128">
        <f t="shared" si="4"/>
        <v>57</v>
      </c>
      <c r="BA168" s="128">
        <f t="shared" si="4"/>
        <v>105</v>
      </c>
      <c r="BB168" s="128">
        <f t="shared" si="4"/>
        <v>95</v>
      </c>
      <c r="BC168" s="128">
        <f t="shared" si="4"/>
        <v>101</v>
      </c>
      <c r="BD168" s="128">
        <f t="shared" si="4"/>
        <v>130</v>
      </c>
      <c r="BE168" s="128">
        <f t="shared" si="4"/>
        <v>122</v>
      </c>
      <c r="BF168" s="128">
        <f t="shared" si="4"/>
        <v>178</v>
      </c>
      <c r="BG168" s="128">
        <f t="shared" si="4"/>
        <v>127</v>
      </c>
      <c r="BH168" s="128">
        <f t="shared" si="4"/>
        <v>98</v>
      </c>
      <c r="BI168" s="128">
        <f t="shared" si="4"/>
        <v>100</v>
      </c>
      <c r="BJ168" s="128">
        <f t="shared" si="4"/>
        <v>67</v>
      </c>
      <c r="BK168" s="128">
        <f t="shared" si="4"/>
        <v>38</v>
      </c>
      <c r="BL168" s="128">
        <f t="shared" si="4"/>
        <v>10</v>
      </c>
      <c r="BM168" s="128">
        <f t="shared" si="4"/>
        <v>3</v>
      </c>
      <c r="BN168" s="128">
        <f t="shared" si="4"/>
        <v>0</v>
      </c>
      <c r="BO168" s="140">
        <f t="shared" si="4"/>
        <v>0</v>
      </c>
      <c r="BP168" s="128">
        <f t="shared" si="4"/>
        <v>211</v>
      </c>
      <c r="BQ168" s="128">
        <f t="shared" si="4"/>
        <v>1046</v>
      </c>
      <c r="BR168" s="128">
        <f t="shared" si="4"/>
        <v>443</v>
      </c>
      <c r="BS168" s="128">
        <f t="shared" si="4"/>
        <v>218</v>
      </c>
      <c r="BT168" s="128">
        <f t="shared" si="4"/>
        <v>51</v>
      </c>
      <c r="BU168" s="128">
        <f t="shared" si="4"/>
        <v>79761</v>
      </c>
      <c r="BV168" s="128">
        <f t="shared" si="4"/>
        <v>563.36086230989997</v>
      </c>
      <c r="BW168" s="128">
        <f t="shared" si="4"/>
        <v>0</v>
      </c>
      <c r="BX168" s="128">
        <f t="shared" si="4"/>
        <v>1828</v>
      </c>
      <c r="BY168" s="128">
        <f t="shared" si="4"/>
        <v>41</v>
      </c>
      <c r="BZ168" s="128">
        <f t="shared" si="4"/>
        <v>62</v>
      </c>
      <c r="CA168" s="128">
        <f t="shared" ref="CA168:DB168" si="5">CA58+CA61+SUM(CA65:CA74)</f>
        <v>96</v>
      </c>
      <c r="CB168" s="128">
        <f t="shared" si="5"/>
        <v>87</v>
      </c>
      <c r="CC168" s="128">
        <f t="shared" si="5"/>
        <v>90</v>
      </c>
      <c r="CD168" s="128">
        <f t="shared" si="5"/>
        <v>64</v>
      </c>
      <c r="CE168" s="128">
        <f t="shared" si="5"/>
        <v>67</v>
      </c>
      <c r="CF168" s="128">
        <f t="shared" si="5"/>
        <v>93</v>
      </c>
      <c r="CG168" s="128">
        <f t="shared" si="5"/>
        <v>99</v>
      </c>
      <c r="CH168" s="128">
        <f t="shared" si="5"/>
        <v>116</v>
      </c>
      <c r="CI168" s="128">
        <f t="shared" si="5"/>
        <v>123</v>
      </c>
      <c r="CJ168" s="128">
        <f t="shared" si="5"/>
        <v>137</v>
      </c>
      <c r="CK168" s="128">
        <f t="shared" si="5"/>
        <v>147</v>
      </c>
      <c r="CL168" s="128">
        <f t="shared" si="5"/>
        <v>141</v>
      </c>
      <c r="CM168" s="128">
        <f t="shared" si="5"/>
        <v>125</v>
      </c>
      <c r="CN168" s="128">
        <f t="shared" si="5"/>
        <v>120</v>
      </c>
      <c r="CO168" s="128">
        <f t="shared" si="5"/>
        <v>117</v>
      </c>
      <c r="CP168" s="128">
        <f t="shared" si="5"/>
        <v>60</v>
      </c>
      <c r="CQ168" s="128">
        <f t="shared" si="5"/>
        <v>35</v>
      </c>
      <c r="CR168" s="128">
        <f t="shared" si="5"/>
        <v>8</v>
      </c>
      <c r="CS168" s="128">
        <f t="shared" si="5"/>
        <v>0</v>
      </c>
      <c r="CT168" s="140">
        <f t="shared" si="5"/>
        <v>0</v>
      </c>
      <c r="CU168" s="128">
        <f t="shared" si="5"/>
        <v>199</v>
      </c>
      <c r="CV168" s="128">
        <f t="shared" si="5"/>
        <v>1023</v>
      </c>
      <c r="CW168" s="128">
        <f t="shared" si="5"/>
        <v>606</v>
      </c>
      <c r="CX168" s="128">
        <f t="shared" si="5"/>
        <v>340</v>
      </c>
      <c r="CY168" s="128">
        <f t="shared" si="5"/>
        <v>103</v>
      </c>
      <c r="CZ168" s="128">
        <f t="shared" si="5"/>
        <v>91898</v>
      </c>
      <c r="DA168" s="128">
        <f t="shared" si="5"/>
        <v>611.14077232249997</v>
      </c>
      <c r="DB168" s="128">
        <f t="shared" si="5"/>
        <v>0</v>
      </c>
      <c r="DC168" s="128"/>
    </row>
    <row r="169" spans="1:107" x14ac:dyDescent="0.15">
      <c r="K169">
        <v>4</v>
      </c>
      <c r="L169" t="s">
        <v>881</v>
      </c>
      <c r="M169" s="128">
        <f>SUM(M75:M81)+SUM(M84:M87)+SUM(M90:M94)+M97</f>
        <v>1542</v>
      </c>
      <c r="N169" s="128">
        <f>SUM(N75:N81)+SUM(N84:N87)+SUM(N90:N94)+N97</f>
        <v>5419</v>
      </c>
      <c r="O169" s="128">
        <f t="shared" ref="O169:BZ169" si="6">SUM(O75:O81)+SUM(O84:O87)+SUM(O90:O94)+O97</f>
        <v>129</v>
      </c>
      <c r="P169" s="128">
        <f t="shared" si="6"/>
        <v>205</v>
      </c>
      <c r="Q169" s="128">
        <f t="shared" si="6"/>
        <v>250</v>
      </c>
      <c r="R169" s="128">
        <f t="shared" si="6"/>
        <v>303</v>
      </c>
      <c r="S169" s="128">
        <f t="shared" si="6"/>
        <v>271</v>
      </c>
      <c r="T169" s="128">
        <f t="shared" si="6"/>
        <v>268</v>
      </c>
      <c r="U169" s="128">
        <f t="shared" si="6"/>
        <v>226</v>
      </c>
      <c r="V169" s="128">
        <f t="shared" si="6"/>
        <v>293</v>
      </c>
      <c r="W169" s="128">
        <f t="shared" si="6"/>
        <v>291</v>
      </c>
      <c r="X169" s="128">
        <f t="shared" si="6"/>
        <v>344</v>
      </c>
      <c r="Y169" s="128">
        <f t="shared" si="6"/>
        <v>341</v>
      </c>
      <c r="Z169" s="128">
        <f t="shared" si="6"/>
        <v>428</v>
      </c>
      <c r="AA169" s="128">
        <f t="shared" si="6"/>
        <v>450</v>
      </c>
      <c r="AB169" s="128">
        <f t="shared" si="6"/>
        <v>350</v>
      </c>
      <c r="AC169" s="128">
        <f t="shared" si="6"/>
        <v>276</v>
      </c>
      <c r="AD169" s="128">
        <f t="shared" si="6"/>
        <v>305</v>
      </c>
      <c r="AE169" s="128">
        <f t="shared" si="6"/>
        <v>306</v>
      </c>
      <c r="AF169" s="128">
        <f t="shared" si="6"/>
        <v>211</v>
      </c>
      <c r="AG169" s="128">
        <f t="shared" si="6"/>
        <v>123</v>
      </c>
      <c r="AH169" s="128">
        <f t="shared" si="6"/>
        <v>41</v>
      </c>
      <c r="AI169" s="128">
        <f t="shared" si="6"/>
        <v>8</v>
      </c>
      <c r="AJ169" s="128">
        <f t="shared" si="6"/>
        <v>0</v>
      </c>
      <c r="AK169" s="128">
        <f t="shared" si="6"/>
        <v>584</v>
      </c>
      <c r="AL169" s="128">
        <f t="shared" si="6"/>
        <v>3215</v>
      </c>
      <c r="AM169" s="128">
        <f t="shared" si="6"/>
        <v>1620</v>
      </c>
      <c r="AN169" s="128">
        <f t="shared" si="6"/>
        <v>994</v>
      </c>
      <c r="AO169" s="128">
        <f t="shared" si="6"/>
        <v>383</v>
      </c>
      <c r="AP169" s="128">
        <f t="shared" si="6"/>
        <v>265754</v>
      </c>
      <c r="AQ169" s="128">
        <f t="shared" si="6"/>
        <v>834.6053124565999</v>
      </c>
      <c r="AR169" s="128">
        <f t="shared" si="6"/>
        <v>53</v>
      </c>
      <c r="AS169" s="128">
        <f t="shared" si="6"/>
        <v>2557</v>
      </c>
      <c r="AT169" s="128">
        <f t="shared" si="6"/>
        <v>70</v>
      </c>
      <c r="AU169" s="128">
        <f t="shared" si="6"/>
        <v>103</v>
      </c>
      <c r="AV169" s="128">
        <f t="shared" si="6"/>
        <v>133</v>
      </c>
      <c r="AW169" s="128">
        <f t="shared" si="6"/>
        <v>183</v>
      </c>
      <c r="AX169" s="128">
        <f t="shared" si="6"/>
        <v>134</v>
      </c>
      <c r="AY169" s="128">
        <f t="shared" si="6"/>
        <v>136</v>
      </c>
      <c r="AZ169" s="128">
        <f t="shared" si="6"/>
        <v>119</v>
      </c>
      <c r="BA169" s="128">
        <f t="shared" si="6"/>
        <v>149</v>
      </c>
      <c r="BB169" s="128">
        <f t="shared" si="6"/>
        <v>144</v>
      </c>
      <c r="BC169" s="128">
        <f t="shared" si="6"/>
        <v>159</v>
      </c>
      <c r="BD169" s="128">
        <f t="shared" si="6"/>
        <v>177</v>
      </c>
      <c r="BE169" s="128">
        <f t="shared" si="6"/>
        <v>211</v>
      </c>
      <c r="BF169" s="128">
        <f t="shared" si="6"/>
        <v>229</v>
      </c>
      <c r="BG169" s="128">
        <f t="shared" si="6"/>
        <v>165</v>
      </c>
      <c r="BH169" s="128">
        <f t="shared" si="6"/>
        <v>126</v>
      </c>
      <c r="BI169" s="128">
        <f t="shared" si="6"/>
        <v>128</v>
      </c>
      <c r="BJ169" s="128">
        <f t="shared" si="6"/>
        <v>107</v>
      </c>
      <c r="BK169" s="128">
        <f t="shared" si="6"/>
        <v>60</v>
      </c>
      <c r="BL169" s="128">
        <f t="shared" si="6"/>
        <v>18</v>
      </c>
      <c r="BM169" s="128">
        <f t="shared" si="6"/>
        <v>5</v>
      </c>
      <c r="BN169" s="128">
        <f t="shared" si="6"/>
        <v>1</v>
      </c>
      <c r="BO169" s="140">
        <f t="shared" si="6"/>
        <v>0</v>
      </c>
      <c r="BP169" s="128">
        <f t="shared" si="6"/>
        <v>306</v>
      </c>
      <c r="BQ169" s="128">
        <f t="shared" si="6"/>
        <v>1641</v>
      </c>
      <c r="BR169" s="128">
        <f t="shared" si="6"/>
        <v>610</v>
      </c>
      <c r="BS169" s="128">
        <f t="shared" si="6"/>
        <v>319</v>
      </c>
      <c r="BT169" s="128">
        <f t="shared" si="6"/>
        <v>84</v>
      </c>
      <c r="BU169" s="128">
        <f t="shared" si="6"/>
        <v>116698</v>
      </c>
      <c r="BV169" s="128">
        <f t="shared" si="6"/>
        <v>781.1389372845</v>
      </c>
      <c r="BW169" s="128">
        <f t="shared" si="6"/>
        <v>23</v>
      </c>
      <c r="BX169" s="128">
        <f t="shared" si="6"/>
        <v>2862</v>
      </c>
      <c r="BY169" s="128">
        <f t="shared" si="6"/>
        <v>59</v>
      </c>
      <c r="BZ169" s="128">
        <f t="shared" si="6"/>
        <v>102</v>
      </c>
      <c r="CA169" s="128">
        <f t="shared" ref="CA169:DB169" si="7">SUM(CA75:CA81)+SUM(CA84:CA87)+SUM(CA90:CA94)+CA97</f>
        <v>117</v>
      </c>
      <c r="CB169" s="128">
        <f t="shared" si="7"/>
        <v>120</v>
      </c>
      <c r="CC169" s="128">
        <f t="shared" si="7"/>
        <v>137</v>
      </c>
      <c r="CD169" s="128">
        <f t="shared" si="7"/>
        <v>132</v>
      </c>
      <c r="CE169" s="128">
        <f t="shared" si="7"/>
        <v>107</v>
      </c>
      <c r="CF169" s="128">
        <f t="shared" si="7"/>
        <v>144</v>
      </c>
      <c r="CG169" s="128">
        <f t="shared" si="7"/>
        <v>147</v>
      </c>
      <c r="CH169" s="128">
        <f t="shared" si="7"/>
        <v>185</v>
      </c>
      <c r="CI169" s="128">
        <f t="shared" si="7"/>
        <v>164</v>
      </c>
      <c r="CJ169" s="128">
        <f t="shared" si="7"/>
        <v>217</v>
      </c>
      <c r="CK169" s="128">
        <f t="shared" si="7"/>
        <v>221</v>
      </c>
      <c r="CL169" s="128">
        <f t="shared" si="7"/>
        <v>185</v>
      </c>
      <c r="CM169" s="128">
        <f t="shared" si="7"/>
        <v>150</v>
      </c>
      <c r="CN169" s="128">
        <f t="shared" si="7"/>
        <v>177</v>
      </c>
      <c r="CO169" s="128">
        <f t="shared" si="7"/>
        <v>199</v>
      </c>
      <c r="CP169" s="128">
        <f t="shared" si="7"/>
        <v>151</v>
      </c>
      <c r="CQ169" s="128">
        <f t="shared" si="7"/>
        <v>105</v>
      </c>
      <c r="CR169" s="128">
        <f t="shared" si="7"/>
        <v>36</v>
      </c>
      <c r="CS169" s="128">
        <f t="shared" si="7"/>
        <v>7</v>
      </c>
      <c r="CT169" s="140">
        <f t="shared" si="7"/>
        <v>0</v>
      </c>
      <c r="CU169" s="128">
        <f t="shared" si="7"/>
        <v>278</v>
      </c>
      <c r="CV169" s="128">
        <f t="shared" si="7"/>
        <v>1574</v>
      </c>
      <c r="CW169" s="128">
        <f t="shared" si="7"/>
        <v>1010</v>
      </c>
      <c r="CX169" s="128">
        <f t="shared" si="7"/>
        <v>675</v>
      </c>
      <c r="CY169" s="128">
        <f t="shared" si="7"/>
        <v>299</v>
      </c>
      <c r="CZ169" s="128">
        <f t="shared" si="7"/>
        <v>149056</v>
      </c>
      <c r="DA169" s="128">
        <f t="shared" si="7"/>
        <v>883.30494324350002</v>
      </c>
      <c r="DB169" s="128">
        <f t="shared" si="7"/>
        <v>30</v>
      </c>
      <c r="DC169" s="128"/>
    </row>
    <row r="170" spans="1:107" x14ac:dyDescent="0.15">
      <c r="K170">
        <v>5</v>
      </c>
      <c r="L170" t="s">
        <v>882</v>
      </c>
      <c r="M170" s="128">
        <f>SUM(M98:M100)+SUM(M103:M105)+SUM(M108:M110)</f>
        <v>2060</v>
      </c>
      <c r="N170" s="128">
        <f>SUM(N98:N100)+SUM(N103:N105)+SUM(N108:N110)</f>
        <v>6554</v>
      </c>
      <c r="O170" s="128">
        <f t="shared" ref="O170:BZ170" si="8">SUM(O98:O100)+SUM(O103:O105)+SUM(O108:O110)</f>
        <v>218</v>
      </c>
      <c r="P170" s="128">
        <f t="shared" si="8"/>
        <v>303</v>
      </c>
      <c r="Q170" s="128">
        <f t="shared" si="8"/>
        <v>326</v>
      </c>
      <c r="R170" s="128">
        <f t="shared" si="8"/>
        <v>321</v>
      </c>
      <c r="S170" s="128">
        <f t="shared" si="8"/>
        <v>333</v>
      </c>
      <c r="T170" s="128">
        <f t="shared" si="8"/>
        <v>313</v>
      </c>
      <c r="U170" s="128">
        <f t="shared" si="8"/>
        <v>357</v>
      </c>
      <c r="V170" s="128">
        <f t="shared" si="8"/>
        <v>443</v>
      </c>
      <c r="W170" s="128">
        <f t="shared" si="8"/>
        <v>407</v>
      </c>
      <c r="X170" s="128">
        <f t="shared" si="8"/>
        <v>409</v>
      </c>
      <c r="Y170" s="128">
        <f t="shared" si="8"/>
        <v>431</v>
      </c>
      <c r="Z170" s="128">
        <f t="shared" si="8"/>
        <v>476</v>
      </c>
      <c r="AA170" s="128">
        <f t="shared" si="8"/>
        <v>589</v>
      </c>
      <c r="AB170" s="128">
        <f t="shared" si="8"/>
        <v>433</v>
      </c>
      <c r="AC170" s="128">
        <f t="shared" si="8"/>
        <v>338</v>
      </c>
      <c r="AD170" s="128">
        <f t="shared" si="8"/>
        <v>322</v>
      </c>
      <c r="AE170" s="128">
        <f t="shared" si="8"/>
        <v>281</v>
      </c>
      <c r="AF170" s="128">
        <f t="shared" si="8"/>
        <v>163</v>
      </c>
      <c r="AG170" s="128">
        <f t="shared" si="8"/>
        <v>73</v>
      </c>
      <c r="AH170" s="128">
        <f t="shared" si="8"/>
        <v>15</v>
      </c>
      <c r="AI170" s="128">
        <f t="shared" si="8"/>
        <v>2</v>
      </c>
      <c r="AJ170" s="128">
        <f t="shared" si="8"/>
        <v>1</v>
      </c>
      <c r="AK170" s="128">
        <f t="shared" si="8"/>
        <v>847</v>
      </c>
      <c r="AL170" s="128">
        <f t="shared" si="8"/>
        <v>4079</v>
      </c>
      <c r="AM170" s="128">
        <f t="shared" si="8"/>
        <v>1627</v>
      </c>
      <c r="AN170" s="128">
        <f t="shared" si="8"/>
        <v>856</v>
      </c>
      <c r="AO170" s="128">
        <f t="shared" si="8"/>
        <v>253</v>
      </c>
      <c r="AP170" s="128">
        <f t="shared" si="8"/>
        <v>301380</v>
      </c>
      <c r="AQ170" s="128">
        <f t="shared" si="8"/>
        <v>423.5971161855</v>
      </c>
      <c r="AR170" s="128">
        <f t="shared" si="8"/>
        <v>175</v>
      </c>
      <c r="AS170" s="128">
        <f t="shared" si="8"/>
        <v>3220</v>
      </c>
      <c r="AT170" s="128">
        <f t="shared" si="8"/>
        <v>119</v>
      </c>
      <c r="AU170" s="128">
        <f t="shared" si="8"/>
        <v>144</v>
      </c>
      <c r="AV170" s="128">
        <f t="shared" si="8"/>
        <v>158</v>
      </c>
      <c r="AW170" s="128">
        <f t="shared" si="8"/>
        <v>168</v>
      </c>
      <c r="AX170" s="128">
        <f t="shared" si="8"/>
        <v>188</v>
      </c>
      <c r="AY170" s="128">
        <f t="shared" si="8"/>
        <v>170</v>
      </c>
      <c r="AZ170" s="128">
        <f t="shared" si="8"/>
        <v>193</v>
      </c>
      <c r="BA170" s="128">
        <f t="shared" si="8"/>
        <v>223</v>
      </c>
      <c r="BB170" s="128">
        <f t="shared" si="8"/>
        <v>205</v>
      </c>
      <c r="BC170" s="128">
        <f t="shared" si="8"/>
        <v>195</v>
      </c>
      <c r="BD170" s="128">
        <f t="shared" si="8"/>
        <v>219</v>
      </c>
      <c r="BE170" s="128">
        <f t="shared" si="8"/>
        <v>228</v>
      </c>
      <c r="BF170" s="128">
        <f t="shared" si="8"/>
        <v>302</v>
      </c>
      <c r="BG170" s="128">
        <f t="shared" si="8"/>
        <v>213</v>
      </c>
      <c r="BH170" s="128">
        <f t="shared" si="8"/>
        <v>163</v>
      </c>
      <c r="BI170" s="128">
        <f t="shared" si="8"/>
        <v>146</v>
      </c>
      <c r="BJ170" s="128">
        <f t="shared" si="8"/>
        <v>117</v>
      </c>
      <c r="BK170" s="128">
        <f t="shared" si="8"/>
        <v>52</v>
      </c>
      <c r="BL170" s="128">
        <f t="shared" si="8"/>
        <v>13</v>
      </c>
      <c r="BM170" s="128">
        <f t="shared" si="8"/>
        <v>3</v>
      </c>
      <c r="BN170" s="128">
        <f t="shared" si="8"/>
        <v>0</v>
      </c>
      <c r="BO170" s="140">
        <f t="shared" si="8"/>
        <v>1</v>
      </c>
      <c r="BP170" s="128">
        <f t="shared" si="8"/>
        <v>421</v>
      </c>
      <c r="BQ170" s="128">
        <f t="shared" si="8"/>
        <v>2091</v>
      </c>
      <c r="BR170" s="128">
        <f t="shared" si="8"/>
        <v>707</v>
      </c>
      <c r="BS170" s="128">
        <f t="shared" si="8"/>
        <v>331</v>
      </c>
      <c r="BT170" s="128">
        <f t="shared" si="8"/>
        <v>68</v>
      </c>
      <c r="BU170" s="128">
        <f t="shared" si="8"/>
        <v>142684</v>
      </c>
      <c r="BV170" s="128">
        <f t="shared" si="8"/>
        <v>407.66192732309997</v>
      </c>
      <c r="BW170" s="128">
        <f t="shared" si="8"/>
        <v>108</v>
      </c>
      <c r="BX170" s="128">
        <f t="shared" si="8"/>
        <v>3334</v>
      </c>
      <c r="BY170" s="128">
        <f t="shared" si="8"/>
        <v>99</v>
      </c>
      <c r="BZ170" s="128">
        <f t="shared" si="8"/>
        <v>159</v>
      </c>
      <c r="CA170" s="128">
        <f t="shared" ref="CA170:DB170" si="9">SUM(CA98:CA100)+SUM(CA103:CA105)+SUM(CA108:CA110)</f>
        <v>168</v>
      </c>
      <c r="CB170" s="128">
        <f t="shared" si="9"/>
        <v>153</v>
      </c>
      <c r="CC170" s="128">
        <f t="shared" si="9"/>
        <v>145</v>
      </c>
      <c r="CD170" s="128">
        <f t="shared" si="9"/>
        <v>143</v>
      </c>
      <c r="CE170" s="128">
        <f t="shared" si="9"/>
        <v>164</v>
      </c>
      <c r="CF170" s="128">
        <f t="shared" si="9"/>
        <v>220</v>
      </c>
      <c r="CG170" s="128">
        <f t="shared" si="9"/>
        <v>202</v>
      </c>
      <c r="CH170" s="128">
        <f t="shared" si="9"/>
        <v>214</v>
      </c>
      <c r="CI170" s="128">
        <f t="shared" si="9"/>
        <v>212</v>
      </c>
      <c r="CJ170" s="128">
        <f t="shared" si="9"/>
        <v>248</v>
      </c>
      <c r="CK170" s="128">
        <f t="shared" si="9"/>
        <v>287</v>
      </c>
      <c r="CL170" s="128">
        <f t="shared" si="9"/>
        <v>220</v>
      </c>
      <c r="CM170" s="128">
        <f t="shared" si="9"/>
        <v>175</v>
      </c>
      <c r="CN170" s="128">
        <f t="shared" si="9"/>
        <v>176</v>
      </c>
      <c r="CO170" s="128">
        <f t="shared" si="9"/>
        <v>164</v>
      </c>
      <c r="CP170" s="128">
        <f t="shared" si="9"/>
        <v>111</v>
      </c>
      <c r="CQ170" s="128">
        <f t="shared" si="9"/>
        <v>60</v>
      </c>
      <c r="CR170" s="128">
        <f t="shared" si="9"/>
        <v>12</v>
      </c>
      <c r="CS170" s="128">
        <f t="shared" si="9"/>
        <v>2</v>
      </c>
      <c r="CT170" s="140">
        <f t="shared" si="9"/>
        <v>0</v>
      </c>
      <c r="CU170" s="128">
        <f t="shared" si="9"/>
        <v>426</v>
      </c>
      <c r="CV170" s="128">
        <f t="shared" si="9"/>
        <v>1988</v>
      </c>
      <c r="CW170" s="128">
        <f t="shared" si="9"/>
        <v>920</v>
      </c>
      <c r="CX170" s="128">
        <f t="shared" si="9"/>
        <v>525</v>
      </c>
      <c r="CY170" s="128">
        <f t="shared" si="9"/>
        <v>185</v>
      </c>
      <c r="CZ170" s="128">
        <f t="shared" si="9"/>
        <v>158696</v>
      </c>
      <c r="DA170" s="128">
        <f t="shared" si="9"/>
        <v>439.0912658876</v>
      </c>
      <c r="DB170" s="128">
        <f t="shared" si="9"/>
        <v>67</v>
      </c>
      <c r="DC170" s="128"/>
    </row>
    <row r="171" spans="1:107" x14ac:dyDescent="0.15">
      <c r="K171">
        <v>6</v>
      </c>
      <c r="L171" t="s">
        <v>884</v>
      </c>
      <c r="M171" s="128">
        <f>SUM(M114:M115)+SUM(M119:M125)</f>
        <v>1178</v>
      </c>
      <c r="N171" s="128">
        <f>SUM(N114:N115)+SUM(N119:N125)</f>
        <v>4094</v>
      </c>
      <c r="O171" s="128">
        <f t="shared" ref="O171:BZ171" si="10">SUM(O114:O115)+SUM(O119:O125)</f>
        <v>123</v>
      </c>
      <c r="P171" s="128">
        <f t="shared" si="10"/>
        <v>169</v>
      </c>
      <c r="Q171" s="128">
        <f t="shared" si="10"/>
        <v>203</v>
      </c>
      <c r="R171" s="128">
        <f t="shared" si="10"/>
        <v>236</v>
      </c>
      <c r="S171" s="128">
        <f t="shared" si="10"/>
        <v>191</v>
      </c>
      <c r="T171" s="128">
        <f t="shared" si="10"/>
        <v>193</v>
      </c>
      <c r="U171" s="128">
        <f t="shared" si="10"/>
        <v>206</v>
      </c>
      <c r="V171" s="128">
        <f t="shared" si="10"/>
        <v>266</v>
      </c>
      <c r="W171" s="128">
        <f t="shared" si="10"/>
        <v>224</v>
      </c>
      <c r="X171" s="128">
        <f t="shared" si="10"/>
        <v>222</v>
      </c>
      <c r="Y171" s="128">
        <f t="shared" si="10"/>
        <v>285</v>
      </c>
      <c r="Z171" s="128">
        <f t="shared" si="10"/>
        <v>348</v>
      </c>
      <c r="AA171" s="128">
        <f t="shared" si="10"/>
        <v>360</v>
      </c>
      <c r="AB171" s="128">
        <f t="shared" si="10"/>
        <v>286</v>
      </c>
      <c r="AC171" s="128">
        <f t="shared" si="10"/>
        <v>206</v>
      </c>
      <c r="AD171" s="128">
        <f t="shared" si="10"/>
        <v>237</v>
      </c>
      <c r="AE171" s="128">
        <f t="shared" si="10"/>
        <v>177</v>
      </c>
      <c r="AF171" s="128">
        <f t="shared" si="10"/>
        <v>111</v>
      </c>
      <c r="AG171" s="128">
        <f t="shared" si="10"/>
        <v>39</v>
      </c>
      <c r="AH171" s="128">
        <f t="shared" si="10"/>
        <v>11</v>
      </c>
      <c r="AI171" s="128">
        <f t="shared" si="10"/>
        <v>1</v>
      </c>
      <c r="AJ171" s="128">
        <f t="shared" si="10"/>
        <v>0</v>
      </c>
      <c r="AK171" s="128">
        <f t="shared" si="10"/>
        <v>495</v>
      </c>
      <c r="AL171" s="128">
        <f t="shared" si="10"/>
        <v>2531</v>
      </c>
      <c r="AM171" s="128">
        <f t="shared" si="10"/>
        <v>1068</v>
      </c>
      <c r="AN171" s="128">
        <f t="shared" si="10"/>
        <v>576</v>
      </c>
      <c r="AO171" s="128">
        <f t="shared" si="10"/>
        <v>162</v>
      </c>
      <c r="AP171" s="128">
        <f t="shared" si="10"/>
        <v>191625</v>
      </c>
      <c r="AQ171" s="128">
        <f t="shared" si="10"/>
        <v>426.74744939979996</v>
      </c>
      <c r="AR171" s="128">
        <f t="shared" si="10"/>
        <v>18</v>
      </c>
      <c r="AS171" s="128">
        <f t="shared" si="10"/>
        <v>2015</v>
      </c>
      <c r="AT171" s="128">
        <f t="shared" si="10"/>
        <v>58</v>
      </c>
      <c r="AU171" s="128">
        <f t="shared" si="10"/>
        <v>92</v>
      </c>
      <c r="AV171" s="128">
        <f t="shared" si="10"/>
        <v>112</v>
      </c>
      <c r="AW171" s="128">
        <f t="shared" si="10"/>
        <v>128</v>
      </c>
      <c r="AX171" s="128">
        <f t="shared" si="10"/>
        <v>97</v>
      </c>
      <c r="AY171" s="128">
        <f t="shared" si="10"/>
        <v>107</v>
      </c>
      <c r="AZ171" s="128">
        <f t="shared" si="10"/>
        <v>111</v>
      </c>
      <c r="BA171" s="128">
        <f t="shared" si="10"/>
        <v>135</v>
      </c>
      <c r="BB171" s="128">
        <f t="shared" si="10"/>
        <v>105</v>
      </c>
      <c r="BC171" s="128">
        <f t="shared" si="10"/>
        <v>103</v>
      </c>
      <c r="BD171" s="128">
        <f t="shared" si="10"/>
        <v>140</v>
      </c>
      <c r="BE171" s="128">
        <f t="shared" si="10"/>
        <v>167</v>
      </c>
      <c r="BF171" s="128">
        <f t="shared" si="10"/>
        <v>191</v>
      </c>
      <c r="BG171" s="128">
        <f t="shared" si="10"/>
        <v>145</v>
      </c>
      <c r="BH171" s="128">
        <f t="shared" si="10"/>
        <v>96</v>
      </c>
      <c r="BI171" s="128">
        <f t="shared" si="10"/>
        <v>104</v>
      </c>
      <c r="BJ171" s="128">
        <f t="shared" si="10"/>
        <v>70</v>
      </c>
      <c r="BK171" s="128">
        <f t="shared" si="10"/>
        <v>38</v>
      </c>
      <c r="BL171" s="128">
        <f t="shared" si="10"/>
        <v>13</v>
      </c>
      <c r="BM171" s="128">
        <f t="shared" si="10"/>
        <v>3</v>
      </c>
      <c r="BN171" s="128">
        <f t="shared" si="10"/>
        <v>0</v>
      </c>
      <c r="BO171" s="140">
        <f t="shared" si="10"/>
        <v>0</v>
      </c>
      <c r="BP171" s="128">
        <f t="shared" si="10"/>
        <v>262</v>
      </c>
      <c r="BQ171" s="128">
        <f t="shared" si="10"/>
        <v>1284</v>
      </c>
      <c r="BR171" s="128">
        <f t="shared" si="10"/>
        <v>469</v>
      </c>
      <c r="BS171" s="128">
        <f t="shared" si="10"/>
        <v>228</v>
      </c>
      <c r="BT171" s="128">
        <f t="shared" si="10"/>
        <v>54</v>
      </c>
      <c r="BU171" s="128">
        <f t="shared" si="10"/>
        <v>90913</v>
      </c>
      <c r="BV171" s="128">
        <f t="shared" si="10"/>
        <v>409.01597708090003</v>
      </c>
      <c r="BW171" s="128">
        <f t="shared" si="10"/>
        <v>10</v>
      </c>
      <c r="BX171" s="128">
        <f t="shared" si="10"/>
        <v>2079</v>
      </c>
      <c r="BY171" s="128">
        <f t="shared" si="10"/>
        <v>65</v>
      </c>
      <c r="BZ171" s="128">
        <f t="shared" si="10"/>
        <v>77</v>
      </c>
      <c r="CA171" s="128">
        <f t="shared" ref="CA171:DB171" si="11">SUM(CA114:CA115)+SUM(CA119:CA125)</f>
        <v>91</v>
      </c>
      <c r="CB171" s="128">
        <f t="shared" si="11"/>
        <v>108</v>
      </c>
      <c r="CC171" s="128">
        <f t="shared" si="11"/>
        <v>94</v>
      </c>
      <c r="CD171" s="128">
        <f t="shared" si="11"/>
        <v>86</v>
      </c>
      <c r="CE171" s="128">
        <f t="shared" si="11"/>
        <v>95</v>
      </c>
      <c r="CF171" s="128">
        <f t="shared" si="11"/>
        <v>131</v>
      </c>
      <c r="CG171" s="128">
        <f t="shared" si="11"/>
        <v>119</v>
      </c>
      <c r="CH171" s="128">
        <f t="shared" si="11"/>
        <v>119</v>
      </c>
      <c r="CI171" s="128">
        <f t="shared" si="11"/>
        <v>145</v>
      </c>
      <c r="CJ171" s="128">
        <f t="shared" si="11"/>
        <v>181</v>
      </c>
      <c r="CK171" s="128">
        <f t="shared" si="11"/>
        <v>169</v>
      </c>
      <c r="CL171" s="128">
        <f t="shared" si="11"/>
        <v>141</v>
      </c>
      <c r="CM171" s="128">
        <f t="shared" si="11"/>
        <v>110</v>
      </c>
      <c r="CN171" s="128">
        <f t="shared" si="11"/>
        <v>133</v>
      </c>
      <c r="CO171" s="128">
        <f t="shared" si="11"/>
        <v>107</v>
      </c>
      <c r="CP171" s="128">
        <f t="shared" si="11"/>
        <v>73</v>
      </c>
      <c r="CQ171" s="128">
        <f t="shared" si="11"/>
        <v>26</v>
      </c>
      <c r="CR171" s="128">
        <f t="shared" si="11"/>
        <v>8</v>
      </c>
      <c r="CS171" s="128">
        <f t="shared" si="11"/>
        <v>1</v>
      </c>
      <c r="CT171" s="140">
        <f t="shared" si="11"/>
        <v>0</v>
      </c>
      <c r="CU171" s="128">
        <f t="shared" si="11"/>
        <v>233</v>
      </c>
      <c r="CV171" s="128">
        <f t="shared" si="11"/>
        <v>1247</v>
      </c>
      <c r="CW171" s="128">
        <f t="shared" si="11"/>
        <v>599</v>
      </c>
      <c r="CX171" s="128">
        <f t="shared" si="11"/>
        <v>348</v>
      </c>
      <c r="CY171" s="128">
        <f t="shared" si="11"/>
        <v>108</v>
      </c>
      <c r="CZ171" s="128">
        <f t="shared" si="11"/>
        <v>100712</v>
      </c>
      <c r="DA171" s="128">
        <f t="shared" si="11"/>
        <v>444.34316429559999</v>
      </c>
      <c r="DB171" s="128">
        <f t="shared" si="11"/>
        <v>8</v>
      </c>
      <c r="DC171" s="128"/>
    </row>
    <row r="172" spans="1:107" x14ac:dyDescent="0.15">
      <c r="K172">
        <v>7</v>
      </c>
      <c r="L172" t="s">
        <v>886</v>
      </c>
      <c r="M172" s="128">
        <f>M126+SUM(M129:M143)</f>
        <v>1316</v>
      </c>
      <c r="N172" s="128">
        <f>N126+SUM(N129:N143)</f>
        <v>4860</v>
      </c>
      <c r="O172" s="128">
        <f t="shared" ref="O172:BZ172" si="12">O126+SUM(O129:O143)</f>
        <v>131</v>
      </c>
      <c r="P172" s="128">
        <f t="shared" si="12"/>
        <v>189</v>
      </c>
      <c r="Q172" s="128">
        <f t="shared" si="12"/>
        <v>218</v>
      </c>
      <c r="R172" s="128">
        <f t="shared" si="12"/>
        <v>256</v>
      </c>
      <c r="S172" s="128">
        <f t="shared" si="12"/>
        <v>228</v>
      </c>
      <c r="T172" s="128">
        <f t="shared" si="12"/>
        <v>221</v>
      </c>
      <c r="U172" s="128">
        <f t="shared" si="12"/>
        <v>202</v>
      </c>
      <c r="V172" s="128">
        <f t="shared" si="12"/>
        <v>244</v>
      </c>
      <c r="W172" s="128">
        <f t="shared" si="12"/>
        <v>256</v>
      </c>
      <c r="X172" s="128">
        <f t="shared" si="12"/>
        <v>319</v>
      </c>
      <c r="Y172" s="128">
        <f t="shared" si="12"/>
        <v>308</v>
      </c>
      <c r="Z172" s="128">
        <f t="shared" si="12"/>
        <v>381</v>
      </c>
      <c r="AA172" s="128">
        <f t="shared" si="12"/>
        <v>405</v>
      </c>
      <c r="AB172" s="128">
        <f t="shared" si="12"/>
        <v>320</v>
      </c>
      <c r="AC172" s="128">
        <f t="shared" si="12"/>
        <v>291</v>
      </c>
      <c r="AD172" s="128">
        <f t="shared" si="12"/>
        <v>313</v>
      </c>
      <c r="AE172" s="128">
        <f t="shared" si="12"/>
        <v>286</v>
      </c>
      <c r="AF172" s="128">
        <f t="shared" si="12"/>
        <v>174</v>
      </c>
      <c r="AG172" s="128">
        <f t="shared" si="12"/>
        <v>82</v>
      </c>
      <c r="AH172" s="128">
        <f t="shared" si="12"/>
        <v>27</v>
      </c>
      <c r="AI172" s="128">
        <f t="shared" si="12"/>
        <v>9</v>
      </c>
      <c r="AJ172" s="128">
        <f t="shared" si="12"/>
        <v>0</v>
      </c>
      <c r="AK172" s="128">
        <f t="shared" si="12"/>
        <v>538</v>
      </c>
      <c r="AL172" s="128">
        <f t="shared" si="12"/>
        <v>2820</v>
      </c>
      <c r="AM172" s="128">
        <f t="shared" si="12"/>
        <v>1502</v>
      </c>
      <c r="AN172" s="128">
        <f t="shared" si="12"/>
        <v>891</v>
      </c>
      <c r="AO172" s="128">
        <f t="shared" si="12"/>
        <v>292</v>
      </c>
      <c r="AP172" s="128">
        <f t="shared" si="12"/>
        <v>239728</v>
      </c>
      <c r="AQ172" s="128">
        <f t="shared" si="12"/>
        <v>792.76011207530007</v>
      </c>
      <c r="AR172" s="128">
        <f t="shared" si="12"/>
        <v>20</v>
      </c>
      <c r="AS172" s="128">
        <f t="shared" si="12"/>
        <v>2286</v>
      </c>
      <c r="AT172" s="128">
        <f t="shared" si="12"/>
        <v>75</v>
      </c>
      <c r="AU172" s="128">
        <f t="shared" si="12"/>
        <v>95</v>
      </c>
      <c r="AV172" s="128">
        <f t="shared" si="12"/>
        <v>112</v>
      </c>
      <c r="AW172" s="128">
        <f t="shared" si="12"/>
        <v>122</v>
      </c>
      <c r="AX172" s="128">
        <f t="shared" si="12"/>
        <v>103</v>
      </c>
      <c r="AY172" s="128">
        <f t="shared" si="12"/>
        <v>111</v>
      </c>
      <c r="AZ172" s="128">
        <f t="shared" si="12"/>
        <v>108</v>
      </c>
      <c r="BA172" s="128">
        <f t="shared" si="12"/>
        <v>127</v>
      </c>
      <c r="BB172" s="128">
        <f t="shared" si="12"/>
        <v>114</v>
      </c>
      <c r="BC172" s="128">
        <f t="shared" si="12"/>
        <v>152</v>
      </c>
      <c r="BD172" s="128">
        <f t="shared" si="12"/>
        <v>155</v>
      </c>
      <c r="BE172" s="128">
        <f t="shared" si="12"/>
        <v>188</v>
      </c>
      <c r="BF172" s="128">
        <f t="shared" si="12"/>
        <v>219</v>
      </c>
      <c r="BG172" s="128">
        <f t="shared" si="12"/>
        <v>150</v>
      </c>
      <c r="BH172" s="128">
        <f t="shared" si="12"/>
        <v>135</v>
      </c>
      <c r="BI172" s="128">
        <f t="shared" si="12"/>
        <v>139</v>
      </c>
      <c r="BJ172" s="128">
        <f t="shared" si="12"/>
        <v>121</v>
      </c>
      <c r="BK172" s="128">
        <f t="shared" si="12"/>
        <v>43</v>
      </c>
      <c r="BL172" s="128">
        <f t="shared" si="12"/>
        <v>11</v>
      </c>
      <c r="BM172" s="128">
        <f t="shared" si="12"/>
        <v>6</v>
      </c>
      <c r="BN172" s="128">
        <f t="shared" si="12"/>
        <v>0</v>
      </c>
      <c r="BO172" s="140">
        <f t="shared" si="12"/>
        <v>0</v>
      </c>
      <c r="BP172" s="128">
        <f t="shared" si="12"/>
        <v>282</v>
      </c>
      <c r="BQ172" s="128">
        <f t="shared" si="12"/>
        <v>1399</v>
      </c>
      <c r="BR172" s="128">
        <f t="shared" si="12"/>
        <v>605</v>
      </c>
      <c r="BS172" s="128">
        <f t="shared" si="12"/>
        <v>320</v>
      </c>
      <c r="BT172" s="128">
        <f t="shared" si="12"/>
        <v>60</v>
      </c>
      <c r="BU172" s="128">
        <f t="shared" si="12"/>
        <v>107770</v>
      </c>
      <c r="BV172" s="128">
        <f t="shared" si="12"/>
        <v>768.75604521770015</v>
      </c>
      <c r="BW172" s="128">
        <f t="shared" si="12"/>
        <v>2</v>
      </c>
      <c r="BX172" s="128">
        <f t="shared" si="12"/>
        <v>2574</v>
      </c>
      <c r="BY172" s="128">
        <f t="shared" si="12"/>
        <v>56</v>
      </c>
      <c r="BZ172" s="128">
        <f t="shared" si="12"/>
        <v>94</v>
      </c>
      <c r="CA172" s="128">
        <f t="shared" ref="CA172:DB172" si="13">CA126+SUM(CA129:CA143)</f>
        <v>106</v>
      </c>
      <c r="CB172" s="128">
        <f t="shared" si="13"/>
        <v>134</v>
      </c>
      <c r="CC172" s="128">
        <f t="shared" si="13"/>
        <v>125</v>
      </c>
      <c r="CD172" s="128">
        <f t="shared" si="13"/>
        <v>110</v>
      </c>
      <c r="CE172" s="128">
        <f t="shared" si="13"/>
        <v>94</v>
      </c>
      <c r="CF172" s="128">
        <f t="shared" si="13"/>
        <v>117</v>
      </c>
      <c r="CG172" s="128">
        <f t="shared" si="13"/>
        <v>142</v>
      </c>
      <c r="CH172" s="128">
        <f t="shared" si="13"/>
        <v>167</v>
      </c>
      <c r="CI172" s="128">
        <f t="shared" si="13"/>
        <v>153</v>
      </c>
      <c r="CJ172" s="128">
        <f t="shared" si="13"/>
        <v>193</v>
      </c>
      <c r="CK172" s="128">
        <f t="shared" si="13"/>
        <v>186</v>
      </c>
      <c r="CL172" s="128">
        <f t="shared" si="13"/>
        <v>170</v>
      </c>
      <c r="CM172" s="128">
        <f t="shared" si="13"/>
        <v>156</v>
      </c>
      <c r="CN172" s="128">
        <f t="shared" si="13"/>
        <v>174</v>
      </c>
      <c r="CO172" s="128">
        <f t="shared" si="13"/>
        <v>165</v>
      </c>
      <c r="CP172" s="128">
        <f t="shared" si="13"/>
        <v>131</v>
      </c>
      <c r="CQ172" s="128">
        <f t="shared" si="13"/>
        <v>71</v>
      </c>
      <c r="CR172" s="128">
        <f t="shared" si="13"/>
        <v>21</v>
      </c>
      <c r="CS172" s="128">
        <f t="shared" si="13"/>
        <v>9</v>
      </c>
      <c r="CT172" s="140">
        <f t="shared" si="13"/>
        <v>0</v>
      </c>
      <c r="CU172" s="128">
        <f t="shared" si="13"/>
        <v>256</v>
      </c>
      <c r="CV172" s="128">
        <f t="shared" si="13"/>
        <v>1421</v>
      </c>
      <c r="CW172" s="128">
        <f t="shared" si="13"/>
        <v>897</v>
      </c>
      <c r="CX172" s="128">
        <f t="shared" si="13"/>
        <v>571</v>
      </c>
      <c r="CY172" s="128">
        <f t="shared" si="13"/>
        <v>232</v>
      </c>
      <c r="CZ172" s="128">
        <f t="shared" si="13"/>
        <v>131958</v>
      </c>
      <c r="DA172" s="128">
        <f t="shared" si="13"/>
        <v>814.13549179120014</v>
      </c>
      <c r="DB172" s="128">
        <f t="shared" si="13"/>
        <v>18</v>
      </c>
      <c r="DC172" s="128"/>
    </row>
    <row r="173" spans="1:107" x14ac:dyDescent="0.15">
      <c r="K173">
        <v>8</v>
      </c>
      <c r="L173" t="s">
        <v>887</v>
      </c>
      <c r="M173" s="128">
        <f>M144+SUM(M147:M151)</f>
        <v>693</v>
      </c>
      <c r="N173" s="128">
        <f>N144+SUM(N147:N151)</f>
        <v>2398</v>
      </c>
      <c r="O173" s="128">
        <f t="shared" ref="O173:BZ173" si="14">O144+SUM(O147:O151)</f>
        <v>72</v>
      </c>
      <c r="P173" s="128">
        <f t="shared" si="14"/>
        <v>91</v>
      </c>
      <c r="Q173" s="128">
        <f t="shared" si="14"/>
        <v>127</v>
      </c>
      <c r="R173" s="128">
        <f t="shared" si="14"/>
        <v>132</v>
      </c>
      <c r="S173" s="128">
        <f t="shared" si="14"/>
        <v>128</v>
      </c>
      <c r="T173" s="128">
        <f t="shared" si="14"/>
        <v>109</v>
      </c>
      <c r="U173" s="128">
        <f t="shared" si="14"/>
        <v>95</v>
      </c>
      <c r="V173" s="128">
        <f t="shared" si="14"/>
        <v>148</v>
      </c>
      <c r="W173" s="128">
        <f t="shared" si="14"/>
        <v>127</v>
      </c>
      <c r="X173" s="128">
        <f t="shared" si="14"/>
        <v>133</v>
      </c>
      <c r="Y173" s="128">
        <f t="shared" si="14"/>
        <v>183</v>
      </c>
      <c r="Z173" s="128">
        <f t="shared" si="14"/>
        <v>171</v>
      </c>
      <c r="AA173" s="128">
        <f t="shared" si="14"/>
        <v>208</v>
      </c>
      <c r="AB173" s="128">
        <f t="shared" si="14"/>
        <v>153</v>
      </c>
      <c r="AC173" s="128">
        <f t="shared" si="14"/>
        <v>123</v>
      </c>
      <c r="AD173" s="128">
        <f t="shared" si="14"/>
        <v>148</v>
      </c>
      <c r="AE173" s="128">
        <f t="shared" si="14"/>
        <v>139</v>
      </c>
      <c r="AF173" s="128">
        <f t="shared" si="14"/>
        <v>77</v>
      </c>
      <c r="AG173" s="128">
        <f t="shared" si="14"/>
        <v>29</v>
      </c>
      <c r="AH173" s="128">
        <f t="shared" si="14"/>
        <v>4</v>
      </c>
      <c r="AI173" s="128">
        <f t="shared" si="14"/>
        <v>1</v>
      </c>
      <c r="AJ173" s="128">
        <f t="shared" si="14"/>
        <v>0</v>
      </c>
      <c r="AK173" s="128">
        <f t="shared" si="14"/>
        <v>290</v>
      </c>
      <c r="AL173" s="128">
        <f t="shared" si="14"/>
        <v>1434</v>
      </c>
      <c r="AM173" s="128">
        <f t="shared" si="14"/>
        <v>674</v>
      </c>
      <c r="AN173" s="128">
        <f t="shared" si="14"/>
        <v>398</v>
      </c>
      <c r="AO173" s="128">
        <f t="shared" si="14"/>
        <v>111</v>
      </c>
      <c r="AP173" s="128">
        <f t="shared" si="14"/>
        <v>114295</v>
      </c>
      <c r="AQ173" s="128">
        <f t="shared" si="14"/>
        <v>289.28312004820003</v>
      </c>
      <c r="AR173" s="128">
        <f t="shared" si="14"/>
        <v>52</v>
      </c>
      <c r="AS173" s="128">
        <f t="shared" si="14"/>
        <v>1109</v>
      </c>
      <c r="AT173" s="128">
        <f t="shared" si="14"/>
        <v>27</v>
      </c>
      <c r="AU173" s="128">
        <f t="shared" si="14"/>
        <v>35</v>
      </c>
      <c r="AV173" s="128">
        <f t="shared" si="14"/>
        <v>57</v>
      </c>
      <c r="AW173" s="128">
        <f t="shared" si="14"/>
        <v>67</v>
      </c>
      <c r="AX173" s="128">
        <f t="shared" si="14"/>
        <v>43</v>
      </c>
      <c r="AY173" s="128">
        <f t="shared" si="14"/>
        <v>58</v>
      </c>
      <c r="AZ173" s="128">
        <f t="shared" si="14"/>
        <v>50</v>
      </c>
      <c r="BA173" s="128">
        <f t="shared" si="14"/>
        <v>69</v>
      </c>
      <c r="BB173" s="128">
        <f t="shared" si="14"/>
        <v>58</v>
      </c>
      <c r="BC173" s="128">
        <f t="shared" si="14"/>
        <v>68</v>
      </c>
      <c r="BD173" s="128">
        <f t="shared" si="14"/>
        <v>97</v>
      </c>
      <c r="BE173" s="128">
        <f t="shared" si="14"/>
        <v>81</v>
      </c>
      <c r="BF173" s="128">
        <f t="shared" si="14"/>
        <v>114</v>
      </c>
      <c r="BG173" s="128">
        <f t="shared" si="14"/>
        <v>80</v>
      </c>
      <c r="BH173" s="128">
        <f t="shared" si="14"/>
        <v>52</v>
      </c>
      <c r="BI173" s="128">
        <f t="shared" si="14"/>
        <v>54</v>
      </c>
      <c r="BJ173" s="128">
        <f t="shared" si="14"/>
        <v>69</v>
      </c>
      <c r="BK173" s="128">
        <f t="shared" si="14"/>
        <v>20</v>
      </c>
      <c r="BL173" s="128">
        <f t="shared" si="14"/>
        <v>9</v>
      </c>
      <c r="BM173" s="128">
        <f t="shared" si="14"/>
        <v>1</v>
      </c>
      <c r="BN173" s="128">
        <f t="shared" si="14"/>
        <v>0</v>
      </c>
      <c r="BO173" s="140">
        <f t="shared" si="14"/>
        <v>0</v>
      </c>
      <c r="BP173" s="128">
        <f t="shared" si="14"/>
        <v>119</v>
      </c>
      <c r="BQ173" s="128">
        <f t="shared" si="14"/>
        <v>705</v>
      </c>
      <c r="BR173" s="128">
        <f t="shared" si="14"/>
        <v>285</v>
      </c>
      <c r="BS173" s="128">
        <f t="shared" si="14"/>
        <v>153</v>
      </c>
      <c r="BT173" s="128">
        <f t="shared" si="14"/>
        <v>30</v>
      </c>
      <c r="BU173" s="128">
        <f t="shared" si="14"/>
        <v>52632</v>
      </c>
      <c r="BV173" s="128">
        <f t="shared" si="14"/>
        <v>289.0899498133</v>
      </c>
      <c r="BW173" s="128">
        <f t="shared" si="14"/>
        <v>4</v>
      </c>
      <c r="BX173" s="128">
        <f t="shared" si="14"/>
        <v>1289</v>
      </c>
      <c r="BY173" s="128">
        <f t="shared" si="14"/>
        <v>45</v>
      </c>
      <c r="BZ173" s="128">
        <f t="shared" si="14"/>
        <v>56</v>
      </c>
      <c r="CA173" s="128">
        <f t="shared" ref="CA173:DB173" si="15">CA144+SUM(CA147:CA151)</f>
        <v>70</v>
      </c>
      <c r="CB173" s="128">
        <f t="shared" si="15"/>
        <v>65</v>
      </c>
      <c r="CC173" s="128">
        <f t="shared" si="15"/>
        <v>85</v>
      </c>
      <c r="CD173" s="128">
        <f t="shared" si="15"/>
        <v>51</v>
      </c>
      <c r="CE173" s="128">
        <f t="shared" si="15"/>
        <v>45</v>
      </c>
      <c r="CF173" s="128">
        <f t="shared" si="15"/>
        <v>79</v>
      </c>
      <c r="CG173" s="128">
        <f t="shared" si="15"/>
        <v>69</v>
      </c>
      <c r="CH173" s="128">
        <f t="shared" si="15"/>
        <v>65</v>
      </c>
      <c r="CI173" s="128">
        <f t="shared" si="15"/>
        <v>86</v>
      </c>
      <c r="CJ173" s="128">
        <f t="shared" si="15"/>
        <v>90</v>
      </c>
      <c r="CK173" s="128">
        <f t="shared" si="15"/>
        <v>94</v>
      </c>
      <c r="CL173" s="128">
        <f t="shared" si="15"/>
        <v>73</v>
      </c>
      <c r="CM173" s="128">
        <f t="shared" si="15"/>
        <v>71</v>
      </c>
      <c r="CN173" s="128">
        <f t="shared" si="15"/>
        <v>94</v>
      </c>
      <c r="CO173" s="128">
        <f t="shared" si="15"/>
        <v>70</v>
      </c>
      <c r="CP173" s="128">
        <f t="shared" si="15"/>
        <v>57</v>
      </c>
      <c r="CQ173" s="128">
        <f t="shared" si="15"/>
        <v>20</v>
      </c>
      <c r="CR173" s="128">
        <f t="shared" si="15"/>
        <v>3</v>
      </c>
      <c r="CS173" s="128">
        <f t="shared" si="15"/>
        <v>1</v>
      </c>
      <c r="CT173" s="140">
        <f t="shared" si="15"/>
        <v>0</v>
      </c>
      <c r="CU173" s="128">
        <f t="shared" si="15"/>
        <v>171</v>
      </c>
      <c r="CV173" s="128">
        <f t="shared" si="15"/>
        <v>729</v>
      </c>
      <c r="CW173" s="128">
        <f t="shared" si="15"/>
        <v>389</v>
      </c>
      <c r="CX173" s="128">
        <f t="shared" si="15"/>
        <v>245</v>
      </c>
      <c r="CY173" s="128">
        <f t="shared" si="15"/>
        <v>81</v>
      </c>
      <c r="CZ173" s="128">
        <f t="shared" si="15"/>
        <v>61663</v>
      </c>
      <c r="DA173" s="128">
        <f t="shared" si="15"/>
        <v>290.57953091280001</v>
      </c>
      <c r="DB173" s="128">
        <f t="shared" si="15"/>
        <v>48</v>
      </c>
      <c r="DC173" s="128"/>
    </row>
    <row r="174" spans="1:107" x14ac:dyDescent="0.15">
      <c r="K174">
        <v>9</v>
      </c>
      <c r="L174" t="s">
        <v>888</v>
      </c>
      <c r="M174" s="128">
        <f>SUM(M152:M163)</f>
        <v>1240</v>
      </c>
      <c r="N174" s="128">
        <f>SUM(N152:N163)</f>
        <v>4153</v>
      </c>
      <c r="O174" s="128">
        <f t="shared" ref="O174:BZ174" si="16">SUM(O152:O163)</f>
        <v>142</v>
      </c>
      <c r="P174" s="128">
        <f t="shared" si="16"/>
        <v>190</v>
      </c>
      <c r="Q174" s="128">
        <f t="shared" si="16"/>
        <v>210</v>
      </c>
      <c r="R174" s="128">
        <f t="shared" si="16"/>
        <v>195</v>
      </c>
      <c r="S174" s="128">
        <f t="shared" si="16"/>
        <v>179</v>
      </c>
      <c r="T174" s="128">
        <f t="shared" si="16"/>
        <v>185</v>
      </c>
      <c r="U174" s="128">
        <f t="shared" si="16"/>
        <v>201</v>
      </c>
      <c r="V174" s="128">
        <f t="shared" si="16"/>
        <v>253</v>
      </c>
      <c r="W174" s="128">
        <f t="shared" si="16"/>
        <v>264</v>
      </c>
      <c r="X174" s="128">
        <f t="shared" si="16"/>
        <v>247</v>
      </c>
      <c r="Y174" s="128">
        <f t="shared" si="16"/>
        <v>263</v>
      </c>
      <c r="Z174" s="128">
        <f t="shared" si="16"/>
        <v>320</v>
      </c>
      <c r="AA174" s="128">
        <f t="shared" si="16"/>
        <v>363</v>
      </c>
      <c r="AB174" s="128">
        <f t="shared" si="16"/>
        <v>294</v>
      </c>
      <c r="AC174" s="128">
        <f t="shared" si="16"/>
        <v>241</v>
      </c>
      <c r="AD174" s="128">
        <f t="shared" si="16"/>
        <v>224</v>
      </c>
      <c r="AE174" s="128">
        <f t="shared" si="16"/>
        <v>201</v>
      </c>
      <c r="AF174" s="128">
        <f t="shared" si="16"/>
        <v>126</v>
      </c>
      <c r="AG174" s="128">
        <f t="shared" si="16"/>
        <v>45</v>
      </c>
      <c r="AH174" s="128">
        <f t="shared" si="16"/>
        <v>10</v>
      </c>
      <c r="AI174" s="128">
        <f t="shared" si="16"/>
        <v>0</v>
      </c>
      <c r="AJ174" s="128">
        <f t="shared" si="16"/>
        <v>0</v>
      </c>
      <c r="AK174" s="128">
        <f t="shared" si="16"/>
        <v>542</v>
      </c>
      <c r="AL174" s="128">
        <f t="shared" si="16"/>
        <v>2470</v>
      </c>
      <c r="AM174" s="128">
        <f t="shared" si="16"/>
        <v>1141</v>
      </c>
      <c r="AN174" s="128">
        <f t="shared" si="16"/>
        <v>606</v>
      </c>
      <c r="AO174" s="128">
        <f t="shared" si="16"/>
        <v>181</v>
      </c>
      <c r="AP174" s="128">
        <f t="shared" si="16"/>
        <v>195982</v>
      </c>
      <c r="AQ174" s="128">
        <f t="shared" si="16"/>
        <v>575.94002564100003</v>
      </c>
      <c r="AR174" s="128">
        <f t="shared" si="16"/>
        <v>85</v>
      </c>
      <c r="AS174" s="128">
        <f t="shared" si="16"/>
        <v>2033</v>
      </c>
      <c r="AT174" s="128">
        <f t="shared" si="16"/>
        <v>66</v>
      </c>
      <c r="AU174" s="128">
        <f t="shared" si="16"/>
        <v>114</v>
      </c>
      <c r="AV174" s="128">
        <f t="shared" si="16"/>
        <v>110</v>
      </c>
      <c r="AW174" s="128">
        <f t="shared" si="16"/>
        <v>105</v>
      </c>
      <c r="AX174" s="128">
        <f t="shared" si="16"/>
        <v>69</v>
      </c>
      <c r="AY174" s="128">
        <f t="shared" si="16"/>
        <v>101</v>
      </c>
      <c r="AZ174" s="128">
        <f t="shared" si="16"/>
        <v>104</v>
      </c>
      <c r="BA174" s="128">
        <f t="shared" si="16"/>
        <v>124</v>
      </c>
      <c r="BB174" s="128">
        <f t="shared" si="16"/>
        <v>139</v>
      </c>
      <c r="BC174" s="128">
        <f t="shared" si="16"/>
        <v>116</v>
      </c>
      <c r="BD174" s="128">
        <f t="shared" si="16"/>
        <v>133</v>
      </c>
      <c r="BE174" s="128">
        <f t="shared" si="16"/>
        <v>172</v>
      </c>
      <c r="BF174" s="128">
        <f t="shared" si="16"/>
        <v>181</v>
      </c>
      <c r="BG174" s="128">
        <f t="shared" si="16"/>
        <v>149</v>
      </c>
      <c r="BH174" s="128">
        <f t="shared" si="16"/>
        <v>116</v>
      </c>
      <c r="BI174" s="128">
        <f t="shared" si="16"/>
        <v>88</v>
      </c>
      <c r="BJ174" s="128">
        <f t="shared" si="16"/>
        <v>89</v>
      </c>
      <c r="BK174" s="128">
        <f t="shared" si="16"/>
        <v>40</v>
      </c>
      <c r="BL174" s="128">
        <f t="shared" si="16"/>
        <v>16</v>
      </c>
      <c r="BM174" s="128">
        <f t="shared" si="16"/>
        <v>1</v>
      </c>
      <c r="BN174" s="128">
        <f t="shared" si="16"/>
        <v>0</v>
      </c>
      <c r="BO174" s="140">
        <f t="shared" si="16"/>
        <v>0</v>
      </c>
      <c r="BP174" s="128">
        <f t="shared" si="16"/>
        <v>290</v>
      </c>
      <c r="BQ174" s="128">
        <f t="shared" si="16"/>
        <v>1244</v>
      </c>
      <c r="BR174" s="128">
        <f t="shared" si="16"/>
        <v>499</v>
      </c>
      <c r="BS174" s="128">
        <f t="shared" si="16"/>
        <v>234</v>
      </c>
      <c r="BT174" s="128">
        <f t="shared" si="16"/>
        <v>57</v>
      </c>
      <c r="BU174" s="128">
        <f t="shared" si="16"/>
        <v>92843</v>
      </c>
      <c r="BV174" s="128">
        <f t="shared" si="16"/>
        <v>556.85823311700005</v>
      </c>
      <c r="BW174" s="128">
        <f t="shared" si="16"/>
        <v>48</v>
      </c>
      <c r="BX174" s="128">
        <f t="shared" si="16"/>
        <v>2120</v>
      </c>
      <c r="BY174" s="128">
        <f t="shared" si="16"/>
        <v>76</v>
      </c>
      <c r="BZ174" s="128">
        <f t="shared" si="16"/>
        <v>76</v>
      </c>
      <c r="CA174" s="128">
        <f t="shared" ref="CA174:DB174" si="17">SUM(CA152:CA163)</f>
        <v>100</v>
      </c>
      <c r="CB174" s="128">
        <f t="shared" si="17"/>
        <v>90</v>
      </c>
      <c r="CC174" s="128">
        <f t="shared" si="17"/>
        <v>110</v>
      </c>
      <c r="CD174" s="128">
        <f t="shared" si="17"/>
        <v>84</v>
      </c>
      <c r="CE174" s="128">
        <f t="shared" si="17"/>
        <v>97</v>
      </c>
      <c r="CF174" s="128">
        <f t="shared" si="17"/>
        <v>129</v>
      </c>
      <c r="CG174" s="128">
        <f t="shared" si="17"/>
        <v>125</v>
      </c>
      <c r="CH174" s="128">
        <f t="shared" si="17"/>
        <v>131</v>
      </c>
      <c r="CI174" s="128">
        <f t="shared" si="17"/>
        <v>130</v>
      </c>
      <c r="CJ174" s="128">
        <f t="shared" si="17"/>
        <v>148</v>
      </c>
      <c r="CK174" s="128">
        <f t="shared" si="17"/>
        <v>182</v>
      </c>
      <c r="CL174" s="128">
        <f t="shared" si="17"/>
        <v>145</v>
      </c>
      <c r="CM174" s="128">
        <f t="shared" si="17"/>
        <v>125</v>
      </c>
      <c r="CN174" s="128">
        <f t="shared" si="17"/>
        <v>136</v>
      </c>
      <c r="CO174" s="128">
        <f t="shared" si="17"/>
        <v>112</v>
      </c>
      <c r="CP174" s="128">
        <f t="shared" si="17"/>
        <v>86</v>
      </c>
      <c r="CQ174" s="128">
        <f t="shared" si="17"/>
        <v>29</v>
      </c>
      <c r="CR174" s="128">
        <f t="shared" si="17"/>
        <v>9</v>
      </c>
      <c r="CS174" s="128">
        <f t="shared" si="17"/>
        <v>0</v>
      </c>
      <c r="CT174" s="140">
        <f t="shared" si="17"/>
        <v>0</v>
      </c>
      <c r="CU174" s="128">
        <f t="shared" si="17"/>
        <v>252</v>
      </c>
      <c r="CV174" s="128">
        <f t="shared" si="17"/>
        <v>1226</v>
      </c>
      <c r="CW174" s="128">
        <f t="shared" si="17"/>
        <v>642</v>
      </c>
      <c r="CX174" s="128">
        <f t="shared" si="17"/>
        <v>372</v>
      </c>
      <c r="CY174" s="128">
        <f t="shared" si="17"/>
        <v>124</v>
      </c>
      <c r="CZ174" s="128">
        <f t="shared" si="17"/>
        <v>103139</v>
      </c>
      <c r="DA174" s="128">
        <f t="shared" si="17"/>
        <v>595.2568829388</v>
      </c>
      <c r="DB174" s="128">
        <f t="shared" si="17"/>
        <v>37</v>
      </c>
      <c r="DC174" s="128"/>
    </row>
    <row r="175" spans="1:107" x14ac:dyDescent="0.15">
      <c r="L175" s="17" t="s">
        <v>637</v>
      </c>
      <c r="M175" s="129">
        <f>SUM(M166:M174)</f>
        <v>15188</v>
      </c>
      <c r="N175" s="129">
        <f>SUM(N166:N174)</f>
        <v>47993</v>
      </c>
      <c r="O175" s="129">
        <f t="shared" ref="O175:BZ175" si="18">SUM(O166:O174)</f>
        <v>1690</v>
      </c>
      <c r="P175" s="129">
        <f t="shared" si="18"/>
        <v>2069</v>
      </c>
      <c r="Q175" s="129">
        <f t="shared" si="18"/>
        <v>2403</v>
      </c>
      <c r="R175" s="129">
        <f t="shared" si="18"/>
        <v>2532</v>
      </c>
      <c r="S175" s="129">
        <f t="shared" si="18"/>
        <v>2385</v>
      </c>
      <c r="T175" s="129">
        <f t="shared" si="18"/>
        <v>2450</v>
      </c>
      <c r="U175" s="129">
        <f t="shared" si="18"/>
        <v>2583</v>
      </c>
      <c r="V175" s="129">
        <f t="shared" si="18"/>
        <v>3085</v>
      </c>
      <c r="W175" s="129">
        <f t="shared" si="18"/>
        <v>2843</v>
      </c>
      <c r="X175" s="129">
        <f t="shared" si="18"/>
        <v>2898</v>
      </c>
      <c r="Y175" s="129">
        <f t="shared" si="18"/>
        <v>3044</v>
      </c>
      <c r="Z175" s="129">
        <f t="shared" si="18"/>
        <v>3608</v>
      </c>
      <c r="AA175" s="129">
        <f t="shared" si="18"/>
        <v>4029</v>
      </c>
      <c r="AB175" s="129">
        <f t="shared" si="18"/>
        <v>3179</v>
      </c>
      <c r="AC175" s="129">
        <f t="shared" si="18"/>
        <v>2547</v>
      </c>
      <c r="AD175" s="129">
        <f t="shared" si="18"/>
        <v>2473</v>
      </c>
      <c r="AE175" s="129">
        <f t="shared" si="18"/>
        <v>2125</v>
      </c>
      <c r="AF175" s="129">
        <f t="shared" si="18"/>
        <v>1293</v>
      </c>
      <c r="AG175" s="129">
        <f t="shared" si="18"/>
        <v>580</v>
      </c>
      <c r="AH175" s="129">
        <f t="shared" si="18"/>
        <v>143</v>
      </c>
      <c r="AI175" s="129">
        <f t="shared" si="18"/>
        <v>24</v>
      </c>
      <c r="AJ175" s="129">
        <f t="shared" si="18"/>
        <v>10</v>
      </c>
      <c r="AK175" s="129">
        <f t="shared" si="18"/>
        <v>6162</v>
      </c>
      <c r="AL175" s="129">
        <f t="shared" si="18"/>
        <v>29457</v>
      </c>
      <c r="AM175" s="129">
        <f t="shared" si="18"/>
        <v>12364</v>
      </c>
      <c r="AN175" s="129">
        <f t="shared" si="18"/>
        <v>6638</v>
      </c>
      <c r="AO175" s="129">
        <f t="shared" si="18"/>
        <v>2040</v>
      </c>
      <c r="AP175" s="129">
        <f t="shared" si="18"/>
        <v>2216426</v>
      </c>
      <c r="AQ175" s="129">
        <f t="shared" si="18"/>
        <v>4896.4224763684997</v>
      </c>
      <c r="AR175" s="129">
        <f t="shared" si="18"/>
        <v>736</v>
      </c>
      <c r="AS175" s="129">
        <f t="shared" si="18"/>
        <v>23392</v>
      </c>
      <c r="AT175" s="129">
        <f t="shared" si="18"/>
        <v>874</v>
      </c>
      <c r="AU175" s="129">
        <f t="shared" si="18"/>
        <v>1089</v>
      </c>
      <c r="AV175" s="129">
        <f t="shared" si="18"/>
        <v>1205</v>
      </c>
      <c r="AW175" s="129">
        <f t="shared" si="18"/>
        <v>1361</v>
      </c>
      <c r="AX175" s="129">
        <f t="shared" si="18"/>
        <v>1161</v>
      </c>
      <c r="AY175" s="129">
        <f t="shared" si="18"/>
        <v>1333</v>
      </c>
      <c r="AZ175" s="129">
        <f t="shared" si="18"/>
        <v>1342</v>
      </c>
      <c r="BA175" s="129">
        <f t="shared" si="18"/>
        <v>1574</v>
      </c>
      <c r="BB175" s="129">
        <f t="shared" si="18"/>
        <v>1390</v>
      </c>
      <c r="BC175" s="129">
        <f t="shared" si="18"/>
        <v>1427</v>
      </c>
      <c r="BD175" s="129">
        <f t="shared" si="18"/>
        <v>1544</v>
      </c>
      <c r="BE175" s="129">
        <f t="shared" si="18"/>
        <v>1774</v>
      </c>
      <c r="BF175" s="129">
        <f t="shared" si="18"/>
        <v>2087</v>
      </c>
      <c r="BG175" s="129">
        <f t="shared" si="18"/>
        <v>1544</v>
      </c>
      <c r="BH175" s="129">
        <f t="shared" si="18"/>
        <v>1193</v>
      </c>
      <c r="BI175" s="129">
        <f t="shared" si="18"/>
        <v>1082</v>
      </c>
      <c r="BJ175" s="129">
        <f t="shared" si="18"/>
        <v>854</v>
      </c>
      <c r="BK175" s="129">
        <f t="shared" si="18"/>
        <v>391</v>
      </c>
      <c r="BL175" s="129">
        <f t="shared" si="18"/>
        <v>130</v>
      </c>
      <c r="BM175" s="129">
        <f t="shared" si="18"/>
        <v>27</v>
      </c>
      <c r="BN175" s="129">
        <f t="shared" si="18"/>
        <v>1</v>
      </c>
      <c r="BO175" s="141">
        <f t="shared" si="18"/>
        <v>9</v>
      </c>
      <c r="BP175" s="129">
        <f t="shared" si="18"/>
        <v>3168</v>
      </c>
      <c r="BQ175" s="129">
        <f t="shared" si="18"/>
        <v>14993</v>
      </c>
      <c r="BR175" s="129">
        <f t="shared" si="18"/>
        <v>5222</v>
      </c>
      <c r="BS175" s="129">
        <f t="shared" si="18"/>
        <v>2485</v>
      </c>
      <c r="BT175" s="129">
        <f t="shared" si="18"/>
        <v>549</v>
      </c>
      <c r="BU175" s="129">
        <f t="shared" si="18"/>
        <v>1036804</v>
      </c>
      <c r="BV175" s="129">
        <f t="shared" si="18"/>
        <v>4711.2411295387001</v>
      </c>
      <c r="BW175" s="129">
        <f t="shared" si="18"/>
        <v>381</v>
      </c>
      <c r="BX175" s="129">
        <f t="shared" si="18"/>
        <v>24601</v>
      </c>
      <c r="BY175" s="129">
        <f t="shared" si="18"/>
        <v>816</v>
      </c>
      <c r="BZ175" s="129">
        <f t="shared" si="18"/>
        <v>980</v>
      </c>
      <c r="CA175" s="129">
        <f t="shared" ref="CA175:DB175" si="19">SUM(CA166:CA174)</f>
        <v>1198</v>
      </c>
      <c r="CB175" s="129">
        <f t="shared" si="19"/>
        <v>1171</v>
      </c>
      <c r="CC175" s="129">
        <f t="shared" si="19"/>
        <v>1224</v>
      </c>
      <c r="CD175" s="129">
        <f t="shared" si="19"/>
        <v>1117</v>
      </c>
      <c r="CE175" s="129">
        <f t="shared" si="19"/>
        <v>1241</v>
      </c>
      <c r="CF175" s="129">
        <f t="shared" si="19"/>
        <v>1511</v>
      </c>
      <c r="CG175" s="129">
        <f t="shared" si="19"/>
        <v>1453</v>
      </c>
      <c r="CH175" s="129">
        <f t="shared" si="19"/>
        <v>1471</v>
      </c>
      <c r="CI175" s="129">
        <f t="shared" si="19"/>
        <v>1500</v>
      </c>
      <c r="CJ175" s="129">
        <f t="shared" si="19"/>
        <v>1834</v>
      </c>
      <c r="CK175" s="129">
        <f t="shared" si="19"/>
        <v>1942</v>
      </c>
      <c r="CL175" s="129">
        <f t="shared" si="19"/>
        <v>1635</v>
      </c>
      <c r="CM175" s="129">
        <f t="shared" si="19"/>
        <v>1354</v>
      </c>
      <c r="CN175" s="129">
        <f t="shared" si="19"/>
        <v>1391</v>
      </c>
      <c r="CO175" s="129">
        <f t="shared" si="19"/>
        <v>1271</v>
      </c>
      <c r="CP175" s="129">
        <f t="shared" si="19"/>
        <v>902</v>
      </c>
      <c r="CQ175" s="129">
        <f t="shared" si="19"/>
        <v>450</v>
      </c>
      <c r="CR175" s="129">
        <f t="shared" si="19"/>
        <v>116</v>
      </c>
      <c r="CS175" s="129">
        <f t="shared" si="19"/>
        <v>23</v>
      </c>
      <c r="CT175" s="141">
        <f t="shared" si="19"/>
        <v>1</v>
      </c>
      <c r="CU175" s="129">
        <f t="shared" si="19"/>
        <v>2994</v>
      </c>
      <c r="CV175" s="129">
        <f t="shared" si="19"/>
        <v>14464</v>
      </c>
      <c r="CW175" s="129">
        <f t="shared" si="19"/>
        <v>7142</v>
      </c>
      <c r="CX175" s="129">
        <f t="shared" si="19"/>
        <v>4153</v>
      </c>
      <c r="CY175" s="129">
        <f t="shared" si="19"/>
        <v>1491</v>
      </c>
      <c r="CZ175" s="129">
        <f t="shared" si="19"/>
        <v>1179622</v>
      </c>
      <c r="DA175" s="129">
        <f t="shared" si="19"/>
        <v>5071.1653000015003</v>
      </c>
      <c r="DB175" s="129">
        <f t="shared" si="19"/>
        <v>355</v>
      </c>
      <c r="DC175" s="128"/>
    </row>
    <row r="176" spans="1:107" x14ac:dyDescent="0.15">
      <c r="L176" s="72" t="s">
        <v>898</v>
      </c>
      <c r="M176" s="72"/>
    </row>
    <row r="177" spans="11:106" x14ac:dyDescent="0.15">
      <c r="L177" s="44" t="s">
        <v>890</v>
      </c>
      <c r="M177" s="44" t="s">
        <v>897</v>
      </c>
      <c r="N177" s="44" t="s">
        <v>598</v>
      </c>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t="s">
        <v>465</v>
      </c>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144"/>
      <c r="BP177" s="44"/>
      <c r="BQ177" s="44"/>
      <c r="BR177" s="44"/>
      <c r="BS177" s="44"/>
      <c r="BT177" s="44"/>
      <c r="BU177" s="44"/>
      <c r="BV177" s="44"/>
      <c r="BW177" s="44"/>
      <c r="BX177" s="44" t="s">
        <v>466</v>
      </c>
      <c r="BY177" s="44"/>
      <c r="BZ177" s="44"/>
      <c r="CA177" s="44"/>
      <c r="CB177" s="44"/>
      <c r="CC177" s="44"/>
      <c r="CD177" s="44"/>
      <c r="CE177" s="44"/>
      <c r="CF177" s="44"/>
      <c r="CG177" s="44"/>
      <c r="CH177" s="44"/>
      <c r="CI177" s="44"/>
      <c r="CJ177" s="44"/>
      <c r="CK177" s="44"/>
      <c r="CL177" s="44"/>
      <c r="CM177" s="44"/>
      <c r="CN177" s="44"/>
      <c r="CO177" s="44"/>
      <c r="CP177" s="44"/>
      <c r="CQ177" s="44"/>
      <c r="CR177" s="44"/>
      <c r="CS177" s="44"/>
      <c r="CT177" s="144"/>
      <c r="CU177" s="44"/>
      <c r="CV177" s="44"/>
      <c r="CW177" s="44"/>
      <c r="CX177" s="44"/>
      <c r="CY177" s="44"/>
      <c r="CZ177" s="44"/>
      <c r="DA177" s="44"/>
      <c r="DB177" s="44"/>
    </row>
    <row r="178" spans="11:106" x14ac:dyDescent="0.15">
      <c r="L178" s="45"/>
      <c r="M178" s="45"/>
      <c r="N178" s="45" t="s">
        <v>469</v>
      </c>
      <c r="O178" s="45" t="s">
        <v>609</v>
      </c>
      <c r="P178" s="45" t="s">
        <v>610</v>
      </c>
      <c r="Q178" s="45" t="s">
        <v>611</v>
      </c>
      <c r="R178" s="45" t="s">
        <v>612</v>
      </c>
      <c r="S178" s="45" t="s">
        <v>613</v>
      </c>
      <c r="T178" s="45" t="s">
        <v>614</v>
      </c>
      <c r="U178" s="45" t="s">
        <v>615</v>
      </c>
      <c r="V178" s="45" t="s">
        <v>616</v>
      </c>
      <c r="W178" s="45" t="s">
        <v>617</v>
      </c>
      <c r="X178" s="45" t="s">
        <v>618</v>
      </c>
      <c r="Y178" s="45" t="s">
        <v>619</v>
      </c>
      <c r="Z178" s="45" t="s">
        <v>620</v>
      </c>
      <c r="AA178" s="45" t="s">
        <v>621</v>
      </c>
      <c r="AB178" s="45" t="s">
        <v>622</v>
      </c>
      <c r="AC178" s="45" t="s">
        <v>623</v>
      </c>
      <c r="AD178" s="45" t="s">
        <v>624</v>
      </c>
      <c r="AE178" s="45" t="s">
        <v>625</v>
      </c>
      <c r="AF178" s="45" t="s">
        <v>626</v>
      </c>
      <c r="AG178" s="45" t="s">
        <v>627</v>
      </c>
      <c r="AH178" s="45" t="s">
        <v>628</v>
      </c>
      <c r="AI178" s="45" t="s">
        <v>467</v>
      </c>
      <c r="AJ178" s="45" t="s">
        <v>470</v>
      </c>
      <c r="AK178" s="45" t="s">
        <v>471</v>
      </c>
      <c r="AL178" s="45" t="s">
        <v>472</v>
      </c>
      <c r="AM178" s="45" t="s">
        <v>473</v>
      </c>
      <c r="AN178" s="45" t="s">
        <v>474</v>
      </c>
      <c r="AO178" s="45" t="s">
        <v>475</v>
      </c>
      <c r="AP178" s="45" t="s">
        <v>629</v>
      </c>
      <c r="AQ178" s="45" t="s">
        <v>468</v>
      </c>
      <c r="AR178" s="45" t="s">
        <v>630</v>
      </c>
      <c r="AS178" s="45" t="s">
        <v>469</v>
      </c>
      <c r="AT178" s="45" t="s">
        <v>609</v>
      </c>
      <c r="AU178" s="45" t="s">
        <v>610</v>
      </c>
      <c r="AV178" s="45" t="s">
        <v>611</v>
      </c>
      <c r="AW178" s="45" t="s">
        <v>612</v>
      </c>
      <c r="AX178" s="45" t="s">
        <v>613</v>
      </c>
      <c r="AY178" s="45" t="s">
        <v>614</v>
      </c>
      <c r="AZ178" s="45" t="s">
        <v>615</v>
      </c>
      <c r="BA178" s="45" t="s">
        <v>616</v>
      </c>
      <c r="BB178" s="45" t="s">
        <v>617</v>
      </c>
      <c r="BC178" s="45" t="s">
        <v>618</v>
      </c>
      <c r="BD178" s="45" t="s">
        <v>619</v>
      </c>
      <c r="BE178" s="45" t="s">
        <v>620</v>
      </c>
      <c r="BF178" s="45" t="s">
        <v>621</v>
      </c>
      <c r="BG178" s="45" t="s">
        <v>622</v>
      </c>
      <c r="BH178" s="45" t="s">
        <v>623</v>
      </c>
      <c r="BI178" s="45" t="s">
        <v>624</v>
      </c>
      <c r="BJ178" s="45" t="s">
        <v>625</v>
      </c>
      <c r="BK178" s="45" t="s">
        <v>626</v>
      </c>
      <c r="BL178" s="45" t="s">
        <v>627</v>
      </c>
      <c r="BM178" s="45" t="s">
        <v>628</v>
      </c>
      <c r="BN178" s="45" t="s">
        <v>467</v>
      </c>
      <c r="BO178" s="145" t="s">
        <v>470</v>
      </c>
      <c r="BP178" s="45" t="s">
        <v>471</v>
      </c>
      <c r="BQ178" s="45" t="s">
        <v>472</v>
      </c>
      <c r="BR178" s="45" t="s">
        <v>473</v>
      </c>
      <c r="BS178" s="45" t="s">
        <v>474</v>
      </c>
      <c r="BT178" s="45" t="s">
        <v>475</v>
      </c>
      <c r="BU178" s="45" t="s">
        <v>629</v>
      </c>
      <c r="BV178" s="45" t="s">
        <v>468</v>
      </c>
      <c r="BW178" s="45" t="s">
        <v>630</v>
      </c>
      <c r="BX178" s="45" t="s">
        <v>469</v>
      </c>
      <c r="BY178" s="45" t="s">
        <v>609</v>
      </c>
      <c r="BZ178" s="45" t="s">
        <v>610</v>
      </c>
      <c r="CA178" s="45" t="s">
        <v>611</v>
      </c>
      <c r="CB178" s="45" t="s">
        <v>612</v>
      </c>
      <c r="CC178" s="45" t="s">
        <v>613</v>
      </c>
      <c r="CD178" s="45" t="s">
        <v>614</v>
      </c>
      <c r="CE178" s="45" t="s">
        <v>615</v>
      </c>
      <c r="CF178" s="45" t="s">
        <v>616</v>
      </c>
      <c r="CG178" s="45" t="s">
        <v>617</v>
      </c>
      <c r="CH178" s="45" t="s">
        <v>618</v>
      </c>
      <c r="CI178" s="45" t="s">
        <v>619</v>
      </c>
      <c r="CJ178" s="45" t="s">
        <v>620</v>
      </c>
      <c r="CK178" s="45" t="s">
        <v>621</v>
      </c>
      <c r="CL178" s="45" t="s">
        <v>622</v>
      </c>
      <c r="CM178" s="45" t="s">
        <v>623</v>
      </c>
      <c r="CN178" s="45" t="s">
        <v>624</v>
      </c>
      <c r="CO178" s="45" t="s">
        <v>625</v>
      </c>
      <c r="CP178" s="45" t="s">
        <v>626</v>
      </c>
      <c r="CQ178" s="45" t="s">
        <v>627</v>
      </c>
      <c r="CR178" s="45" t="s">
        <v>628</v>
      </c>
      <c r="CS178" s="45" t="s">
        <v>467</v>
      </c>
      <c r="CT178" s="145" t="s">
        <v>470</v>
      </c>
      <c r="CU178" s="45" t="s">
        <v>471</v>
      </c>
      <c r="CV178" s="45" t="s">
        <v>472</v>
      </c>
      <c r="CW178" s="45" t="s">
        <v>473</v>
      </c>
      <c r="CX178" s="45" t="s">
        <v>474</v>
      </c>
      <c r="CY178" s="45" t="s">
        <v>475</v>
      </c>
      <c r="CZ178" s="45" t="s">
        <v>629</v>
      </c>
      <c r="DA178" s="45" t="s">
        <v>468</v>
      </c>
      <c r="DB178" s="45" t="s">
        <v>630</v>
      </c>
    </row>
    <row r="179" spans="11:106" x14ac:dyDescent="0.15">
      <c r="K179">
        <v>1</v>
      </c>
      <c r="L179" s="49" t="s">
        <v>878</v>
      </c>
      <c r="M179" s="139">
        <f>M166</f>
        <v>5036</v>
      </c>
      <c r="N179" s="48">
        <v>13614</v>
      </c>
      <c r="O179" s="48">
        <v>674</v>
      </c>
      <c r="P179" s="48">
        <v>664</v>
      </c>
      <c r="Q179" s="48">
        <v>731</v>
      </c>
      <c r="R179" s="48">
        <v>761</v>
      </c>
      <c r="S179" s="48">
        <v>704</v>
      </c>
      <c r="T179" s="48">
        <v>855</v>
      </c>
      <c r="U179" s="48">
        <v>1017</v>
      </c>
      <c r="V179" s="48">
        <v>1047</v>
      </c>
      <c r="W179" s="48">
        <v>901</v>
      </c>
      <c r="X179" s="48">
        <v>808</v>
      </c>
      <c r="Y179" s="48">
        <v>740</v>
      </c>
      <c r="Z179" s="48">
        <v>944</v>
      </c>
      <c r="AA179" s="48">
        <v>1016</v>
      </c>
      <c r="AB179" s="48">
        <v>814</v>
      </c>
      <c r="AC179" s="48">
        <v>649</v>
      </c>
      <c r="AD179" s="48">
        <v>511</v>
      </c>
      <c r="AE179" s="48">
        <v>408</v>
      </c>
      <c r="AF179" s="48">
        <v>236</v>
      </c>
      <c r="AG179" s="48">
        <v>104</v>
      </c>
      <c r="AH179" s="48">
        <v>19</v>
      </c>
      <c r="AI179" s="48">
        <v>2</v>
      </c>
      <c r="AJ179" s="48">
        <v>9</v>
      </c>
      <c r="AK179" s="48">
        <v>2069</v>
      </c>
      <c r="AL179" s="48">
        <v>8793</v>
      </c>
      <c r="AM179" s="48">
        <v>2743</v>
      </c>
      <c r="AN179" s="48">
        <v>1280</v>
      </c>
      <c r="AO179" s="48">
        <v>361</v>
      </c>
      <c r="AP179" s="48">
        <v>574512</v>
      </c>
      <c r="AQ179" s="48">
        <v>429.93170676059998</v>
      </c>
      <c r="AR179" s="48">
        <v>313</v>
      </c>
      <c r="AS179" s="48">
        <v>6885</v>
      </c>
      <c r="AT179" s="48">
        <v>368</v>
      </c>
      <c r="AU179" s="48">
        <v>369</v>
      </c>
      <c r="AV179" s="48">
        <v>355</v>
      </c>
      <c r="AW179" s="50">
        <f>417+1</f>
        <v>418</v>
      </c>
      <c r="AX179" s="48">
        <v>368</v>
      </c>
      <c r="AY179" s="50">
        <f>495+1</f>
        <v>496</v>
      </c>
      <c r="AZ179" s="50">
        <f>527+1</f>
        <v>528</v>
      </c>
      <c r="BA179" s="50">
        <f>531+1</f>
        <v>532</v>
      </c>
      <c r="BB179" s="50">
        <f>446+1</f>
        <v>447</v>
      </c>
      <c r="BC179" s="50">
        <f>439+1</f>
        <v>440</v>
      </c>
      <c r="BD179" s="48">
        <v>375</v>
      </c>
      <c r="BE179" s="50">
        <f>467+1</f>
        <v>468</v>
      </c>
      <c r="BF179" s="50">
        <f>506+1</f>
        <v>507</v>
      </c>
      <c r="BG179" s="50">
        <f>398+1</f>
        <v>399</v>
      </c>
      <c r="BH179" s="48">
        <v>313</v>
      </c>
      <c r="BI179" s="48">
        <v>240</v>
      </c>
      <c r="BJ179" s="48">
        <v>160</v>
      </c>
      <c r="BK179" s="48">
        <v>72</v>
      </c>
      <c r="BL179" s="48">
        <v>28</v>
      </c>
      <c r="BM179" s="48">
        <v>3</v>
      </c>
      <c r="BN179" s="48">
        <v>0</v>
      </c>
      <c r="BO179" s="53">
        <v>0</v>
      </c>
      <c r="BP179" s="48">
        <v>1092</v>
      </c>
      <c r="BQ179" s="48">
        <v>4571</v>
      </c>
      <c r="BR179" s="48">
        <v>1214</v>
      </c>
      <c r="BS179" s="48">
        <v>503</v>
      </c>
      <c r="BT179" s="48">
        <v>103</v>
      </c>
      <c r="BU179" s="48">
        <v>279324</v>
      </c>
      <c r="BV179" s="48">
        <v>411.53651610650002</v>
      </c>
      <c r="BW179" s="48">
        <v>182</v>
      </c>
      <c r="BX179" s="48">
        <v>6729</v>
      </c>
      <c r="BY179" s="48">
        <v>306</v>
      </c>
      <c r="BZ179" s="48">
        <v>295</v>
      </c>
      <c r="CA179" s="48">
        <v>376</v>
      </c>
      <c r="CB179" s="48">
        <v>344</v>
      </c>
      <c r="CC179" s="48">
        <v>336</v>
      </c>
      <c r="CD179" s="48">
        <v>360</v>
      </c>
      <c r="CE179" s="48">
        <v>490</v>
      </c>
      <c r="CF179" s="50">
        <f>516+1</f>
        <v>517</v>
      </c>
      <c r="CG179" s="48">
        <v>455</v>
      </c>
      <c r="CH179" s="48">
        <v>369</v>
      </c>
      <c r="CI179" s="48">
        <v>365</v>
      </c>
      <c r="CJ179" s="48">
        <v>477</v>
      </c>
      <c r="CK179" s="48">
        <v>510</v>
      </c>
      <c r="CL179" s="48">
        <v>416</v>
      </c>
      <c r="CM179" s="48">
        <v>336</v>
      </c>
      <c r="CN179" s="48">
        <v>271</v>
      </c>
      <c r="CO179" s="48">
        <v>248</v>
      </c>
      <c r="CP179" s="48">
        <v>164</v>
      </c>
      <c r="CQ179" s="48">
        <v>76</v>
      </c>
      <c r="CR179" s="48">
        <v>16</v>
      </c>
      <c r="CS179" s="48">
        <v>2</v>
      </c>
      <c r="CT179" s="53">
        <v>0</v>
      </c>
      <c r="CU179" s="48">
        <v>977</v>
      </c>
      <c r="CV179" s="48">
        <v>4222</v>
      </c>
      <c r="CW179" s="48">
        <v>1529</v>
      </c>
      <c r="CX179" s="48">
        <v>777</v>
      </c>
      <c r="CY179" s="48">
        <v>258</v>
      </c>
      <c r="CZ179" s="48">
        <v>295188</v>
      </c>
      <c r="DA179" s="48">
        <v>448.01727185799996</v>
      </c>
      <c r="DB179" s="48">
        <v>131</v>
      </c>
    </row>
    <row r="180" spans="11:106" x14ac:dyDescent="0.15">
      <c r="K180">
        <v>2</v>
      </c>
      <c r="L180" t="s">
        <v>889</v>
      </c>
      <c r="M180" s="139">
        <f t="shared" ref="M180:M188" si="20">M167</f>
        <v>1069</v>
      </c>
      <c r="N180" s="48">
        <v>3373</v>
      </c>
      <c r="O180" s="48">
        <v>121</v>
      </c>
      <c r="P180" s="48">
        <v>125</v>
      </c>
      <c r="Q180" s="48">
        <v>141</v>
      </c>
      <c r="R180" s="48">
        <v>145</v>
      </c>
      <c r="S180" s="48">
        <v>179</v>
      </c>
      <c r="T180" s="48">
        <v>162</v>
      </c>
      <c r="U180" s="48">
        <v>155</v>
      </c>
      <c r="V180" s="48">
        <v>193</v>
      </c>
      <c r="W180" s="48">
        <v>179</v>
      </c>
      <c r="X180" s="48">
        <v>199</v>
      </c>
      <c r="Y180" s="48">
        <v>240</v>
      </c>
      <c r="Z180" s="48">
        <v>281</v>
      </c>
      <c r="AA180" s="48">
        <v>313</v>
      </c>
      <c r="AB180" s="48">
        <v>261</v>
      </c>
      <c r="AC180" s="48">
        <v>200</v>
      </c>
      <c r="AD180" s="48">
        <v>193</v>
      </c>
      <c r="AE180" s="48">
        <v>143</v>
      </c>
      <c r="AF180" s="48">
        <v>97</v>
      </c>
      <c r="AG180" s="48">
        <v>40</v>
      </c>
      <c r="AH180" s="48">
        <v>5</v>
      </c>
      <c r="AI180" s="48">
        <v>1</v>
      </c>
      <c r="AJ180" s="48">
        <v>0</v>
      </c>
      <c r="AK180" s="48">
        <v>387</v>
      </c>
      <c r="AL180" s="48">
        <v>2046</v>
      </c>
      <c r="AM180" s="48">
        <v>940</v>
      </c>
      <c r="AN180" s="48">
        <v>479</v>
      </c>
      <c r="AO180" s="48">
        <v>143</v>
      </c>
      <c r="AP180" s="48">
        <v>161491</v>
      </c>
      <c r="AQ180" s="48">
        <v>535.29260084639998</v>
      </c>
      <c r="AR180" s="48">
        <v>20</v>
      </c>
      <c r="AS180" s="48">
        <v>1587</v>
      </c>
      <c r="AT180" s="48">
        <v>52</v>
      </c>
      <c r="AU180" s="48">
        <v>66</v>
      </c>
      <c r="AV180" s="48">
        <v>67</v>
      </c>
      <c r="AW180" s="48">
        <v>75</v>
      </c>
      <c r="AX180" s="48">
        <v>77</v>
      </c>
      <c r="AY180" s="48">
        <v>75</v>
      </c>
      <c r="AZ180" s="48">
        <v>73</v>
      </c>
      <c r="BA180" s="48">
        <v>111</v>
      </c>
      <c r="BB180" s="48">
        <v>84</v>
      </c>
      <c r="BC180" s="48">
        <v>94</v>
      </c>
      <c r="BD180" s="48">
        <v>118</v>
      </c>
      <c r="BE180" s="48">
        <v>138</v>
      </c>
      <c r="BF180" s="48">
        <v>167</v>
      </c>
      <c r="BG180" s="48">
        <v>117</v>
      </c>
      <c r="BH180" s="48">
        <v>94</v>
      </c>
      <c r="BI180" s="48">
        <v>83</v>
      </c>
      <c r="BJ180" s="48">
        <v>54</v>
      </c>
      <c r="BK180" s="48">
        <v>28</v>
      </c>
      <c r="BL180" s="48">
        <v>12</v>
      </c>
      <c r="BM180" s="48">
        <v>2</v>
      </c>
      <c r="BN180" s="48">
        <v>0</v>
      </c>
      <c r="BO180" s="53">
        <v>0</v>
      </c>
      <c r="BP180" s="48">
        <v>185</v>
      </c>
      <c r="BQ180" s="48">
        <v>1012</v>
      </c>
      <c r="BR180" s="48">
        <v>390</v>
      </c>
      <c r="BS180" s="48">
        <v>179</v>
      </c>
      <c r="BT180" s="48">
        <v>42</v>
      </c>
      <c r="BU180" s="48">
        <v>74179</v>
      </c>
      <c r="BV180" s="48">
        <v>523.82268128579994</v>
      </c>
      <c r="BW180" s="48">
        <v>4</v>
      </c>
      <c r="BX180" s="48">
        <v>1786</v>
      </c>
      <c r="BY180" s="48">
        <v>69</v>
      </c>
      <c r="BZ180" s="48">
        <v>59</v>
      </c>
      <c r="CA180" s="48">
        <v>74</v>
      </c>
      <c r="CB180" s="48">
        <v>70</v>
      </c>
      <c r="CC180" s="48">
        <v>102</v>
      </c>
      <c r="CD180" s="48">
        <v>87</v>
      </c>
      <c r="CE180" s="48">
        <v>82</v>
      </c>
      <c r="CF180" s="48">
        <v>82</v>
      </c>
      <c r="CG180" s="48">
        <v>95</v>
      </c>
      <c r="CH180" s="48">
        <v>105</v>
      </c>
      <c r="CI180" s="48">
        <v>122</v>
      </c>
      <c r="CJ180" s="48">
        <v>143</v>
      </c>
      <c r="CK180" s="48">
        <v>146</v>
      </c>
      <c r="CL180" s="48">
        <v>144</v>
      </c>
      <c r="CM180" s="48">
        <v>106</v>
      </c>
      <c r="CN180" s="48">
        <v>110</v>
      </c>
      <c r="CO180" s="48">
        <v>89</v>
      </c>
      <c r="CP180" s="48">
        <v>69</v>
      </c>
      <c r="CQ180" s="48">
        <v>28</v>
      </c>
      <c r="CR180" s="48">
        <v>3</v>
      </c>
      <c r="CS180" s="48">
        <v>1</v>
      </c>
      <c r="CT180" s="53">
        <v>0</v>
      </c>
      <c r="CU180" s="48">
        <v>202</v>
      </c>
      <c r="CV180" s="48">
        <v>1034</v>
      </c>
      <c r="CW180" s="48">
        <v>550</v>
      </c>
      <c r="CX180" s="48">
        <v>300</v>
      </c>
      <c r="CY180" s="48">
        <v>101</v>
      </c>
      <c r="CZ180" s="48">
        <v>87312</v>
      </c>
      <c r="DA180" s="48">
        <v>545.29597675150001</v>
      </c>
      <c r="DB180" s="48">
        <v>16</v>
      </c>
    </row>
    <row r="181" spans="11:106" x14ac:dyDescent="0.15">
      <c r="K181">
        <v>3</v>
      </c>
      <c r="L181" t="s">
        <v>879</v>
      </c>
      <c r="M181" s="139">
        <f t="shared" si="20"/>
        <v>1054</v>
      </c>
      <c r="N181" s="48">
        <v>3528</v>
      </c>
      <c r="O181" s="48">
        <v>80</v>
      </c>
      <c r="P181" s="48">
        <v>133</v>
      </c>
      <c r="Q181" s="48">
        <v>197</v>
      </c>
      <c r="R181" s="48">
        <v>183</v>
      </c>
      <c r="S181" s="48">
        <v>172</v>
      </c>
      <c r="T181" s="48">
        <v>144</v>
      </c>
      <c r="U181" s="48">
        <v>124</v>
      </c>
      <c r="V181" s="48">
        <v>198</v>
      </c>
      <c r="W181" s="48">
        <v>194</v>
      </c>
      <c r="X181" s="48">
        <v>217</v>
      </c>
      <c r="Y181" s="48">
        <v>253</v>
      </c>
      <c r="Z181" s="48">
        <v>259</v>
      </c>
      <c r="AA181" s="48">
        <v>325</v>
      </c>
      <c r="AB181" s="48">
        <v>268</v>
      </c>
      <c r="AC181" s="48">
        <v>223</v>
      </c>
      <c r="AD181" s="48">
        <v>220</v>
      </c>
      <c r="AE181" s="48">
        <v>184</v>
      </c>
      <c r="AF181" s="48">
        <v>98</v>
      </c>
      <c r="AG181" s="48">
        <v>45</v>
      </c>
      <c r="AH181" s="48">
        <v>11</v>
      </c>
      <c r="AI181" s="48">
        <v>0</v>
      </c>
      <c r="AJ181" s="48">
        <v>0</v>
      </c>
      <c r="AK181" s="48">
        <v>410</v>
      </c>
      <c r="AL181" s="48">
        <v>2069</v>
      </c>
      <c r="AM181" s="48">
        <v>1049</v>
      </c>
      <c r="AN181" s="48">
        <v>558</v>
      </c>
      <c r="AO181" s="48">
        <v>154</v>
      </c>
      <c r="AP181" s="48">
        <v>171659</v>
      </c>
      <c r="AQ181" s="48">
        <v>588.26503295509997</v>
      </c>
      <c r="AR181" s="48">
        <v>0</v>
      </c>
      <c r="AS181" s="48">
        <v>1700</v>
      </c>
      <c r="AT181" s="48">
        <v>39</v>
      </c>
      <c r="AU181" s="48">
        <v>71</v>
      </c>
      <c r="AV181" s="48">
        <v>101</v>
      </c>
      <c r="AW181" s="48">
        <v>96</v>
      </c>
      <c r="AX181" s="48">
        <v>82</v>
      </c>
      <c r="AY181" s="48">
        <v>80</v>
      </c>
      <c r="AZ181" s="48">
        <v>57</v>
      </c>
      <c r="BA181" s="48">
        <v>105</v>
      </c>
      <c r="BB181" s="48">
        <v>95</v>
      </c>
      <c r="BC181" s="48">
        <v>101</v>
      </c>
      <c r="BD181" s="48">
        <v>130</v>
      </c>
      <c r="BE181" s="48">
        <v>122</v>
      </c>
      <c r="BF181" s="48">
        <v>178</v>
      </c>
      <c r="BG181" s="48">
        <v>127</v>
      </c>
      <c r="BH181" s="48">
        <v>98</v>
      </c>
      <c r="BI181" s="48">
        <v>100</v>
      </c>
      <c r="BJ181" s="48">
        <v>67</v>
      </c>
      <c r="BK181" s="48">
        <v>38</v>
      </c>
      <c r="BL181" s="48">
        <v>10</v>
      </c>
      <c r="BM181" s="48">
        <v>3</v>
      </c>
      <c r="BN181" s="48">
        <v>0</v>
      </c>
      <c r="BO181" s="53">
        <v>0</v>
      </c>
      <c r="BP181" s="48">
        <v>211</v>
      </c>
      <c r="BQ181" s="48">
        <v>1046</v>
      </c>
      <c r="BR181" s="48">
        <v>443</v>
      </c>
      <c r="BS181" s="48">
        <v>218</v>
      </c>
      <c r="BT181" s="48">
        <v>51</v>
      </c>
      <c r="BU181" s="48">
        <v>79761</v>
      </c>
      <c r="BV181" s="48">
        <v>563.36086230989997</v>
      </c>
      <c r="BW181" s="48">
        <v>0</v>
      </c>
      <c r="BX181" s="48">
        <v>1828</v>
      </c>
      <c r="BY181" s="48">
        <v>41</v>
      </c>
      <c r="BZ181" s="48">
        <v>62</v>
      </c>
      <c r="CA181" s="48">
        <v>96</v>
      </c>
      <c r="CB181" s="48">
        <v>87</v>
      </c>
      <c r="CC181" s="48">
        <v>90</v>
      </c>
      <c r="CD181" s="48">
        <v>64</v>
      </c>
      <c r="CE181" s="48">
        <v>67</v>
      </c>
      <c r="CF181" s="48">
        <v>93</v>
      </c>
      <c r="CG181" s="48">
        <v>99</v>
      </c>
      <c r="CH181" s="48">
        <v>116</v>
      </c>
      <c r="CI181" s="48">
        <v>123</v>
      </c>
      <c r="CJ181" s="48">
        <v>137</v>
      </c>
      <c r="CK181" s="48">
        <v>147</v>
      </c>
      <c r="CL181" s="48">
        <v>141</v>
      </c>
      <c r="CM181" s="48">
        <v>125</v>
      </c>
      <c r="CN181" s="48">
        <v>120</v>
      </c>
      <c r="CO181" s="48">
        <v>117</v>
      </c>
      <c r="CP181" s="48">
        <v>60</v>
      </c>
      <c r="CQ181" s="48">
        <v>35</v>
      </c>
      <c r="CR181" s="48">
        <v>8</v>
      </c>
      <c r="CS181" s="48">
        <v>0</v>
      </c>
      <c r="CT181" s="53">
        <v>0</v>
      </c>
      <c r="CU181" s="48">
        <v>199</v>
      </c>
      <c r="CV181" s="48">
        <v>1023</v>
      </c>
      <c r="CW181" s="48">
        <v>606</v>
      </c>
      <c r="CX181" s="48">
        <v>340</v>
      </c>
      <c r="CY181" s="48">
        <v>103</v>
      </c>
      <c r="CZ181" s="48">
        <v>91898</v>
      </c>
      <c r="DA181" s="48">
        <v>611.14077232249997</v>
      </c>
      <c r="DB181" s="48">
        <v>0</v>
      </c>
    </row>
    <row r="182" spans="11:106" x14ac:dyDescent="0.15">
      <c r="K182">
        <v>4</v>
      </c>
      <c r="L182" t="s">
        <v>881</v>
      </c>
      <c r="M182" s="139">
        <f t="shared" si="20"/>
        <v>1542</v>
      </c>
      <c r="N182" s="48">
        <v>5419</v>
      </c>
      <c r="O182" s="48">
        <v>129</v>
      </c>
      <c r="P182" s="48">
        <v>205</v>
      </c>
      <c r="Q182" s="48">
        <v>250</v>
      </c>
      <c r="R182" s="48">
        <v>303</v>
      </c>
      <c r="S182" s="48">
        <v>271</v>
      </c>
      <c r="T182" s="48">
        <v>268</v>
      </c>
      <c r="U182" s="48">
        <v>226</v>
      </c>
      <c r="V182" s="48">
        <v>293</v>
      </c>
      <c r="W182" s="48">
        <v>291</v>
      </c>
      <c r="X182" s="48">
        <v>344</v>
      </c>
      <c r="Y182" s="48">
        <v>341</v>
      </c>
      <c r="Z182" s="48">
        <v>428</v>
      </c>
      <c r="AA182" s="48">
        <v>450</v>
      </c>
      <c r="AB182" s="48">
        <v>350</v>
      </c>
      <c r="AC182" s="48">
        <v>276</v>
      </c>
      <c r="AD182" s="48">
        <v>305</v>
      </c>
      <c r="AE182" s="48">
        <v>306</v>
      </c>
      <c r="AF182" s="48">
        <v>211</v>
      </c>
      <c r="AG182" s="48">
        <v>123</v>
      </c>
      <c r="AH182" s="48">
        <v>41</v>
      </c>
      <c r="AI182" s="48">
        <v>8</v>
      </c>
      <c r="AJ182" s="48">
        <v>0</v>
      </c>
      <c r="AK182" s="48">
        <v>584</v>
      </c>
      <c r="AL182" s="48">
        <v>3215</v>
      </c>
      <c r="AM182" s="48">
        <v>1620</v>
      </c>
      <c r="AN182" s="48">
        <v>994</v>
      </c>
      <c r="AO182" s="48">
        <v>383</v>
      </c>
      <c r="AP182" s="48">
        <v>265754</v>
      </c>
      <c r="AQ182" s="48">
        <v>834.6053124565999</v>
      </c>
      <c r="AR182" s="48">
        <v>53</v>
      </c>
      <c r="AS182" s="48">
        <v>2557</v>
      </c>
      <c r="AT182" s="48">
        <v>70</v>
      </c>
      <c r="AU182" s="48">
        <v>103</v>
      </c>
      <c r="AV182" s="48">
        <v>133</v>
      </c>
      <c r="AW182" s="48">
        <v>183</v>
      </c>
      <c r="AX182" s="48">
        <v>134</v>
      </c>
      <c r="AY182" s="48">
        <v>136</v>
      </c>
      <c r="AZ182" s="48">
        <v>119</v>
      </c>
      <c r="BA182" s="48">
        <v>149</v>
      </c>
      <c r="BB182" s="48">
        <v>144</v>
      </c>
      <c r="BC182" s="48">
        <v>159</v>
      </c>
      <c r="BD182" s="48">
        <v>177</v>
      </c>
      <c r="BE182" s="48">
        <v>211</v>
      </c>
      <c r="BF182" s="48">
        <v>229</v>
      </c>
      <c r="BG182" s="48">
        <v>165</v>
      </c>
      <c r="BH182" s="48">
        <v>126</v>
      </c>
      <c r="BI182" s="48">
        <v>128</v>
      </c>
      <c r="BJ182" s="48">
        <v>107</v>
      </c>
      <c r="BK182" s="48">
        <v>60</v>
      </c>
      <c r="BL182" s="48">
        <v>18</v>
      </c>
      <c r="BM182" s="48">
        <v>5</v>
      </c>
      <c r="BN182" s="48">
        <v>1</v>
      </c>
      <c r="BO182" s="53">
        <v>0</v>
      </c>
      <c r="BP182" s="48">
        <v>306</v>
      </c>
      <c r="BQ182" s="48">
        <v>1641</v>
      </c>
      <c r="BR182" s="48">
        <v>610</v>
      </c>
      <c r="BS182" s="48">
        <v>319</v>
      </c>
      <c r="BT182" s="48">
        <v>84</v>
      </c>
      <c r="BU182" s="48">
        <v>116698</v>
      </c>
      <c r="BV182" s="48">
        <v>781.1389372845</v>
      </c>
      <c r="BW182" s="48">
        <v>23</v>
      </c>
      <c r="BX182" s="48">
        <v>2862</v>
      </c>
      <c r="BY182" s="48">
        <v>59</v>
      </c>
      <c r="BZ182" s="48">
        <v>102</v>
      </c>
      <c r="CA182" s="48">
        <v>117</v>
      </c>
      <c r="CB182" s="48">
        <v>120</v>
      </c>
      <c r="CC182" s="48">
        <v>137</v>
      </c>
      <c r="CD182" s="48">
        <v>132</v>
      </c>
      <c r="CE182" s="48">
        <v>107</v>
      </c>
      <c r="CF182" s="48">
        <v>144</v>
      </c>
      <c r="CG182" s="48">
        <v>147</v>
      </c>
      <c r="CH182" s="48">
        <v>185</v>
      </c>
      <c r="CI182" s="48">
        <v>164</v>
      </c>
      <c r="CJ182" s="48">
        <v>217</v>
      </c>
      <c r="CK182" s="48">
        <v>221</v>
      </c>
      <c r="CL182" s="48">
        <v>185</v>
      </c>
      <c r="CM182" s="48">
        <v>150</v>
      </c>
      <c r="CN182" s="48">
        <v>177</v>
      </c>
      <c r="CO182" s="48">
        <v>199</v>
      </c>
      <c r="CP182" s="48">
        <v>151</v>
      </c>
      <c r="CQ182" s="48">
        <v>105</v>
      </c>
      <c r="CR182" s="48">
        <v>36</v>
      </c>
      <c r="CS182" s="48">
        <v>7</v>
      </c>
      <c r="CT182" s="53">
        <v>0</v>
      </c>
      <c r="CU182" s="48">
        <v>278</v>
      </c>
      <c r="CV182" s="48">
        <v>1574</v>
      </c>
      <c r="CW182" s="48">
        <v>1010</v>
      </c>
      <c r="CX182" s="48">
        <v>675</v>
      </c>
      <c r="CY182" s="48">
        <v>299</v>
      </c>
      <c r="CZ182" s="48">
        <v>149056</v>
      </c>
      <c r="DA182" s="48">
        <v>883.30494324350002</v>
      </c>
      <c r="DB182" s="48">
        <v>30</v>
      </c>
    </row>
    <row r="183" spans="11:106" x14ac:dyDescent="0.15">
      <c r="K183">
        <v>5</v>
      </c>
      <c r="L183" s="49" t="s">
        <v>882</v>
      </c>
      <c r="M183" s="139">
        <f t="shared" si="20"/>
        <v>2060</v>
      </c>
      <c r="N183" s="48">
        <v>6554</v>
      </c>
      <c r="O183" s="48">
        <v>218</v>
      </c>
      <c r="P183" s="48">
        <v>303</v>
      </c>
      <c r="Q183" s="48">
        <v>326</v>
      </c>
      <c r="R183" s="48">
        <v>321</v>
      </c>
      <c r="S183" s="48">
        <v>333</v>
      </c>
      <c r="T183" s="48">
        <v>313</v>
      </c>
      <c r="U183" s="48">
        <v>357</v>
      </c>
      <c r="V183" s="48">
        <v>443</v>
      </c>
      <c r="W183" s="48">
        <v>407</v>
      </c>
      <c r="X183" s="48">
        <v>409</v>
      </c>
      <c r="Y183" s="48">
        <v>431</v>
      </c>
      <c r="Z183" s="48">
        <v>476</v>
      </c>
      <c r="AA183" s="48">
        <v>589</v>
      </c>
      <c r="AB183" s="48">
        <v>433</v>
      </c>
      <c r="AC183" s="48">
        <v>338</v>
      </c>
      <c r="AD183" s="48">
        <v>322</v>
      </c>
      <c r="AE183" s="48">
        <v>281</v>
      </c>
      <c r="AF183" s="48">
        <v>163</v>
      </c>
      <c r="AG183" s="48">
        <v>73</v>
      </c>
      <c r="AH183" s="48">
        <v>15</v>
      </c>
      <c r="AI183" s="48">
        <v>2</v>
      </c>
      <c r="AJ183" s="48">
        <v>1</v>
      </c>
      <c r="AK183" s="48">
        <v>847</v>
      </c>
      <c r="AL183" s="48">
        <v>4079</v>
      </c>
      <c r="AM183" s="48">
        <v>1627</v>
      </c>
      <c r="AN183" s="48">
        <v>856</v>
      </c>
      <c r="AO183" s="48">
        <v>253</v>
      </c>
      <c r="AP183" s="48">
        <v>301380</v>
      </c>
      <c r="AQ183" s="48">
        <v>423.5971161855</v>
      </c>
      <c r="AR183" s="48">
        <v>175</v>
      </c>
      <c r="AS183" s="48">
        <v>3220</v>
      </c>
      <c r="AT183" s="48">
        <v>119</v>
      </c>
      <c r="AU183" s="48">
        <v>144</v>
      </c>
      <c r="AV183" s="48">
        <v>158</v>
      </c>
      <c r="AW183" s="48">
        <v>168</v>
      </c>
      <c r="AX183" s="48">
        <v>188</v>
      </c>
      <c r="AY183" s="48">
        <v>170</v>
      </c>
      <c r="AZ183" s="48">
        <v>193</v>
      </c>
      <c r="BA183" s="48">
        <v>223</v>
      </c>
      <c r="BB183" s="48">
        <v>205</v>
      </c>
      <c r="BC183" s="48">
        <v>195</v>
      </c>
      <c r="BD183" s="48">
        <v>219</v>
      </c>
      <c r="BE183" s="48">
        <v>228</v>
      </c>
      <c r="BF183" s="50">
        <f>302+1</f>
        <v>303</v>
      </c>
      <c r="BG183" s="48">
        <v>213</v>
      </c>
      <c r="BH183" s="48">
        <v>163</v>
      </c>
      <c r="BI183" s="48">
        <v>146</v>
      </c>
      <c r="BJ183" s="48">
        <v>117</v>
      </c>
      <c r="BK183" s="48">
        <v>52</v>
      </c>
      <c r="BL183" s="48">
        <v>13</v>
      </c>
      <c r="BM183" s="48">
        <v>3</v>
      </c>
      <c r="BN183" s="48">
        <v>0</v>
      </c>
      <c r="BO183" s="53">
        <v>0</v>
      </c>
      <c r="BP183" s="48">
        <v>421</v>
      </c>
      <c r="BQ183" s="48">
        <v>2091</v>
      </c>
      <c r="BR183" s="48">
        <v>707</v>
      </c>
      <c r="BS183" s="48">
        <v>331</v>
      </c>
      <c r="BT183" s="48">
        <v>68</v>
      </c>
      <c r="BU183" s="48">
        <v>142684</v>
      </c>
      <c r="BV183" s="48">
        <v>407.66192732309997</v>
      </c>
      <c r="BW183" s="48">
        <v>108</v>
      </c>
      <c r="BX183" s="48">
        <v>3334</v>
      </c>
      <c r="BY183" s="48">
        <v>99</v>
      </c>
      <c r="BZ183" s="48">
        <v>159</v>
      </c>
      <c r="CA183" s="48">
        <v>168</v>
      </c>
      <c r="CB183" s="48">
        <v>153</v>
      </c>
      <c r="CC183" s="48">
        <v>145</v>
      </c>
      <c r="CD183" s="48">
        <v>143</v>
      </c>
      <c r="CE183" s="48">
        <v>164</v>
      </c>
      <c r="CF183" s="48">
        <v>220</v>
      </c>
      <c r="CG183" s="48">
        <v>202</v>
      </c>
      <c r="CH183" s="48">
        <v>214</v>
      </c>
      <c r="CI183" s="48">
        <v>212</v>
      </c>
      <c r="CJ183" s="48">
        <v>248</v>
      </c>
      <c r="CK183" s="48">
        <v>287</v>
      </c>
      <c r="CL183" s="48">
        <v>220</v>
      </c>
      <c r="CM183" s="48">
        <v>175</v>
      </c>
      <c r="CN183" s="48">
        <v>176</v>
      </c>
      <c r="CO183" s="48">
        <v>164</v>
      </c>
      <c r="CP183" s="48">
        <v>111</v>
      </c>
      <c r="CQ183" s="48">
        <v>60</v>
      </c>
      <c r="CR183" s="48">
        <v>12</v>
      </c>
      <c r="CS183" s="48">
        <v>2</v>
      </c>
      <c r="CT183" s="53">
        <v>0</v>
      </c>
      <c r="CU183" s="48">
        <v>426</v>
      </c>
      <c r="CV183" s="48">
        <v>1988</v>
      </c>
      <c r="CW183" s="48">
        <v>920</v>
      </c>
      <c r="CX183" s="48">
        <v>525</v>
      </c>
      <c r="CY183" s="48">
        <v>185</v>
      </c>
      <c r="CZ183" s="48">
        <v>158696</v>
      </c>
      <c r="DA183" s="48">
        <v>439.0912658876</v>
      </c>
      <c r="DB183" s="48">
        <v>67</v>
      </c>
    </row>
    <row r="184" spans="11:106" x14ac:dyDescent="0.15">
      <c r="K184">
        <v>6</v>
      </c>
      <c r="L184" t="s">
        <v>884</v>
      </c>
      <c r="M184" s="139">
        <f t="shared" si="20"/>
        <v>1178</v>
      </c>
      <c r="N184" s="48">
        <v>4094</v>
      </c>
      <c r="O184" s="48">
        <v>123</v>
      </c>
      <c r="P184" s="48">
        <v>169</v>
      </c>
      <c r="Q184" s="48">
        <v>203</v>
      </c>
      <c r="R184" s="48">
        <v>236</v>
      </c>
      <c r="S184" s="48">
        <v>191</v>
      </c>
      <c r="T184" s="48">
        <v>193</v>
      </c>
      <c r="U184" s="48">
        <v>206</v>
      </c>
      <c r="V184" s="48">
        <v>266</v>
      </c>
      <c r="W184" s="48">
        <v>224</v>
      </c>
      <c r="X184" s="48">
        <v>222</v>
      </c>
      <c r="Y184" s="48">
        <v>285</v>
      </c>
      <c r="Z184" s="48">
        <v>348</v>
      </c>
      <c r="AA184" s="48">
        <v>360</v>
      </c>
      <c r="AB184" s="48">
        <v>286</v>
      </c>
      <c r="AC184" s="48">
        <v>206</v>
      </c>
      <c r="AD184" s="48">
        <v>237</v>
      </c>
      <c r="AE184" s="48">
        <v>177</v>
      </c>
      <c r="AF184" s="48">
        <v>111</v>
      </c>
      <c r="AG184" s="48">
        <v>39</v>
      </c>
      <c r="AH184" s="48">
        <v>11</v>
      </c>
      <c r="AI184" s="48">
        <v>1</v>
      </c>
      <c r="AJ184" s="48">
        <v>0</v>
      </c>
      <c r="AK184" s="48">
        <v>495</v>
      </c>
      <c r="AL184" s="48">
        <v>2531</v>
      </c>
      <c r="AM184" s="48">
        <v>1068</v>
      </c>
      <c r="AN184" s="48">
        <v>576</v>
      </c>
      <c r="AO184" s="48">
        <v>162</v>
      </c>
      <c r="AP184" s="48">
        <v>191625</v>
      </c>
      <c r="AQ184" s="48">
        <v>426.74744939979996</v>
      </c>
      <c r="AR184" s="48">
        <v>18</v>
      </c>
      <c r="AS184" s="48">
        <v>2015</v>
      </c>
      <c r="AT184" s="48">
        <v>58</v>
      </c>
      <c r="AU184" s="48">
        <v>92</v>
      </c>
      <c r="AV184" s="48">
        <v>112</v>
      </c>
      <c r="AW184" s="48">
        <v>128</v>
      </c>
      <c r="AX184" s="48">
        <v>97</v>
      </c>
      <c r="AY184" s="48">
        <v>107</v>
      </c>
      <c r="AZ184" s="48">
        <v>111</v>
      </c>
      <c r="BA184" s="48">
        <v>135</v>
      </c>
      <c r="BB184" s="48">
        <v>105</v>
      </c>
      <c r="BC184" s="48">
        <v>103</v>
      </c>
      <c r="BD184" s="48">
        <v>140</v>
      </c>
      <c r="BE184" s="48">
        <v>167</v>
      </c>
      <c r="BF184" s="48">
        <v>191</v>
      </c>
      <c r="BG184" s="48">
        <v>145</v>
      </c>
      <c r="BH184" s="48">
        <v>96</v>
      </c>
      <c r="BI184" s="48">
        <v>104</v>
      </c>
      <c r="BJ184" s="48">
        <v>70</v>
      </c>
      <c r="BK184" s="48">
        <v>38</v>
      </c>
      <c r="BL184" s="48">
        <v>13</v>
      </c>
      <c r="BM184" s="48">
        <v>3</v>
      </c>
      <c r="BN184" s="48">
        <v>0</v>
      </c>
      <c r="BO184" s="53">
        <v>0</v>
      </c>
      <c r="BP184" s="48">
        <v>262</v>
      </c>
      <c r="BQ184" s="48">
        <v>1284</v>
      </c>
      <c r="BR184" s="48">
        <v>469</v>
      </c>
      <c r="BS184" s="48">
        <v>228</v>
      </c>
      <c r="BT184" s="48">
        <v>54</v>
      </c>
      <c r="BU184" s="48">
        <v>90913</v>
      </c>
      <c r="BV184" s="48">
        <v>409.01597708090003</v>
      </c>
      <c r="BW184" s="48">
        <v>10</v>
      </c>
      <c r="BX184" s="48">
        <v>2079</v>
      </c>
      <c r="BY184" s="48">
        <v>65</v>
      </c>
      <c r="BZ184" s="48">
        <v>77</v>
      </c>
      <c r="CA184" s="48">
        <v>91</v>
      </c>
      <c r="CB184" s="48">
        <v>108</v>
      </c>
      <c r="CC184" s="48">
        <v>94</v>
      </c>
      <c r="CD184" s="48">
        <v>86</v>
      </c>
      <c r="CE184" s="48">
        <v>95</v>
      </c>
      <c r="CF184" s="48">
        <v>131</v>
      </c>
      <c r="CG184" s="48">
        <v>119</v>
      </c>
      <c r="CH184" s="48">
        <v>119</v>
      </c>
      <c r="CI184" s="48">
        <v>145</v>
      </c>
      <c r="CJ184" s="48">
        <v>181</v>
      </c>
      <c r="CK184" s="48">
        <v>169</v>
      </c>
      <c r="CL184" s="48">
        <v>141</v>
      </c>
      <c r="CM184" s="48">
        <v>110</v>
      </c>
      <c r="CN184" s="48">
        <v>133</v>
      </c>
      <c r="CO184" s="48">
        <v>107</v>
      </c>
      <c r="CP184" s="48">
        <v>73</v>
      </c>
      <c r="CQ184" s="48">
        <v>26</v>
      </c>
      <c r="CR184" s="48">
        <v>8</v>
      </c>
      <c r="CS184" s="48">
        <v>1</v>
      </c>
      <c r="CT184" s="53">
        <v>0</v>
      </c>
      <c r="CU184" s="48">
        <v>233</v>
      </c>
      <c r="CV184" s="48">
        <v>1247</v>
      </c>
      <c r="CW184" s="48">
        <v>599</v>
      </c>
      <c r="CX184" s="48">
        <v>348</v>
      </c>
      <c r="CY184" s="48">
        <v>108</v>
      </c>
      <c r="CZ184" s="48">
        <v>100712</v>
      </c>
      <c r="DA184" s="48">
        <v>444.34316429559999</v>
      </c>
      <c r="DB184" s="48">
        <v>8</v>
      </c>
    </row>
    <row r="185" spans="11:106" x14ac:dyDescent="0.15">
      <c r="K185">
        <v>7</v>
      </c>
      <c r="L185" t="s">
        <v>886</v>
      </c>
      <c r="M185" s="139">
        <f t="shared" si="20"/>
        <v>1316</v>
      </c>
      <c r="N185" s="48">
        <v>4860</v>
      </c>
      <c r="O185" s="48">
        <v>131</v>
      </c>
      <c r="P185" s="48">
        <v>189</v>
      </c>
      <c r="Q185" s="48">
        <v>218</v>
      </c>
      <c r="R185" s="48">
        <v>256</v>
      </c>
      <c r="S185" s="48">
        <v>228</v>
      </c>
      <c r="T185" s="48">
        <v>221</v>
      </c>
      <c r="U185" s="48">
        <v>202</v>
      </c>
      <c r="V185" s="48">
        <v>244</v>
      </c>
      <c r="W185" s="48">
        <v>256</v>
      </c>
      <c r="X185" s="48">
        <v>319</v>
      </c>
      <c r="Y185" s="48">
        <v>308</v>
      </c>
      <c r="Z185" s="48">
        <v>381</v>
      </c>
      <c r="AA185" s="48">
        <v>405</v>
      </c>
      <c r="AB185" s="48">
        <v>320</v>
      </c>
      <c r="AC185" s="48">
        <v>291</v>
      </c>
      <c r="AD185" s="48">
        <v>313</v>
      </c>
      <c r="AE185" s="48">
        <v>286</v>
      </c>
      <c r="AF185" s="48">
        <v>174</v>
      </c>
      <c r="AG185" s="48">
        <v>82</v>
      </c>
      <c r="AH185" s="48">
        <v>27</v>
      </c>
      <c r="AI185" s="48">
        <v>9</v>
      </c>
      <c r="AJ185" s="48">
        <v>0</v>
      </c>
      <c r="AK185" s="48">
        <v>538</v>
      </c>
      <c r="AL185" s="48">
        <v>2820</v>
      </c>
      <c r="AM185" s="48">
        <v>1502</v>
      </c>
      <c r="AN185" s="48">
        <v>891</v>
      </c>
      <c r="AO185" s="48">
        <v>292</v>
      </c>
      <c r="AP185" s="48">
        <v>239728</v>
      </c>
      <c r="AQ185" s="48">
        <v>792.76011207530007</v>
      </c>
      <c r="AR185" s="48">
        <v>20</v>
      </c>
      <c r="AS185" s="48">
        <v>2286</v>
      </c>
      <c r="AT185" s="48">
        <v>75</v>
      </c>
      <c r="AU185" s="48">
        <v>95</v>
      </c>
      <c r="AV185" s="48">
        <v>112</v>
      </c>
      <c r="AW185" s="48">
        <v>122</v>
      </c>
      <c r="AX185" s="48">
        <v>103</v>
      </c>
      <c r="AY185" s="48">
        <v>111</v>
      </c>
      <c r="AZ185" s="48">
        <v>108</v>
      </c>
      <c r="BA185" s="48">
        <v>127</v>
      </c>
      <c r="BB185" s="48">
        <v>114</v>
      </c>
      <c r="BC185" s="48">
        <v>152</v>
      </c>
      <c r="BD185" s="48">
        <v>155</v>
      </c>
      <c r="BE185" s="48">
        <v>188</v>
      </c>
      <c r="BF185" s="48">
        <v>219</v>
      </c>
      <c r="BG185" s="48">
        <v>150</v>
      </c>
      <c r="BH185" s="48">
        <v>135</v>
      </c>
      <c r="BI185" s="48">
        <v>139</v>
      </c>
      <c r="BJ185" s="48">
        <v>121</v>
      </c>
      <c r="BK185" s="48">
        <v>43</v>
      </c>
      <c r="BL185" s="48">
        <v>11</v>
      </c>
      <c r="BM185" s="48">
        <v>6</v>
      </c>
      <c r="BN185" s="48">
        <v>0</v>
      </c>
      <c r="BO185" s="53">
        <v>0</v>
      </c>
      <c r="BP185" s="48">
        <v>282</v>
      </c>
      <c r="BQ185" s="48">
        <v>1399</v>
      </c>
      <c r="BR185" s="48">
        <v>605</v>
      </c>
      <c r="BS185" s="48">
        <v>320</v>
      </c>
      <c r="BT185" s="48">
        <v>60</v>
      </c>
      <c r="BU185" s="48">
        <v>107770</v>
      </c>
      <c r="BV185" s="48">
        <v>768.75604521770015</v>
      </c>
      <c r="BW185" s="48">
        <v>2</v>
      </c>
      <c r="BX185" s="48">
        <v>2574</v>
      </c>
      <c r="BY185" s="48">
        <v>56</v>
      </c>
      <c r="BZ185" s="48">
        <v>94</v>
      </c>
      <c r="CA185" s="48">
        <v>106</v>
      </c>
      <c r="CB185" s="48">
        <v>134</v>
      </c>
      <c r="CC185" s="48">
        <v>125</v>
      </c>
      <c r="CD185" s="48">
        <v>110</v>
      </c>
      <c r="CE185" s="48">
        <v>94</v>
      </c>
      <c r="CF185" s="48">
        <v>117</v>
      </c>
      <c r="CG185" s="48">
        <v>142</v>
      </c>
      <c r="CH185" s="48">
        <v>167</v>
      </c>
      <c r="CI185" s="48">
        <v>153</v>
      </c>
      <c r="CJ185" s="48">
        <v>193</v>
      </c>
      <c r="CK185" s="48">
        <v>186</v>
      </c>
      <c r="CL185" s="48">
        <v>170</v>
      </c>
      <c r="CM185" s="48">
        <v>156</v>
      </c>
      <c r="CN185" s="48">
        <v>174</v>
      </c>
      <c r="CO185" s="48">
        <v>165</v>
      </c>
      <c r="CP185" s="48">
        <v>131</v>
      </c>
      <c r="CQ185" s="48">
        <v>71</v>
      </c>
      <c r="CR185" s="48">
        <v>21</v>
      </c>
      <c r="CS185" s="48">
        <v>9</v>
      </c>
      <c r="CT185" s="53">
        <v>0</v>
      </c>
      <c r="CU185" s="48">
        <v>256</v>
      </c>
      <c r="CV185" s="48">
        <v>1421</v>
      </c>
      <c r="CW185" s="48">
        <v>897</v>
      </c>
      <c r="CX185" s="48">
        <v>571</v>
      </c>
      <c r="CY185" s="48">
        <v>232</v>
      </c>
      <c r="CZ185" s="48">
        <v>131958</v>
      </c>
      <c r="DA185" s="48">
        <v>814.13549179120014</v>
      </c>
      <c r="DB185" s="48">
        <v>18</v>
      </c>
    </row>
    <row r="186" spans="11:106" x14ac:dyDescent="0.15">
      <c r="K186">
        <v>8</v>
      </c>
      <c r="L186" t="s">
        <v>887</v>
      </c>
      <c r="M186" s="139">
        <f t="shared" si="20"/>
        <v>693</v>
      </c>
      <c r="N186" s="48">
        <v>2398</v>
      </c>
      <c r="O186" s="48">
        <v>72</v>
      </c>
      <c r="P186" s="48">
        <v>91</v>
      </c>
      <c r="Q186" s="48">
        <v>127</v>
      </c>
      <c r="R186" s="48">
        <v>132</v>
      </c>
      <c r="S186" s="48">
        <v>128</v>
      </c>
      <c r="T186" s="48">
        <v>109</v>
      </c>
      <c r="U186" s="48">
        <v>95</v>
      </c>
      <c r="V186" s="48">
        <v>148</v>
      </c>
      <c r="W186" s="48">
        <v>127</v>
      </c>
      <c r="X186" s="48">
        <v>133</v>
      </c>
      <c r="Y186" s="48">
        <v>183</v>
      </c>
      <c r="Z186" s="48">
        <v>171</v>
      </c>
      <c r="AA186" s="48">
        <v>208</v>
      </c>
      <c r="AB186" s="48">
        <v>153</v>
      </c>
      <c r="AC186" s="48">
        <v>123</v>
      </c>
      <c r="AD186" s="48">
        <v>148</v>
      </c>
      <c r="AE186" s="48">
        <v>139</v>
      </c>
      <c r="AF186" s="48">
        <v>77</v>
      </c>
      <c r="AG186" s="48">
        <v>29</v>
      </c>
      <c r="AH186" s="48">
        <v>4</v>
      </c>
      <c r="AI186" s="48">
        <v>1</v>
      </c>
      <c r="AJ186" s="48">
        <v>0</v>
      </c>
      <c r="AK186" s="48">
        <v>290</v>
      </c>
      <c r="AL186" s="48">
        <v>1434</v>
      </c>
      <c r="AM186" s="48">
        <v>674</v>
      </c>
      <c r="AN186" s="48">
        <v>398</v>
      </c>
      <c r="AO186" s="48">
        <v>111</v>
      </c>
      <c r="AP186" s="48">
        <v>114295</v>
      </c>
      <c r="AQ186" s="48">
        <v>289.28312004820003</v>
      </c>
      <c r="AR186" s="48">
        <v>52</v>
      </c>
      <c r="AS186" s="48">
        <v>1109</v>
      </c>
      <c r="AT186" s="48">
        <v>27</v>
      </c>
      <c r="AU186" s="48">
        <v>35</v>
      </c>
      <c r="AV186" s="48">
        <v>57</v>
      </c>
      <c r="AW186" s="48">
        <v>67</v>
      </c>
      <c r="AX186" s="48">
        <v>43</v>
      </c>
      <c r="AY186" s="48">
        <v>58</v>
      </c>
      <c r="AZ186" s="48">
        <v>50</v>
      </c>
      <c r="BA186" s="48">
        <v>69</v>
      </c>
      <c r="BB186" s="48">
        <v>58</v>
      </c>
      <c r="BC186" s="48">
        <v>68</v>
      </c>
      <c r="BD186" s="48">
        <v>97</v>
      </c>
      <c r="BE186" s="48">
        <v>81</v>
      </c>
      <c r="BF186" s="48">
        <v>114</v>
      </c>
      <c r="BG186" s="48">
        <v>80</v>
      </c>
      <c r="BH186" s="48">
        <v>52</v>
      </c>
      <c r="BI186" s="48">
        <v>54</v>
      </c>
      <c r="BJ186" s="48">
        <v>69</v>
      </c>
      <c r="BK186" s="48">
        <v>20</v>
      </c>
      <c r="BL186" s="48">
        <v>9</v>
      </c>
      <c r="BM186" s="48">
        <v>1</v>
      </c>
      <c r="BN186" s="48">
        <v>0</v>
      </c>
      <c r="BO186" s="53">
        <v>0</v>
      </c>
      <c r="BP186" s="48">
        <v>119</v>
      </c>
      <c r="BQ186" s="48">
        <v>705</v>
      </c>
      <c r="BR186" s="48">
        <v>285</v>
      </c>
      <c r="BS186" s="48">
        <v>153</v>
      </c>
      <c r="BT186" s="48">
        <v>30</v>
      </c>
      <c r="BU186" s="48">
        <v>52632</v>
      </c>
      <c r="BV186" s="48">
        <v>289.0899498133</v>
      </c>
      <c r="BW186" s="48">
        <v>4</v>
      </c>
      <c r="BX186" s="48">
        <v>1289</v>
      </c>
      <c r="BY186" s="48">
        <v>45</v>
      </c>
      <c r="BZ186" s="48">
        <v>56</v>
      </c>
      <c r="CA186" s="48">
        <v>70</v>
      </c>
      <c r="CB186" s="48">
        <v>65</v>
      </c>
      <c r="CC186" s="48">
        <v>85</v>
      </c>
      <c r="CD186" s="48">
        <v>51</v>
      </c>
      <c r="CE186" s="48">
        <v>45</v>
      </c>
      <c r="CF186" s="48">
        <v>79</v>
      </c>
      <c r="CG186" s="48">
        <v>69</v>
      </c>
      <c r="CH186" s="48">
        <v>65</v>
      </c>
      <c r="CI186" s="48">
        <v>86</v>
      </c>
      <c r="CJ186" s="48">
        <v>90</v>
      </c>
      <c r="CK186" s="48">
        <v>94</v>
      </c>
      <c r="CL186" s="48">
        <v>73</v>
      </c>
      <c r="CM186" s="48">
        <v>71</v>
      </c>
      <c r="CN186" s="48">
        <v>94</v>
      </c>
      <c r="CO186" s="48">
        <v>70</v>
      </c>
      <c r="CP186" s="48">
        <v>57</v>
      </c>
      <c r="CQ186" s="48">
        <v>20</v>
      </c>
      <c r="CR186" s="48">
        <v>3</v>
      </c>
      <c r="CS186" s="48">
        <v>1</v>
      </c>
      <c r="CT186" s="53">
        <v>0</v>
      </c>
      <c r="CU186" s="48">
        <v>171</v>
      </c>
      <c r="CV186" s="48">
        <v>729</v>
      </c>
      <c r="CW186" s="48">
        <v>389</v>
      </c>
      <c r="CX186" s="48">
        <v>245</v>
      </c>
      <c r="CY186" s="48">
        <v>81</v>
      </c>
      <c r="CZ186" s="48">
        <v>61663</v>
      </c>
      <c r="DA186" s="48">
        <v>290.57953091280001</v>
      </c>
      <c r="DB186" s="48">
        <v>48</v>
      </c>
    </row>
    <row r="187" spans="11:106" x14ac:dyDescent="0.15">
      <c r="K187">
        <v>9</v>
      </c>
      <c r="L187" t="s">
        <v>888</v>
      </c>
      <c r="M187" s="139">
        <f t="shared" si="20"/>
        <v>1240</v>
      </c>
      <c r="N187" s="48">
        <v>4153</v>
      </c>
      <c r="O187" s="48">
        <v>142</v>
      </c>
      <c r="P187" s="48">
        <v>190</v>
      </c>
      <c r="Q187" s="48">
        <v>210</v>
      </c>
      <c r="R187" s="48">
        <v>195</v>
      </c>
      <c r="S187" s="48">
        <v>179</v>
      </c>
      <c r="T187" s="48">
        <v>185</v>
      </c>
      <c r="U187" s="48">
        <v>201</v>
      </c>
      <c r="V187" s="48">
        <v>253</v>
      </c>
      <c r="W187" s="48">
        <v>264</v>
      </c>
      <c r="X187" s="48">
        <v>247</v>
      </c>
      <c r="Y187" s="48">
        <v>263</v>
      </c>
      <c r="Z187" s="48">
        <v>320</v>
      </c>
      <c r="AA187" s="48">
        <v>363</v>
      </c>
      <c r="AB187" s="48">
        <v>294</v>
      </c>
      <c r="AC187" s="48">
        <v>241</v>
      </c>
      <c r="AD187" s="48">
        <v>224</v>
      </c>
      <c r="AE187" s="48">
        <v>201</v>
      </c>
      <c r="AF187" s="48">
        <v>126</v>
      </c>
      <c r="AG187" s="48">
        <v>45</v>
      </c>
      <c r="AH187" s="48">
        <v>10</v>
      </c>
      <c r="AI187" s="48">
        <v>0</v>
      </c>
      <c r="AJ187" s="48">
        <v>0</v>
      </c>
      <c r="AK187" s="48">
        <v>542</v>
      </c>
      <c r="AL187" s="48">
        <v>2470</v>
      </c>
      <c r="AM187" s="48">
        <v>1141</v>
      </c>
      <c r="AN187" s="48">
        <v>606</v>
      </c>
      <c r="AO187" s="48">
        <v>181</v>
      </c>
      <c r="AP187" s="48">
        <v>195982</v>
      </c>
      <c r="AQ187" s="48">
        <v>575.94002564100003</v>
      </c>
      <c r="AR187" s="48">
        <v>85</v>
      </c>
      <c r="AS187" s="48">
        <v>2033</v>
      </c>
      <c r="AT187" s="48">
        <v>66</v>
      </c>
      <c r="AU187" s="48">
        <v>114</v>
      </c>
      <c r="AV187" s="48">
        <v>110</v>
      </c>
      <c r="AW187" s="48">
        <v>105</v>
      </c>
      <c r="AX187" s="48">
        <v>69</v>
      </c>
      <c r="AY187" s="48">
        <v>101</v>
      </c>
      <c r="AZ187" s="48">
        <v>104</v>
      </c>
      <c r="BA187" s="48">
        <v>124</v>
      </c>
      <c r="BB187" s="48">
        <v>139</v>
      </c>
      <c r="BC187" s="48">
        <v>116</v>
      </c>
      <c r="BD187" s="48">
        <v>133</v>
      </c>
      <c r="BE187" s="48">
        <v>172</v>
      </c>
      <c r="BF187" s="48">
        <v>181</v>
      </c>
      <c r="BG187" s="48">
        <v>149</v>
      </c>
      <c r="BH187" s="48">
        <v>116</v>
      </c>
      <c r="BI187" s="48">
        <v>88</v>
      </c>
      <c r="BJ187" s="48">
        <v>89</v>
      </c>
      <c r="BK187" s="48">
        <v>40</v>
      </c>
      <c r="BL187" s="48">
        <v>16</v>
      </c>
      <c r="BM187" s="48">
        <v>1</v>
      </c>
      <c r="BN187" s="48">
        <v>0</v>
      </c>
      <c r="BO187" s="53">
        <v>0</v>
      </c>
      <c r="BP187" s="48">
        <v>290</v>
      </c>
      <c r="BQ187" s="48">
        <v>1244</v>
      </c>
      <c r="BR187" s="48">
        <v>499</v>
      </c>
      <c r="BS187" s="48">
        <v>234</v>
      </c>
      <c r="BT187" s="48">
        <v>57</v>
      </c>
      <c r="BU187" s="48">
        <v>92843</v>
      </c>
      <c r="BV187" s="48">
        <v>556.85823311700005</v>
      </c>
      <c r="BW187" s="48">
        <v>48</v>
      </c>
      <c r="BX187" s="48">
        <v>2120</v>
      </c>
      <c r="BY187" s="48">
        <v>76</v>
      </c>
      <c r="BZ187" s="48">
        <v>76</v>
      </c>
      <c r="CA187" s="48">
        <v>100</v>
      </c>
      <c r="CB187" s="48">
        <v>90</v>
      </c>
      <c r="CC187" s="48">
        <v>110</v>
      </c>
      <c r="CD187" s="48">
        <v>84</v>
      </c>
      <c r="CE187" s="48">
        <v>97</v>
      </c>
      <c r="CF187" s="48">
        <v>129</v>
      </c>
      <c r="CG187" s="48">
        <v>125</v>
      </c>
      <c r="CH187" s="48">
        <v>131</v>
      </c>
      <c r="CI187" s="48">
        <v>130</v>
      </c>
      <c r="CJ187" s="48">
        <v>148</v>
      </c>
      <c r="CK187" s="48">
        <v>182</v>
      </c>
      <c r="CL187" s="48">
        <v>145</v>
      </c>
      <c r="CM187" s="48">
        <v>125</v>
      </c>
      <c r="CN187" s="48">
        <v>136</v>
      </c>
      <c r="CO187" s="48">
        <v>112</v>
      </c>
      <c r="CP187" s="48">
        <v>86</v>
      </c>
      <c r="CQ187" s="48">
        <v>29</v>
      </c>
      <c r="CR187" s="48">
        <v>9</v>
      </c>
      <c r="CS187" s="48">
        <v>0</v>
      </c>
      <c r="CT187" s="53">
        <v>0</v>
      </c>
      <c r="CU187" s="48">
        <v>252</v>
      </c>
      <c r="CV187" s="48">
        <v>1226</v>
      </c>
      <c r="CW187" s="48">
        <v>642</v>
      </c>
      <c r="CX187" s="48">
        <v>372</v>
      </c>
      <c r="CY187" s="48">
        <v>124</v>
      </c>
      <c r="CZ187" s="48">
        <v>103139</v>
      </c>
      <c r="DA187" s="48">
        <v>595.2568829388</v>
      </c>
      <c r="DB187" s="48">
        <v>37</v>
      </c>
    </row>
    <row r="188" spans="11:106" x14ac:dyDescent="0.15">
      <c r="L188" s="17" t="s">
        <v>637</v>
      </c>
      <c r="M188" s="163">
        <f t="shared" si="20"/>
        <v>15188</v>
      </c>
      <c r="N188" s="52">
        <v>47993</v>
      </c>
      <c r="O188" s="52">
        <v>1690</v>
      </c>
      <c r="P188" s="52">
        <v>2069</v>
      </c>
      <c r="Q188" s="52">
        <v>2403</v>
      </c>
      <c r="R188" s="52">
        <v>2532</v>
      </c>
      <c r="S188" s="52">
        <v>2385</v>
      </c>
      <c r="T188" s="52">
        <v>2450</v>
      </c>
      <c r="U188" s="52">
        <v>2583</v>
      </c>
      <c r="V188" s="52">
        <v>3085</v>
      </c>
      <c r="W188" s="52">
        <v>2843</v>
      </c>
      <c r="X188" s="52">
        <v>2898</v>
      </c>
      <c r="Y188" s="52">
        <v>3044</v>
      </c>
      <c r="Z188" s="52">
        <v>3608</v>
      </c>
      <c r="AA188" s="52">
        <v>4029</v>
      </c>
      <c r="AB188" s="52">
        <v>3179</v>
      </c>
      <c r="AC188" s="52">
        <v>2547</v>
      </c>
      <c r="AD188" s="52">
        <v>2473</v>
      </c>
      <c r="AE188" s="52">
        <v>2125</v>
      </c>
      <c r="AF188" s="52">
        <v>1293</v>
      </c>
      <c r="AG188" s="52">
        <v>580</v>
      </c>
      <c r="AH188" s="52">
        <v>143</v>
      </c>
      <c r="AI188" s="52">
        <v>24</v>
      </c>
      <c r="AJ188" s="52">
        <v>10</v>
      </c>
      <c r="AK188" s="52">
        <v>6162</v>
      </c>
      <c r="AL188" s="52">
        <v>29457</v>
      </c>
      <c r="AM188" s="52">
        <v>12364</v>
      </c>
      <c r="AN188" s="52">
        <v>6638</v>
      </c>
      <c r="AO188" s="52">
        <v>2040</v>
      </c>
      <c r="AP188" s="52">
        <v>2216426</v>
      </c>
      <c r="AQ188" s="52">
        <v>4896.4224763684997</v>
      </c>
      <c r="AR188" s="52">
        <v>736</v>
      </c>
      <c r="AS188" s="52">
        <v>23392</v>
      </c>
      <c r="AT188" s="52">
        <v>874</v>
      </c>
      <c r="AU188" s="52">
        <v>1089</v>
      </c>
      <c r="AV188" s="52">
        <v>1205</v>
      </c>
      <c r="AW188" s="52">
        <v>1361</v>
      </c>
      <c r="AX188" s="52">
        <v>1161</v>
      </c>
      <c r="AY188" s="52">
        <v>1333</v>
      </c>
      <c r="AZ188" s="52">
        <v>1342</v>
      </c>
      <c r="BA188" s="52">
        <v>1574</v>
      </c>
      <c r="BB188" s="52">
        <v>1390</v>
      </c>
      <c r="BC188" s="52">
        <v>1427</v>
      </c>
      <c r="BD188" s="52">
        <v>1544</v>
      </c>
      <c r="BE188" s="52">
        <v>1774</v>
      </c>
      <c r="BF188" s="52">
        <v>2087</v>
      </c>
      <c r="BG188" s="52">
        <v>1544</v>
      </c>
      <c r="BH188" s="52">
        <v>1193</v>
      </c>
      <c r="BI188" s="52">
        <v>1082</v>
      </c>
      <c r="BJ188" s="52">
        <v>854</v>
      </c>
      <c r="BK188" s="52">
        <v>391</v>
      </c>
      <c r="BL188" s="52">
        <v>130</v>
      </c>
      <c r="BM188" s="52">
        <v>27</v>
      </c>
      <c r="BN188" s="52">
        <v>1</v>
      </c>
      <c r="BO188" s="146">
        <v>0</v>
      </c>
      <c r="BP188" s="52">
        <v>3168</v>
      </c>
      <c r="BQ188" s="52">
        <v>14993</v>
      </c>
      <c r="BR188" s="52">
        <v>5222</v>
      </c>
      <c r="BS188" s="52">
        <v>2485</v>
      </c>
      <c r="BT188" s="52">
        <v>549</v>
      </c>
      <c r="BU188" s="52">
        <v>1036804</v>
      </c>
      <c r="BV188" s="52">
        <v>4711.2411295387001</v>
      </c>
      <c r="BW188" s="52">
        <v>381</v>
      </c>
      <c r="BX188" s="52">
        <v>24601</v>
      </c>
      <c r="BY188" s="52">
        <v>816</v>
      </c>
      <c r="BZ188" s="52">
        <v>980</v>
      </c>
      <c r="CA188" s="52">
        <v>1198</v>
      </c>
      <c r="CB188" s="52">
        <v>1171</v>
      </c>
      <c r="CC188" s="52">
        <v>1224</v>
      </c>
      <c r="CD188" s="52">
        <v>1117</v>
      </c>
      <c r="CE188" s="52">
        <v>1241</v>
      </c>
      <c r="CF188" s="52">
        <v>1511</v>
      </c>
      <c r="CG188" s="52">
        <v>1453</v>
      </c>
      <c r="CH188" s="52">
        <v>1471</v>
      </c>
      <c r="CI188" s="52">
        <v>1500</v>
      </c>
      <c r="CJ188" s="52">
        <v>1834</v>
      </c>
      <c r="CK188" s="52">
        <v>1942</v>
      </c>
      <c r="CL188" s="52">
        <v>1635</v>
      </c>
      <c r="CM188" s="52">
        <v>1354</v>
      </c>
      <c r="CN188" s="52">
        <v>1391</v>
      </c>
      <c r="CO188" s="52">
        <v>1271</v>
      </c>
      <c r="CP188" s="52">
        <v>902</v>
      </c>
      <c r="CQ188" s="52">
        <v>450</v>
      </c>
      <c r="CR188" s="52">
        <v>116</v>
      </c>
      <c r="CS188" s="52">
        <v>23</v>
      </c>
      <c r="CT188" s="146">
        <v>0</v>
      </c>
      <c r="CU188" s="52">
        <v>2994</v>
      </c>
      <c r="CV188" s="52">
        <v>14464</v>
      </c>
      <c r="CW188" s="52">
        <v>7142</v>
      </c>
      <c r="CX188" s="52">
        <v>4153</v>
      </c>
      <c r="CY188" s="52">
        <v>1491</v>
      </c>
      <c r="CZ188" s="52">
        <v>1179622</v>
      </c>
      <c r="DA188" s="52">
        <v>5071.1653000015003</v>
      </c>
      <c r="DB188" s="52">
        <v>355</v>
      </c>
    </row>
  </sheetData>
  <phoneticPr fontId="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42"/>
  <sheetViews>
    <sheetView workbookViewId="0">
      <pane xSplit="1" ySplit="3" topLeftCell="B4" activePane="bottomRight" state="frozen"/>
      <selection pane="topRight"/>
      <selection pane="bottomLeft"/>
      <selection pane="bottomRight" activeCell="F1" sqref="F1"/>
    </sheetView>
  </sheetViews>
  <sheetFormatPr defaultColWidth="12.875" defaultRowHeight="13.5" x14ac:dyDescent="0.15"/>
  <cols>
    <col min="1" max="1" width="19.625" style="3" customWidth="1"/>
    <col min="2" max="7" width="8.625" style="3" customWidth="1"/>
    <col min="8" max="9" width="9.875" style="3" customWidth="1"/>
    <col min="10" max="22" width="8.625" style="3" customWidth="1"/>
    <col min="23" max="24" width="6.625" style="3" customWidth="1"/>
    <col min="25" max="25" width="12.375" style="3" customWidth="1"/>
    <col min="26" max="27" width="8.5" style="3" customWidth="1"/>
    <col min="28" max="16384" width="12.875" style="3"/>
  </cols>
  <sheetData>
    <row r="1" spans="1:27" ht="14.25" thickBot="1" x14ac:dyDescent="0.2">
      <c r="A1" s="529" t="s">
        <v>1132</v>
      </c>
      <c r="B1" s="530"/>
      <c r="C1" s="530"/>
      <c r="D1" s="530"/>
      <c r="E1" s="531" t="s">
        <v>1318</v>
      </c>
      <c r="F1" s="530"/>
      <c r="G1" s="530"/>
      <c r="H1" s="530"/>
      <c r="I1" s="530"/>
      <c r="J1" s="530"/>
      <c r="K1" s="530"/>
      <c r="L1" s="530"/>
      <c r="M1" s="530"/>
      <c r="N1" s="530"/>
      <c r="O1" s="530"/>
      <c r="P1" s="530"/>
      <c r="Q1" s="530"/>
      <c r="R1" s="530"/>
      <c r="S1" s="530"/>
      <c r="T1" s="530"/>
      <c r="U1" s="530"/>
      <c r="V1" s="530"/>
      <c r="W1" s="532" t="s">
        <v>1134</v>
      </c>
      <c r="X1" s="533"/>
      <c r="Y1" s="534"/>
      <c r="Z1" s="535"/>
      <c r="AA1" s="535"/>
    </row>
    <row r="2" spans="1:27" ht="14.25" thickBot="1" x14ac:dyDescent="0.2">
      <c r="A2" s="536" t="s">
        <v>1131</v>
      </c>
      <c r="B2" s="537"/>
      <c r="C2" s="538" t="s">
        <v>420</v>
      </c>
      <c r="D2" s="539"/>
      <c r="E2" s="537"/>
      <c r="F2" s="538" t="s">
        <v>421</v>
      </c>
      <c r="G2" s="539"/>
      <c r="H2" s="701" t="s">
        <v>425</v>
      </c>
      <c r="I2" s="702"/>
      <c r="J2" s="703"/>
      <c r="K2" s="701" t="s">
        <v>426</v>
      </c>
      <c r="L2" s="702"/>
      <c r="M2" s="702"/>
      <c r="N2" s="704" t="s">
        <v>427</v>
      </c>
      <c r="O2" s="702"/>
      <c r="P2" s="703"/>
      <c r="Q2" s="701" t="s">
        <v>462</v>
      </c>
      <c r="R2" s="702"/>
      <c r="S2" s="702"/>
      <c r="T2" s="704" t="s">
        <v>1133</v>
      </c>
      <c r="U2" s="702"/>
      <c r="V2" s="703"/>
      <c r="W2" s="705" t="s">
        <v>413</v>
      </c>
      <c r="X2" s="706"/>
      <c r="Y2" s="540" t="s">
        <v>914</v>
      </c>
      <c r="Z2" s="535"/>
      <c r="AA2" s="535"/>
    </row>
    <row r="3" spans="1:27" ht="14.25" thickBot="1" x14ac:dyDescent="0.2">
      <c r="A3" s="541" t="s">
        <v>416</v>
      </c>
      <c r="B3" s="542" t="s">
        <v>414</v>
      </c>
      <c r="C3" s="543" t="s">
        <v>415</v>
      </c>
      <c r="D3" s="544" t="s">
        <v>417</v>
      </c>
      <c r="E3" s="542" t="s">
        <v>414</v>
      </c>
      <c r="F3" s="543" t="s">
        <v>415</v>
      </c>
      <c r="G3" s="544" t="s">
        <v>417</v>
      </c>
      <c r="H3" s="543" t="s">
        <v>414</v>
      </c>
      <c r="I3" s="545" t="s">
        <v>415</v>
      </c>
      <c r="J3" s="544" t="s">
        <v>417</v>
      </c>
      <c r="K3" s="543" t="s">
        <v>414</v>
      </c>
      <c r="L3" s="545" t="s">
        <v>415</v>
      </c>
      <c r="M3" s="546" t="s">
        <v>417</v>
      </c>
      <c r="N3" s="542" t="s">
        <v>414</v>
      </c>
      <c r="O3" s="545" t="s">
        <v>415</v>
      </c>
      <c r="P3" s="544" t="s">
        <v>417</v>
      </c>
      <c r="Q3" s="543" t="s">
        <v>414</v>
      </c>
      <c r="R3" s="545" t="s">
        <v>415</v>
      </c>
      <c r="S3" s="546" t="s">
        <v>417</v>
      </c>
      <c r="T3" s="542" t="s">
        <v>414</v>
      </c>
      <c r="U3" s="545" t="s">
        <v>415</v>
      </c>
      <c r="V3" s="544" t="s">
        <v>417</v>
      </c>
      <c r="W3" s="542" t="s">
        <v>414</v>
      </c>
      <c r="X3" s="544" t="s">
        <v>415</v>
      </c>
      <c r="Y3" s="547" t="s">
        <v>1224</v>
      </c>
      <c r="Z3" s="535"/>
      <c r="AA3" s="535"/>
    </row>
    <row r="4" spans="1:27" ht="14.25" thickBot="1" x14ac:dyDescent="0.2">
      <c r="A4" s="548" t="s">
        <v>418</v>
      </c>
      <c r="B4" s="549">
        <f t="shared" ref="B4:V4" si="0">SUM(B5:B25)</f>
        <v>2673328</v>
      </c>
      <c r="C4" s="550">
        <f t="shared" si="0"/>
        <v>2914805</v>
      </c>
      <c r="D4" s="551">
        <f t="shared" si="0"/>
        <v>5588133</v>
      </c>
      <c r="E4" s="552">
        <f t="shared" si="0"/>
        <v>2641561</v>
      </c>
      <c r="F4" s="553">
        <f t="shared" si="0"/>
        <v>2893239</v>
      </c>
      <c r="G4" s="554">
        <f t="shared" si="0"/>
        <v>5534800</v>
      </c>
      <c r="H4" s="555">
        <f t="shared" si="0"/>
        <v>2578542.2150951959</v>
      </c>
      <c r="I4" s="556">
        <f t="shared" si="0"/>
        <v>2841987.4086004542</v>
      </c>
      <c r="J4" s="557">
        <f t="shared" si="0"/>
        <v>5420529.6236956501</v>
      </c>
      <c r="K4" s="555">
        <f t="shared" si="0"/>
        <v>2486837.4387341039</v>
      </c>
      <c r="L4" s="556">
        <f t="shared" si="0"/>
        <v>2759734.9857217395</v>
      </c>
      <c r="M4" s="558">
        <f t="shared" si="0"/>
        <v>5246572.4244558439</v>
      </c>
      <c r="N4" s="559">
        <f t="shared" si="0"/>
        <v>2376010.9959718161</v>
      </c>
      <c r="O4" s="556">
        <f t="shared" si="0"/>
        <v>2653341.1059178878</v>
      </c>
      <c r="P4" s="557">
        <f t="shared" si="0"/>
        <v>5029352.1018897044</v>
      </c>
      <c r="Q4" s="555">
        <f t="shared" si="0"/>
        <v>2253828.9281499409</v>
      </c>
      <c r="R4" s="556">
        <f t="shared" si="0"/>
        <v>2528165.296293614</v>
      </c>
      <c r="S4" s="558">
        <f t="shared" si="0"/>
        <v>4781994.2244435549</v>
      </c>
      <c r="T4" s="559">
        <f t="shared" si="0"/>
        <v>2127971.0590441064</v>
      </c>
      <c r="U4" s="556">
        <f t="shared" si="0"/>
        <v>2390695.9676577384</v>
      </c>
      <c r="V4" s="557">
        <f t="shared" si="0"/>
        <v>4518667.0267018452</v>
      </c>
      <c r="W4" s="560" t="s">
        <v>419</v>
      </c>
      <c r="X4" s="561" t="s">
        <v>419</v>
      </c>
      <c r="Y4" s="631">
        <f>(E5+F5)/(F8+F9+F10+F11+F12+F13+F14)</f>
        <v>0.19017420001127508</v>
      </c>
      <c r="Z4" s="699" t="s">
        <v>1170</v>
      </c>
      <c r="AA4" s="700"/>
    </row>
    <row r="5" spans="1:27" x14ac:dyDescent="0.15">
      <c r="A5" s="183" t="s">
        <v>431</v>
      </c>
      <c r="B5" s="196">
        <v>121644</v>
      </c>
      <c r="C5" s="197">
        <v>115955</v>
      </c>
      <c r="D5" s="562">
        <f>SUM(B5:C5)</f>
        <v>237599</v>
      </c>
      <c r="E5" s="200">
        <v>112076</v>
      </c>
      <c r="F5" s="201">
        <v>107192</v>
      </c>
      <c r="G5" s="562">
        <f>SUM(E5:F5)</f>
        <v>219268</v>
      </c>
      <c r="H5" s="627">
        <f>SUM(I8:I14)*$Y$4*Z6/Z8</f>
        <v>104065.75609959057</v>
      </c>
      <c r="I5" s="628">
        <f>SUM(I8:I14)*$Y$4*Z7/Z8</f>
        <v>99211.293763012654</v>
      </c>
      <c r="J5" s="563">
        <f>SUM(H5:I5)</f>
        <v>203277.04986260322</v>
      </c>
      <c r="K5" s="629">
        <f>SUM(L8:L14)*$Y$4*Z6/Z8</f>
        <v>92918.259081529075</v>
      </c>
      <c r="L5" s="630">
        <f>SUM(L8:L14)*$Y$4*Z7/Z8</f>
        <v>88583.805501429204</v>
      </c>
      <c r="M5" s="564">
        <f>SUM(K5:L5)</f>
        <v>181502.06458295829</v>
      </c>
      <c r="N5" s="627">
        <f>SUM(O8:O14)*$Y$4*Z6/Z8</f>
        <v>84966.841504044758</v>
      </c>
      <c r="O5" s="628">
        <f>SUM(O8:O14)*$Y$4*Z7/Z8</f>
        <v>81003.305876199622</v>
      </c>
      <c r="P5" s="563">
        <f>SUM(N5:O5)</f>
        <v>165970.14738024439</v>
      </c>
      <c r="Q5" s="629">
        <f>SUM(R8:R14)*$Y$4*Z6/Z8</f>
        <v>78863.666350310348</v>
      </c>
      <c r="R5" s="628">
        <f>SUM(R8:R14)*$Y$4*Z7/Z8</f>
        <v>75184.831809814146</v>
      </c>
      <c r="S5" s="564">
        <f>SUM(Q5:R5)</f>
        <v>154048.49816012449</v>
      </c>
      <c r="T5" s="627">
        <f>SUM(U8:U14)*$Y$4*Z6/Z8</f>
        <v>73773.226569512597</v>
      </c>
      <c r="U5" s="628">
        <f>SUM(U8:U14)*$Y$4*Z7/Z8</f>
        <v>70331.851008018595</v>
      </c>
      <c r="V5" s="563">
        <f>SUM(T5:U5)</f>
        <v>144105.07757753119</v>
      </c>
      <c r="W5" s="565">
        <f>E6/B5</f>
        <v>0.99773108414718359</v>
      </c>
      <c r="X5" s="566">
        <f>F6/C5</f>
        <v>1.0002932171963261</v>
      </c>
      <c r="Y5" s="567" t="s">
        <v>430</v>
      </c>
      <c r="Z5" s="568" t="s">
        <v>813</v>
      </c>
      <c r="AA5" s="633" t="s">
        <v>814</v>
      </c>
    </row>
    <row r="6" spans="1:27" x14ac:dyDescent="0.15">
      <c r="A6" s="183" t="s">
        <v>432</v>
      </c>
      <c r="B6" s="419">
        <v>130245</v>
      </c>
      <c r="C6" s="198">
        <v>123734</v>
      </c>
      <c r="D6" s="569">
        <f t="shared" ref="D6:D25" si="1">SUM(B6:C6)</f>
        <v>253979</v>
      </c>
      <c r="E6" s="298">
        <v>121368</v>
      </c>
      <c r="F6" s="203">
        <v>115989</v>
      </c>
      <c r="G6" s="569">
        <f t="shared" ref="G6:G25" si="2">SUM(E6:F6)</f>
        <v>237357</v>
      </c>
      <c r="H6" s="570">
        <f>E5*$W5</f>
        <v>111821.70898687975</v>
      </c>
      <c r="I6" s="570">
        <f>F5*$X5</f>
        <v>107223.43053770858</v>
      </c>
      <c r="J6" s="564">
        <f t="shared" ref="J6:J25" si="3">SUM(H6:I6)</f>
        <v>219045.13952458833</v>
      </c>
      <c r="K6" s="571">
        <f>H5*$W5</f>
        <v>103829.63965584087</v>
      </c>
      <c r="L6" s="572">
        <f>I5*$X5</f>
        <v>99240.384220413733</v>
      </c>
      <c r="M6" s="563">
        <f t="shared" ref="M6:M25" si="4">SUM(K6:L6)</f>
        <v>203070.02387625462</v>
      </c>
      <c r="N6" s="571">
        <f>K5*$W5</f>
        <v>92707.435370482897</v>
      </c>
      <c r="O6" s="572">
        <f>L5*$X5</f>
        <v>88609.77979651824</v>
      </c>
      <c r="P6" s="564">
        <f t="shared" ref="P6:P25" si="5">SUM(N6:O6)</f>
        <v>181317.21516700112</v>
      </c>
      <c r="Q6" s="571">
        <f>N5*$W5</f>
        <v>84774.058890392495</v>
      </c>
      <c r="R6" s="572">
        <f>O5*$X5</f>
        <v>81027.057438441785</v>
      </c>
      <c r="S6" s="563">
        <f t="shared" ref="S6:S25" si="6">SUM(Q6:R6)</f>
        <v>165801.11632883427</v>
      </c>
      <c r="T6" s="571">
        <f>Q5*$W5</f>
        <v>78684.7313275169</v>
      </c>
      <c r="U6" s="572">
        <f>R5*$X5</f>
        <v>75206.877295403669</v>
      </c>
      <c r="V6" s="564">
        <f t="shared" ref="V6:V25" si="7">SUM(T6:U6)</f>
        <v>153891.60862292058</v>
      </c>
      <c r="W6" s="565">
        <f t="shared" ref="W6:X21" si="8">E7/B6</f>
        <v>0.99838765403662333</v>
      </c>
      <c r="X6" s="566">
        <f t="shared" si="8"/>
        <v>0.99922414211130328</v>
      </c>
      <c r="Y6" s="573" t="s">
        <v>454</v>
      </c>
      <c r="Z6" s="571">
        <f>男女別出生数!E7</f>
        <v>102298</v>
      </c>
      <c r="AA6" s="634">
        <f>Z6/Z7*100</f>
        <v>104.89305415991632</v>
      </c>
    </row>
    <row r="7" spans="1:27" x14ac:dyDescent="0.15">
      <c r="A7" s="183" t="s">
        <v>433</v>
      </c>
      <c r="B7" s="419">
        <v>139002</v>
      </c>
      <c r="C7" s="198">
        <v>133123</v>
      </c>
      <c r="D7" s="569">
        <f t="shared" si="1"/>
        <v>272125</v>
      </c>
      <c r="E7" s="298">
        <v>130035</v>
      </c>
      <c r="F7" s="203">
        <v>123638</v>
      </c>
      <c r="G7" s="569">
        <f t="shared" si="2"/>
        <v>253673</v>
      </c>
      <c r="H7" s="570">
        <f t="shared" ref="H7:H25" si="9">E6*$W6</f>
        <v>121172.3127951169</v>
      </c>
      <c r="I7" s="572">
        <f t="shared" ref="I7:I25" si="10">F6*$X6</f>
        <v>115899.00901934796</v>
      </c>
      <c r="J7" s="564">
        <f t="shared" si="3"/>
        <v>237071.32181446487</v>
      </c>
      <c r="K7" s="571">
        <f t="shared" ref="K7:K25" si="11">H6*$W6</f>
        <v>111641.41370577687</v>
      </c>
      <c r="L7" s="572">
        <f t="shared" ref="L7:L25" si="12">I6*$X6</f>
        <v>107140.24039327278</v>
      </c>
      <c r="M7" s="563">
        <f t="shared" si="4"/>
        <v>218781.65409904963</v>
      </c>
      <c r="N7" s="571">
        <f t="shared" ref="N7:N25" si="13">K6*$W6</f>
        <v>103662.23035546292</v>
      </c>
      <c r="O7" s="572">
        <f t="shared" ref="O7:O25" si="14">L6*$X6</f>
        <v>99163.38778543903</v>
      </c>
      <c r="P7" s="564">
        <f t="shared" si="5"/>
        <v>202825.61814090196</v>
      </c>
      <c r="Q7" s="571">
        <f t="shared" ref="Q7:Q25" si="15">N6*$W6</f>
        <v>92557.958911288297</v>
      </c>
      <c r="R7" s="572">
        <f t="shared" ref="R7:R25" si="16">O6*$X6</f>
        <v>88541.031199847435</v>
      </c>
      <c r="S7" s="563">
        <f t="shared" si="6"/>
        <v>181098.99011113573</v>
      </c>
      <c r="T7" s="571">
        <f t="shared" ref="T7:T25" si="17">Q6*$W6</f>
        <v>84637.373778741516</v>
      </c>
      <c r="U7" s="572">
        <f t="shared" ref="U7:U25" si="18">R6*$X6</f>
        <v>80964.191956730283</v>
      </c>
      <c r="V7" s="564">
        <f t="shared" si="7"/>
        <v>165601.56573547178</v>
      </c>
      <c r="W7" s="565">
        <f t="shared" si="8"/>
        <v>0.99574826261492644</v>
      </c>
      <c r="X7" s="566">
        <f t="shared" si="8"/>
        <v>1.0109973483169701</v>
      </c>
      <c r="Y7" s="574" t="s">
        <v>455</v>
      </c>
      <c r="Z7" s="571">
        <f>男女別出生数!F7</f>
        <v>97526</v>
      </c>
      <c r="AA7" s="634">
        <f>Z7/Z7*100</f>
        <v>100</v>
      </c>
    </row>
    <row r="8" spans="1:27" ht="14.25" thickBot="1" x14ac:dyDescent="0.2">
      <c r="A8" s="575" t="s">
        <v>434</v>
      </c>
      <c r="B8" s="419">
        <v>137200</v>
      </c>
      <c r="C8" s="198">
        <v>133074</v>
      </c>
      <c r="D8" s="569">
        <f t="shared" si="1"/>
        <v>270274</v>
      </c>
      <c r="E8" s="298">
        <v>138411</v>
      </c>
      <c r="F8" s="203">
        <v>134587</v>
      </c>
      <c r="G8" s="569">
        <f t="shared" si="2"/>
        <v>272998</v>
      </c>
      <c r="H8" s="576">
        <f t="shared" si="9"/>
        <v>129482.12532913196</v>
      </c>
      <c r="I8" s="577">
        <f t="shared" si="10"/>
        <v>124997.69015121355</v>
      </c>
      <c r="J8" s="578">
        <f t="shared" si="3"/>
        <v>254479.81548034551</v>
      </c>
      <c r="K8" s="579">
        <f t="shared" si="11"/>
        <v>120657.11994277008</v>
      </c>
      <c r="L8" s="577">
        <f t="shared" si="12"/>
        <v>117173.59079112539</v>
      </c>
      <c r="M8" s="580">
        <f t="shared" si="4"/>
        <v>237830.71073389548</v>
      </c>
      <c r="N8" s="579">
        <f t="shared" si="13"/>
        <v>111166.74373340156</v>
      </c>
      <c r="O8" s="577">
        <f t="shared" si="14"/>
        <v>108318.4989356415</v>
      </c>
      <c r="P8" s="578">
        <f t="shared" si="5"/>
        <v>219485.24266904307</v>
      </c>
      <c r="Q8" s="579">
        <f t="shared" si="15"/>
        <v>103221.48577524049</v>
      </c>
      <c r="R8" s="577">
        <f t="shared" si="16"/>
        <v>100253.92210120628</v>
      </c>
      <c r="S8" s="580">
        <f t="shared" si="6"/>
        <v>203475.40787644678</v>
      </c>
      <c r="T8" s="579">
        <f t="shared" si="17"/>
        <v>92164.42677709907</v>
      </c>
      <c r="U8" s="577">
        <f t="shared" si="18"/>
        <v>89514.747760295868</v>
      </c>
      <c r="V8" s="578">
        <f t="shared" si="7"/>
        <v>181679.17453739495</v>
      </c>
      <c r="W8" s="581">
        <f t="shared" si="8"/>
        <v>0.9149416909620991</v>
      </c>
      <c r="X8" s="582">
        <f t="shared" si="8"/>
        <v>0.97133925485068462</v>
      </c>
      <c r="Y8" s="583" t="s">
        <v>932</v>
      </c>
      <c r="Z8" s="584">
        <f>Z6+Z7</f>
        <v>199824</v>
      </c>
      <c r="AA8" s="635">
        <f>AA6+AA7</f>
        <v>204.89305415991632</v>
      </c>
    </row>
    <row r="9" spans="1:27" x14ac:dyDescent="0.15">
      <c r="A9" s="183" t="s">
        <v>435</v>
      </c>
      <c r="B9" s="625">
        <v>135024</v>
      </c>
      <c r="C9" s="626">
        <v>140669</v>
      </c>
      <c r="D9" s="585">
        <f t="shared" si="1"/>
        <v>275693</v>
      </c>
      <c r="E9" s="299">
        <v>125530</v>
      </c>
      <c r="F9" s="301">
        <v>129260</v>
      </c>
      <c r="G9" s="585">
        <f t="shared" si="2"/>
        <v>254790</v>
      </c>
      <c r="H9" s="570">
        <f t="shared" si="9"/>
        <v>126637.9943877551</v>
      </c>
      <c r="I9" s="572">
        <f t="shared" si="10"/>
        <v>130729.63629258909</v>
      </c>
      <c r="J9" s="564">
        <f t="shared" si="3"/>
        <v>257367.63068034418</v>
      </c>
      <c r="K9" s="571">
        <f t="shared" si="11"/>
        <v>118468.59469800243</v>
      </c>
      <c r="L9" s="572">
        <f t="shared" si="12"/>
        <v>121415.16320953653</v>
      </c>
      <c r="M9" s="563">
        <f t="shared" si="4"/>
        <v>239883.75790753897</v>
      </c>
      <c r="N9" s="571">
        <f t="shared" si="13"/>
        <v>110394.22934705486</v>
      </c>
      <c r="O9" s="572">
        <f t="shared" si="14"/>
        <v>113815.30836723077</v>
      </c>
      <c r="P9" s="564">
        <f t="shared" si="5"/>
        <v>224209.53771428563</v>
      </c>
      <c r="Q9" s="571">
        <f t="shared" si="15"/>
        <v>101711.08849018875</v>
      </c>
      <c r="R9" s="572">
        <f t="shared" si="16"/>
        <v>105214.01004269069</v>
      </c>
      <c r="S9" s="563">
        <f t="shared" si="6"/>
        <v>206925.09853287943</v>
      </c>
      <c r="T9" s="571">
        <f t="shared" si="17"/>
        <v>94441.640738818794</v>
      </c>
      <c r="U9" s="572">
        <f t="shared" si="18"/>
        <v>97380.569989644282</v>
      </c>
      <c r="V9" s="564">
        <f t="shared" si="7"/>
        <v>191822.21072846308</v>
      </c>
      <c r="W9" s="565">
        <f t="shared" si="8"/>
        <v>0.98381028557886008</v>
      </c>
      <c r="X9" s="566">
        <f t="shared" si="8"/>
        <v>0.95246998272540506</v>
      </c>
      <c r="Y9" s="285" t="s">
        <v>811</v>
      </c>
      <c r="AA9" s="535"/>
    </row>
    <row r="10" spans="1:27" x14ac:dyDescent="0.15">
      <c r="A10" s="586" t="s">
        <v>436</v>
      </c>
      <c r="B10" s="419">
        <v>148536</v>
      </c>
      <c r="C10" s="198">
        <v>154556</v>
      </c>
      <c r="D10" s="569">
        <f t="shared" si="1"/>
        <v>303092</v>
      </c>
      <c r="E10" s="298">
        <v>132838</v>
      </c>
      <c r="F10" s="203">
        <v>133983</v>
      </c>
      <c r="G10" s="569">
        <f t="shared" si="2"/>
        <v>266821</v>
      </c>
      <c r="H10" s="587">
        <f t="shared" si="9"/>
        <v>123497.7051487143</v>
      </c>
      <c r="I10" s="588">
        <f t="shared" si="10"/>
        <v>123116.26996708586</v>
      </c>
      <c r="J10" s="589">
        <f t="shared" si="3"/>
        <v>246613.97511580016</v>
      </c>
      <c r="K10" s="590">
        <f t="shared" si="11"/>
        <v>124587.76142375142</v>
      </c>
      <c r="L10" s="588">
        <f t="shared" si="12"/>
        <v>124516.05442130081</v>
      </c>
      <c r="M10" s="591">
        <f t="shared" si="4"/>
        <v>249103.81584505225</v>
      </c>
      <c r="N10" s="590">
        <f t="shared" si="13"/>
        <v>116550.621981968</v>
      </c>
      <c r="O10" s="588">
        <f t="shared" si="14"/>
        <v>115644.2984047895</v>
      </c>
      <c r="P10" s="589">
        <f t="shared" si="5"/>
        <v>232194.9203867575</v>
      </c>
      <c r="Q10" s="590">
        <f t="shared" si="15"/>
        <v>108606.97830018422</v>
      </c>
      <c r="R10" s="588">
        <f t="shared" si="16"/>
        <v>108405.66479442295</v>
      </c>
      <c r="S10" s="591">
        <f t="shared" si="6"/>
        <v>217012.64309460716</v>
      </c>
      <c r="T10" s="590">
        <f t="shared" si="17"/>
        <v>100064.41501406929</v>
      </c>
      <c r="U10" s="588">
        <f t="shared" si="18"/>
        <v>100213.1863278322</v>
      </c>
      <c r="V10" s="589">
        <f t="shared" si="7"/>
        <v>200277.60134190149</v>
      </c>
      <c r="W10" s="592">
        <f t="shared" si="8"/>
        <v>1.0044702967630743</v>
      </c>
      <c r="X10" s="593">
        <f t="shared" si="8"/>
        <v>0.99976707471725457</v>
      </c>
      <c r="Y10" s="530"/>
      <c r="Z10" s="271"/>
      <c r="AA10" s="535"/>
    </row>
    <row r="11" spans="1:27" x14ac:dyDescent="0.15">
      <c r="A11" s="183" t="s">
        <v>437</v>
      </c>
      <c r="B11" s="419">
        <v>172136</v>
      </c>
      <c r="C11" s="198">
        <v>181009</v>
      </c>
      <c r="D11" s="569">
        <f t="shared" si="1"/>
        <v>353145</v>
      </c>
      <c r="E11" s="298">
        <v>149200</v>
      </c>
      <c r="F11" s="203">
        <v>154520</v>
      </c>
      <c r="G11" s="569">
        <f t="shared" si="2"/>
        <v>303720</v>
      </c>
      <c r="H11" s="570">
        <f t="shared" si="9"/>
        <v>133431.82528141327</v>
      </c>
      <c r="I11" s="572">
        <f t="shared" si="10"/>
        <v>133951.79197184191</v>
      </c>
      <c r="J11" s="564">
        <f t="shared" si="3"/>
        <v>267383.61725325522</v>
      </c>
      <c r="K11" s="571">
        <f t="shared" si="11"/>
        <v>124049.77654028771</v>
      </c>
      <c r="L11" s="572">
        <f t="shared" si="12"/>
        <v>123087.59307509322</v>
      </c>
      <c r="M11" s="563">
        <f t="shared" si="4"/>
        <v>247137.36961538094</v>
      </c>
      <c r="N11" s="571">
        <f t="shared" si="13"/>
        <v>125144.70569036269</v>
      </c>
      <c r="O11" s="572">
        <f t="shared" si="14"/>
        <v>124487.05148411839</v>
      </c>
      <c r="P11" s="564">
        <f t="shared" si="5"/>
        <v>249631.75717448108</v>
      </c>
      <c r="Q11" s="571">
        <f t="shared" si="15"/>
        <v>117071.63785014828</v>
      </c>
      <c r="R11" s="572">
        <f t="shared" si="16"/>
        <v>115617.36192388566</v>
      </c>
      <c r="S11" s="563">
        <f t="shared" si="6"/>
        <v>232688.99977403396</v>
      </c>
      <c r="T11" s="571">
        <f t="shared" si="17"/>
        <v>109092.48372372681</v>
      </c>
      <c r="U11" s="572">
        <f t="shared" si="18"/>
        <v>108380.41437429951</v>
      </c>
      <c r="V11" s="564">
        <f t="shared" si="7"/>
        <v>217472.89809802631</v>
      </c>
      <c r="W11" s="565">
        <f t="shared" si="8"/>
        <v>1.0058384068411024</v>
      </c>
      <c r="X11" s="566">
        <f t="shared" si="8"/>
        <v>0.9994475412824777</v>
      </c>
      <c r="Y11" s="530"/>
      <c r="Z11" s="535"/>
      <c r="AA11" s="535"/>
    </row>
    <row r="12" spans="1:27" x14ac:dyDescent="0.15">
      <c r="A12" s="575" t="s">
        <v>438</v>
      </c>
      <c r="B12" s="419">
        <v>214476</v>
      </c>
      <c r="C12" s="198">
        <v>221989</v>
      </c>
      <c r="D12" s="569">
        <f t="shared" si="1"/>
        <v>436465</v>
      </c>
      <c r="E12" s="298">
        <v>173141</v>
      </c>
      <c r="F12" s="203">
        <v>180909</v>
      </c>
      <c r="G12" s="569">
        <f t="shared" si="2"/>
        <v>354050</v>
      </c>
      <c r="H12" s="576">
        <f t="shared" si="9"/>
        <v>150071.09030069248</v>
      </c>
      <c r="I12" s="577">
        <f t="shared" si="10"/>
        <v>154434.63407896846</v>
      </c>
      <c r="J12" s="578">
        <f t="shared" si="3"/>
        <v>304505.72437966091</v>
      </c>
      <c r="K12" s="579">
        <f t="shared" si="11"/>
        <v>134210.85456295704</v>
      </c>
      <c r="L12" s="576">
        <f t="shared" si="12"/>
        <v>133877.78913663933</v>
      </c>
      <c r="M12" s="580">
        <f t="shared" si="4"/>
        <v>268088.6436995964</v>
      </c>
      <c r="N12" s="579">
        <f t="shared" si="13"/>
        <v>124774.02960427775</v>
      </c>
      <c r="O12" s="577">
        <f t="shared" si="14"/>
        <v>123019.59226128005</v>
      </c>
      <c r="P12" s="578">
        <f t="shared" si="5"/>
        <v>247793.6218655578</v>
      </c>
      <c r="Q12" s="579">
        <f t="shared" si="15"/>
        <v>125875.35139619304</v>
      </c>
      <c r="R12" s="577">
        <f t="shared" si="16"/>
        <v>124418.27752730735</v>
      </c>
      <c r="S12" s="580">
        <f t="shared" si="6"/>
        <v>250293.62892350039</v>
      </c>
      <c r="T12" s="579">
        <f t="shared" si="17"/>
        <v>117755.14970147164</v>
      </c>
      <c r="U12" s="577">
        <f t="shared" si="18"/>
        <v>115553.48810439388</v>
      </c>
      <c r="V12" s="578">
        <f t="shared" si="7"/>
        <v>233308.63780586552</v>
      </c>
      <c r="W12" s="581">
        <f t="shared" si="8"/>
        <v>0.9991560827318674</v>
      </c>
      <c r="X12" s="582">
        <f t="shared" si="8"/>
        <v>0.99808549072251329</v>
      </c>
      <c r="Y12" s="530"/>
      <c r="Z12" s="535"/>
      <c r="AA12" s="535"/>
    </row>
    <row r="13" spans="1:27" x14ac:dyDescent="0.15">
      <c r="A13" s="183" t="s">
        <v>439</v>
      </c>
      <c r="B13" s="196">
        <v>191098</v>
      </c>
      <c r="C13" s="197">
        <v>198572</v>
      </c>
      <c r="D13" s="562">
        <f t="shared" si="1"/>
        <v>389670</v>
      </c>
      <c r="E13" s="200">
        <v>214295</v>
      </c>
      <c r="F13" s="201">
        <v>221564</v>
      </c>
      <c r="G13" s="562">
        <f t="shared" si="2"/>
        <v>435859</v>
      </c>
      <c r="H13" s="570">
        <f t="shared" si="9"/>
        <v>172994.88332027826</v>
      </c>
      <c r="I13" s="572">
        <f t="shared" si="10"/>
        <v>180562.64804111916</v>
      </c>
      <c r="J13" s="564">
        <f t="shared" si="3"/>
        <v>353557.53136139741</v>
      </c>
      <c r="K13" s="571">
        <f t="shared" si="11"/>
        <v>149944.44271614024</v>
      </c>
      <c r="L13" s="570">
        <f t="shared" si="12"/>
        <v>154138.967539259</v>
      </c>
      <c r="M13" s="563">
        <f t="shared" si="4"/>
        <v>304083.41025539924</v>
      </c>
      <c r="N13" s="571">
        <f t="shared" si="13"/>
        <v>134097.59170522052</v>
      </c>
      <c r="O13" s="572">
        <f t="shared" si="14"/>
        <v>133621.47886728783</v>
      </c>
      <c r="P13" s="564">
        <f t="shared" si="5"/>
        <v>267719.07057250838</v>
      </c>
      <c r="Q13" s="571">
        <f t="shared" si="15"/>
        <v>124668.73064608021</v>
      </c>
      <c r="R13" s="572">
        <f t="shared" si="16"/>
        <v>122784.0701105832</v>
      </c>
      <c r="S13" s="563">
        <f t="shared" si="6"/>
        <v>247452.8007566634</v>
      </c>
      <c r="T13" s="571">
        <f t="shared" si="17"/>
        <v>125769.12301351754</v>
      </c>
      <c r="U13" s="572">
        <f t="shared" si="18"/>
        <v>124180.07758069241</v>
      </c>
      <c r="V13" s="564">
        <f t="shared" si="7"/>
        <v>249949.20059420995</v>
      </c>
      <c r="W13" s="565">
        <f t="shared" si="8"/>
        <v>0.99360537525248827</v>
      </c>
      <c r="X13" s="566">
        <f t="shared" si="8"/>
        <v>0.99793525774026548</v>
      </c>
      <c r="Y13" s="530"/>
      <c r="Z13" s="535"/>
      <c r="AA13" s="535"/>
    </row>
    <row r="14" spans="1:27" x14ac:dyDescent="0.15">
      <c r="A14" s="183" t="s">
        <v>440</v>
      </c>
      <c r="B14" s="419">
        <v>172944</v>
      </c>
      <c r="C14" s="198">
        <v>181942</v>
      </c>
      <c r="D14" s="569">
        <f t="shared" si="1"/>
        <v>354886</v>
      </c>
      <c r="E14" s="298">
        <v>189876</v>
      </c>
      <c r="F14" s="203">
        <v>198162</v>
      </c>
      <c r="G14" s="569">
        <f t="shared" si="2"/>
        <v>388038</v>
      </c>
      <c r="H14" s="570">
        <f t="shared" si="9"/>
        <v>212924.66388973198</v>
      </c>
      <c r="I14" s="572">
        <f t="shared" si="10"/>
        <v>221106.5274459642</v>
      </c>
      <c r="J14" s="564">
        <f t="shared" si="3"/>
        <v>434031.19133569614</v>
      </c>
      <c r="K14" s="570">
        <f t="shared" si="11"/>
        <v>171888.64595820551</v>
      </c>
      <c r="L14" s="572">
        <f t="shared" si="12"/>
        <v>180189.8327111791</v>
      </c>
      <c r="M14" s="563">
        <f t="shared" si="4"/>
        <v>352078.47866938461</v>
      </c>
      <c r="N14" s="571">
        <f t="shared" si="13"/>
        <v>148985.60427199575</v>
      </c>
      <c r="O14" s="572">
        <f t="shared" si="14"/>
        <v>153820.71029910885</v>
      </c>
      <c r="P14" s="564">
        <f t="shared" si="5"/>
        <v>302806.31457110459</v>
      </c>
      <c r="Q14" s="571">
        <f t="shared" si="15"/>
        <v>133240.08792672059</v>
      </c>
      <c r="R14" s="572">
        <f t="shared" si="16"/>
        <v>133345.58495306232</v>
      </c>
      <c r="S14" s="563">
        <f t="shared" si="6"/>
        <v>266585.67287978291</v>
      </c>
      <c r="T14" s="571">
        <f t="shared" si="17"/>
        <v>123871.52089584991</v>
      </c>
      <c r="U14" s="572">
        <f t="shared" si="18"/>
        <v>122530.55265220367</v>
      </c>
      <c r="V14" s="564">
        <f t="shared" si="7"/>
        <v>246402.07354805357</v>
      </c>
      <c r="W14" s="565">
        <f t="shared" si="8"/>
        <v>0.98785155888611342</v>
      </c>
      <c r="X14" s="566">
        <f t="shared" si="8"/>
        <v>0.99634498906244851</v>
      </c>
      <c r="Y14" s="530"/>
      <c r="Z14" s="535"/>
      <c r="AA14" s="535"/>
    </row>
    <row r="15" spans="1:27" x14ac:dyDescent="0.15">
      <c r="A15" s="183" t="s">
        <v>441</v>
      </c>
      <c r="B15" s="419">
        <v>159076</v>
      </c>
      <c r="C15" s="198">
        <v>169265</v>
      </c>
      <c r="D15" s="569">
        <f t="shared" si="1"/>
        <v>328341</v>
      </c>
      <c r="E15" s="298">
        <v>170843</v>
      </c>
      <c r="F15" s="203">
        <v>181277</v>
      </c>
      <c r="G15" s="569">
        <f t="shared" si="2"/>
        <v>352120</v>
      </c>
      <c r="H15" s="570">
        <f t="shared" si="9"/>
        <v>187569.30259505968</v>
      </c>
      <c r="I15" s="570">
        <f t="shared" si="10"/>
        <v>197437.71572259293</v>
      </c>
      <c r="J15" s="564">
        <f t="shared" si="3"/>
        <v>385007.01831765263</v>
      </c>
      <c r="K15" s="570">
        <f t="shared" si="11"/>
        <v>210337.96114877347</v>
      </c>
      <c r="L15" s="572">
        <f t="shared" si="12"/>
        <v>220298.38066978517</v>
      </c>
      <c r="M15" s="563">
        <f t="shared" si="4"/>
        <v>430636.34181855863</v>
      </c>
      <c r="N15" s="571">
        <f t="shared" si="13"/>
        <v>169800.46686463655</v>
      </c>
      <c r="O15" s="572">
        <f t="shared" si="14"/>
        <v>179531.23690178417</v>
      </c>
      <c r="P15" s="564">
        <f t="shared" si="5"/>
        <v>349331.70376642072</v>
      </c>
      <c r="Q15" s="571">
        <f t="shared" si="15"/>
        <v>147175.66143168061</v>
      </c>
      <c r="R15" s="572">
        <f t="shared" si="16"/>
        <v>153258.49392054367</v>
      </c>
      <c r="S15" s="563">
        <f t="shared" si="6"/>
        <v>300434.15535222425</v>
      </c>
      <c r="T15" s="571">
        <f t="shared" si="17"/>
        <v>131621.42856453377</v>
      </c>
      <c r="U15" s="572">
        <f t="shared" si="18"/>
        <v>132858.20538158467</v>
      </c>
      <c r="V15" s="564">
        <f t="shared" si="7"/>
        <v>264479.63394611841</v>
      </c>
      <c r="W15" s="565">
        <f t="shared" si="8"/>
        <v>0.98957730895923957</v>
      </c>
      <c r="X15" s="566">
        <f t="shared" si="8"/>
        <v>0.99608306501639443</v>
      </c>
      <c r="Y15" s="530"/>
      <c r="Z15" s="535"/>
      <c r="AA15" s="535"/>
    </row>
    <row r="16" spans="1:27" x14ac:dyDescent="0.15">
      <c r="A16" s="183" t="s">
        <v>442</v>
      </c>
      <c r="B16" s="419">
        <v>180372</v>
      </c>
      <c r="C16" s="198">
        <v>190982</v>
      </c>
      <c r="D16" s="569">
        <f t="shared" si="1"/>
        <v>371354</v>
      </c>
      <c r="E16" s="298">
        <v>157418</v>
      </c>
      <c r="F16" s="203">
        <v>168602</v>
      </c>
      <c r="G16" s="569">
        <f t="shared" si="2"/>
        <v>326020</v>
      </c>
      <c r="H16" s="570">
        <f t="shared" si="9"/>
        <v>169062.35619452337</v>
      </c>
      <c r="I16" s="572">
        <f t="shared" si="10"/>
        <v>180566.94977697692</v>
      </c>
      <c r="J16" s="564">
        <f t="shared" si="3"/>
        <v>349629.30597150029</v>
      </c>
      <c r="K16" s="570">
        <f t="shared" si="11"/>
        <v>185614.32570538047</v>
      </c>
      <c r="L16" s="572">
        <f t="shared" si="12"/>
        <v>196664.36502679592</v>
      </c>
      <c r="M16" s="563">
        <f t="shared" si="4"/>
        <v>382278.69073217642</v>
      </c>
      <c r="N16" s="571">
        <f t="shared" si="13"/>
        <v>208145.67356557632</v>
      </c>
      <c r="O16" s="572">
        <f t="shared" si="14"/>
        <v>219435.48623570803</v>
      </c>
      <c r="P16" s="564">
        <f t="shared" si="5"/>
        <v>427581.15980128432</v>
      </c>
      <c r="Q16" s="570">
        <f t="shared" si="15"/>
        <v>168030.68905992957</v>
      </c>
      <c r="R16" s="572">
        <f t="shared" si="16"/>
        <v>178828.0247193136</v>
      </c>
      <c r="S16" s="563">
        <f t="shared" si="6"/>
        <v>346858.71377924317</v>
      </c>
      <c r="T16" s="571">
        <f t="shared" si="17"/>
        <v>145641.69498385864</v>
      </c>
      <c r="U16" s="572">
        <f t="shared" si="18"/>
        <v>152658.19036417158</v>
      </c>
      <c r="V16" s="564">
        <f t="shared" si="7"/>
        <v>298299.88534803025</v>
      </c>
      <c r="W16" s="565">
        <f t="shared" si="8"/>
        <v>0.98335107444614467</v>
      </c>
      <c r="X16" s="566">
        <f t="shared" si="8"/>
        <v>0.9960048590966688</v>
      </c>
      <c r="Y16" s="530"/>
      <c r="Z16" s="535"/>
      <c r="AA16" s="535"/>
    </row>
    <row r="17" spans="1:27" x14ac:dyDescent="0.15">
      <c r="A17" s="183" t="s">
        <v>443</v>
      </c>
      <c r="B17" s="420">
        <v>219706</v>
      </c>
      <c r="C17" s="199">
        <v>233114</v>
      </c>
      <c r="D17" s="594">
        <f t="shared" si="1"/>
        <v>452820</v>
      </c>
      <c r="E17" s="300">
        <v>177369</v>
      </c>
      <c r="F17" s="202">
        <v>190219</v>
      </c>
      <c r="G17" s="594">
        <f t="shared" si="2"/>
        <v>367588</v>
      </c>
      <c r="H17" s="570">
        <f t="shared" si="9"/>
        <v>154797.15943716321</v>
      </c>
      <c r="I17" s="572">
        <f t="shared" si="10"/>
        <v>167928.41125341656</v>
      </c>
      <c r="J17" s="564">
        <f t="shared" si="3"/>
        <v>322725.57069057977</v>
      </c>
      <c r="K17" s="570">
        <f t="shared" si="11"/>
        <v>166247.64961228138</v>
      </c>
      <c r="L17" s="572">
        <f t="shared" si="12"/>
        <v>179845.55937013318</v>
      </c>
      <c r="M17" s="563">
        <f t="shared" si="4"/>
        <v>346093.20898241457</v>
      </c>
      <c r="N17" s="571">
        <f t="shared" si="13"/>
        <v>182524.04661498254</v>
      </c>
      <c r="O17" s="572">
        <f t="shared" si="14"/>
        <v>195878.6631778497</v>
      </c>
      <c r="P17" s="564">
        <f t="shared" si="5"/>
        <v>378402.70979283226</v>
      </c>
      <c r="Q17" s="570">
        <f t="shared" si="15"/>
        <v>204680.27174202597</v>
      </c>
      <c r="R17" s="572">
        <f t="shared" si="16"/>
        <v>218558.81054900537</v>
      </c>
      <c r="S17" s="563">
        <f t="shared" si="6"/>
        <v>423239.08229103137</v>
      </c>
      <c r="T17" s="571">
        <f t="shared" si="17"/>
        <v>165233.1586270078</v>
      </c>
      <c r="U17" s="572">
        <f t="shared" si="18"/>
        <v>178113.58156309556</v>
      </c>
      <c r="V17" s="564">
        <f t="shared" si="7"/>
        <v>343346.74019010336</v>
      </c>
      <c r="W17" s="565">
        <f t="shared" si="8"/>
        <v>0.95815771986199738</v>
      </c>
      <c r="X17" s="566">
        <f t="shared" si="8"/>
        <v>0.9843681632162804</v>
      </c>
      <c r="Y17" s="530"/>
      <c r="Z17" s="535"/>
      <c r="AA17" s="535"/>
    </row>
    <row r="18" spans="1:27" x14ac:dyDescent="0.15">
      <c r="A18" s="586" t="s">
        <v>444</v>
      </c>
      <c r="B18" s="419">
        <v>179971</v>
      </c>
      <c r="C18" s="198">
        <v>197707</v>
      </c>
      <c r="D18" s="569">
        <f t="shared" si="1"/>
        <v>377678</v>
      </c>
      <c r="E18" s="298">
        <v>210513</v>
      </c>
      <c r="F18" s="203">
        <v>229470</v>
      </c>
      <c r="G18" s="569">
        <f t="shared" si="2"/>
        <v>439983</v>
      </c>
      <c r="H18" s="587">
        <f t="shared" si="9"/>
        <v>169947.47661420261</v>
      </c>
      <c r="I18" s="588">
        <f t="shared" si="10"/>
        <v>187245.52763883764</v>
      </c>
      <c r="J18" s="589">
        <f t="shared" si="3"/>
        <v>357193.00425304024</v>
      </c>
      <c r="K18" s="587">
        <f t="shared" si="11"/>
        <v>148320.09332742638</v>
      </c>
      <c r="L18" s="588">
        <f t="shared" si="12"/>
        <v>165303.3817373538</v>
      </c>
      <c r="M18" s="591">
        <f t="shared" si="4"/>
        <v>313623.47506478021</v>
      </c>
      <c r="N18" s="590">
        <f t="shared" si="13"/>
        <v>159291.4688849198</v>
      </c>
      <c r="O18" s="588">
        <f t="shared" si="14"/>
        <v>177034.2429397825</v>
      </c>
      <c r="P18" s="589">
        <f t="shared" si="5"/>
        <v>336325.71182470233</v>
      </c>
      <c r="Q18" s="587">
        <f t="shared" si="15"/>
        <v>174886.82432459659</v>
      </c>
      <c r="R18" s="588">
        <f t="shared" si="16"/>
        <v>192816.71988564037</v>
      </c>
      <c r="S18" s="591">
        <f t="shared" si="6"/>
        <v>367703.54421023699</v>
      </c>
      <c r="T18" s="590">
        <f t="shared" si="17"/>
        <v>196115.98247307361</v>
      </c>
      <c r="U18" s="588">
        <f t="shared" si="18"/>
        <v>215142.33489485944</v>
      </c>
      <c r="V18" s="589">
        <f t="shared" si="7"/>
        <v>411258.31736793305</v>
      </c>
      <c r="W18" s="592">
        <f t="shared" si="8"/>
        <v>0.91947591556417418</v>
      </c>
      <c r="X18" s="593">
        <f t="shared" si="8"/>
        <v>0.97076987663562742</v>
      </c>
      <c r="Y18" s="530"/>
      <c r="Z18" s="535"/>
      <c r="AA18" s="535"/>
    </row>
    <row r="19" spans="1:27" x14ac:dyDescent="0.15">
      <c r="A19" s="575" t="s">
        <v>445</v>
      </c>
      <c r="B19" s="419">
        <v>142666</v>
      </c>
      <c r="C19" s="198">
        <v>164721</v>
      </c>
      <c r="D19" s="569">
        <f t="shared" si="1"/>
        <v>307387</v>
      </c>
      <c r="E19" s="298">
        <v>165479</v>
      </c>
      <c r="F19" s="203">
        <v>191928</v>
      </c>
      <c r="G19" s="569">
        <f t="shared" si="2"/>
        <v>357407</v>
      </c>
      <c r="H19" s="576">
        <f t="shared" si="9"/>
        <v>193561.63341316101</v>
      </c>
      <c r="I19" s="577">
        <f t="shared" si="10"/>
        <v>222762.56359157743</v>
      </c>
      <c r="J19" s="578">
        <f t="shared" si="3"/>
        <v>416324.19700473844</v>
      </c>
      <c r="K19" s="576">
        <f t="shared" si="11"/>
        <v>156262.61165766502</v>
      </c>
      <c r="L19" s="577">
        <f t="shared" si="12"/>
        <v>181772.31776652738</v>
      </c>
      <c r="M19" s="580">
        <f t="shared" si="4"/>
        <v>338034.92942419241</v>
      </c>
      <c r="N19" s="579">
        <f t="shared" si="13"/>
        <v>136376.75360879913</v>
      </c>
      <c r="O19" s="577">
        <f t="shared" si="14"/>
        <v>160471.54349662297</v>
      </c>
      <c r="P19" s="578">
        <f t="shared" si="5"/>
        <v>296848.29710542213</v>
      </c>
      <c r="Q19" s="576">
        <f t="shared" si="15"/>
        <v>146464.6691945238</v>
      </c>
      <c r="R19" s="577">
        <f t="shared" si="16"/>
        <v>171859.51017893435</v>
      </c>
      <c r="S19" s="580">
        <f t="shared" si="6"/>
        <v>318324.17937345814</v>
      </c>
      <c r="T19" s="579">
        <f t="shared" si="17"/>
        <v>160804.22291596932</v>
      </c>
      <c r="U19" s="577">
        <f t="shared" si="18"/>
        <v>187180.66337666943</v>
      </c>
      <c r="V19" s="578">
        <f t="shared" si="7"/>
        <v>347984.88629263872</v>
      </c>
      <c r="W19" s="581">
        <f t="shared" si="8"/>
        <v>0.86425637502978991</v>
      </c>
      <c r="X19" s="582">
        <f t="shared" si="8"/>
        <v>0.94397192829086762</v>
      </c>
      <c r="Y19" s="530"/>
      <c r="Z19" s="535"/>
      <c r="AA19" s="535"/>
    </row>
    <row r="20" spans="1:27" x14ac:dyDescent="0.15">
      <c r="A20" s="183" t="s">
        <v>479</v>
      </c>
      <c r="B20" s="196">
        <v>113216</v>
      </c>
      <c r="C20" s="197">
        <v>147426</v>
      </c>
      <c r="D20" s="562">
        <f t="shared" si="1"/>
        <v>260642</v>
      </c>
      <c r="E20" s="200">
        <v>123300</v>
      </c>
      <c r="F20" s="201">
        <v>155492</v>
      </c>
      <c r="G20" s="562">
        <f t="shared" si="2"/>
        <v>278792</v>
      </c>
      <c r="H20" s="570">
        <f t="shared" si="9"/>
        <v>143016.28068355459</v>
      </c>
      <c r="I20" s="572">
        <f t="shared" si="10"/>
        <v>181174.64425300964</v>
      </c>
      <c r="J20" s="564">
        <f t="shared" si="3"/>
        <v>324190.92493656423</v>
      </c>
      <c r="K20" s="570">
        <f t="shared" si="11"/>
        <v>167286.87563850358</v>
      </c>
      <c r="L20" s="572">
        <f t="shared" si="12"/>
        <v>210281.60670455836</v>
      </c>
      <c r="M20" s="563">
        <f t="shared" si="4"/>
        <v>377568.48234306194</v>
      </c>
      <c r="N20" s="571">
        <f t="shared" si="13"/>
        <v>135050.95830394136</v>
      </c>
      <c r="O20" s="572">
        <f t="shared" si="14"/>
        <v>171587.96531196919</v>
      </c>
      <c r="P20" s="564">
        <f t="shared" si="5"/>
        <v>306638.92361591058</v>
      </c>
      <c r="Q20" s="570">
        <f t="shared" si="15"/>
        <v>117864.47871227156</v>
      </c>
      <c r="R20" s="572">
        <f t="shared" si="16"/>
        <v>151480.63235031901</v>
      </c>
      <c r="S20" s="563">
        <f t="shared" si="6"/>
        <v>269345.11106259056</v>
      </c>
      <c r="T20" s="571">
        <f t="shared" si="17"/>
        <v>126583.02406799648</v>
      </c>
      <c r="U20" s="572">
        <f t="shared" si="18"/>
        <v>162230.55321873265</v>
      </c>
      <c r="V20" s="564">
        <f t="shared" si="7"/>
        <v>288813.57728672912</v>
      </c>
      <c r="W20" s="565">
        <f t="shared" si="8"/>
        <v>0.77384821933295644</v>
      </c>
      <c r="X20" s="566">
        <f t="shared" si="8"/>
        <v>0.89259018083648745</v>
      </c>
      <c r="Y20" s="530"/>
      <c r="Z20" s="535"/>
      <c r="AA20" s="535"/>
    </row>
    <row r="21" spans="1:27" x14ac:dyDescent="0.15">
      <c r="A21" s="183" t="s">
        <v>480</v>
      </c>
      <c r="B21" s="419">
        <v>73017</v>
      </c>
      <c r="C21" s="198">
        <v>112283</v>
      </c>
      <c r="D21" s="569">
        <f t="shared" si="1"/>
        <v>185300</v>
      </c>
      <c r="E21" s="298">
        <v>87612</v>
      </c>
      <c r="F21" s="203">
        <v>131591</v>
      </c>
      <c r="G21" s="569">
        <f t="shared" si="2"/>
        <v>219203</v>
      </c>
      <c r="H21" s="570">
        <f t="shared" si="9"/>
        <v>95415.485443753525</v>
      </c>
      <c r="I21" s="572">
        <f t="shared" si="10"/>
        <v>138790.63239862712</v>
      </c>
      <c r="J21" s="564">
        <f t="shared" si="3"/>
        <v>234206.11784238066</v>
      </c>
      <c r="K21" s="570">
        <f t="shared" si="11"/>
        <v>110672.89414259102</v>
      </c>
      <c r="L21" s="572">
        <f t="shared" si="12"/>
        <v>161714.70847678016</v>
      </c>
      <c r="M21" s="563">
        <f t="shared" si="4"/>
        <v>272387.60261937114</v>
      </c>
      <c r="N21" s="571">
        <f t="shared" si="13"/>
        <v>129454.65083062973</v>
      </c>
      <c r="O21" s="572">
        <f t="shared" si="14"/>
        <v>187695.29735500889</v>
      </c>
      <c r="P21" s="564">
        <f t="shared" si="5"/>
        <v>317149.94818563864</v>
      </c>
      <c r="Q21" s="570">
        <f t="shared" si="15"/>
        <v>104508.94360271437</v>
      </c>
      <c r="R21" s="572">
        <f t="shared" si="16"/>
        <v>153157.73298717552</v>
      </c>
      <c r="S21" s="563">
        <f t="shared" si="6"/>
        <v>257666.67658988989</v>
      </c>
      <c r="T21" s="571">
        <f t="shared" si="17"/>
        <v>91209.216974098497</v>
      </c>
      <c r="U21" s="572">
        <f t="shared" si="18"/>
        <v>135210.12502279671</v>
      </c>
      <c r="V21" s="564">
        <f t="shared" si="7"/>
        <v>226419.34199689521</v>
      </c>
      <c r="W21" s="565">
        <f t="shared" si="8"/>
        <v>0.62401906405357654</v>
      </c>
      <c r="X21" s="566">
        <f t="shared" si="8"/>
        <v>0.78284335117515569</v>
      </c>
      <c r="Y21" s="530"/>
      <c r="Z21" s="535"/>
      <c r="AA21" s="535"/>
    </row>
    <row r="22" spans="1:27" x14ac:dyDescent="0.15">
      <c r="A22" s="183" t="s">
        <v>481</v>
      </c>
      <c r="B22" s="419">
        <v>31039</v>
      </c>
      <c r="C22" s="198">
        <v>70198</v>
      </c>
      <c r="D22" s="569">
        <f t="shared" si="1"/>
        <v>101237</v>
      </c>
      <c r="E22" s="298">
        <v>45564</v>
      </c>
      <c r="F22" s="203">
        <v>87900</v>
      </c>
      <c r="G22" s="569">
        <f t="shared" si="2"/>
        <v>133464</v>
      </c>
      <c r="H22" s="570">
        <f t="shared" si="9"/>
        <v>54671.558239861952</v>
      </c>
      <c r="I22" s="572">
        <f t="shared" si="10"/>
        <v>103015.13942448991</v>
      </c>
      <c r="J22" s="564">
        <f t="shared" si="3"/>
        <v>157686.69766435187</v>
      </c>
      <c r="K22" s="570">
        <f t="shared" si="11"/>
        <v>59541.081922828729</v>
      </c>
      <c r="L22" s="572">
        <f t="shared" si="12"/>
        <v>108651.32377866039</v>
      </c>
      <c r="M22" s="563">
        <f t="shared" si="4"/>
        <v>168192.40570148913</v>
      </c>
      <c r="N22" s="571">
        <f t="shared" si="13"/>
        <v>69061.995818960204</v>
      </c>
      <c r="O22" s="572">
        <f t="shared" si="14"/>
        <v>126597.28431827594</v>
      </c>
      <c r="P22" s="564">
        <f t="shared" si="5"/>
        <v>195659.28013723614</v>
      </c>
      <c r="Q22" s="570">
        <f t="shared" si="15"/>
        <v>80782.170048712127</v>
      </c>
      <c r="R22" s="572">
        <f t="shared" si="16"/>
        <v>146936.0155812125</v>
      </c>
      <c r="S22" s="563">
        <f t="shared" si="6"/>
        <v>227718.18562992464</v>
      </c>
      <c r="T22" s="571">
        <f t="shared" si="17"/>
        <v>65215.573172193835</v>
      </c>
      <c r="U22" s="572">
        <f t="shared" si="18"/>
        <v>119898.51295007017</v>
      </c>
      <c r="V22" s="564">
        <f t="shared" si="7"/>
        <v>185114.08612226401</v>
      </c>
      <c r="W22" s="565">
        <f t="shared" ref="W22:X24" si="19">E23/B22</f>
        <v>0.44763040046393249</v>
      </c>
      <c r="X22" s="566">
        <f t="shared" si="19"/>
        <v>0.60258127012165585</v>
      </c>
      <c r="Y22" s="530"/>
      <c r="Z22" s="535"/>
      <c r="AA22" s="535"/>
    </row>
    <row r="23" spans="1:27" x14ac:dyDescent="0.15">
      <c r="A23" s="183" t="s">
        <v>482</v>
      </c>
      <c r="B23" s="419">
        <v>9366</v>
      </c>
      <c r="C23" s="198">
        <v>32428</v>
      </c>
      <c r="D23" s="569">
        <f t="shared" si="1"/>
        <v>41794</v>
      </c>
      <c r="E23" s="298">
        <v>13894</v>
      </c>
      <c r="F23" s="203">
        <v>42300</v>
      </c>
      <c r="G23" s="569">
        <f t="shared" si="2"/>
        <v>56194</v>
      </c>
      <c r="H23" s="570">
        <f t="shared" si="9"/>
        <v>20395.83156673862</v>
      </c>
      <c r="I23" s="572">
        <f t="shared" si="10"/>
        <v>52966.893643693547</v>
      </c>
      <c r="J23" s="564">
        <f t="shared" si="3"/>
        <v>73362.725210432167</v>
      </c>
      <c r="K23" s="570">
        <f t="shared" si="11"/>
        <v>24472.651508896612</v>
      </c>
      <c r="L23" s="572">
        <f t="shared" si="12"/>
        <v>62074.993556168592</v>
      </c>
      <c r="M23" s="563">
        <f t="shared" si="4"/>
        <v>86547.645065065211</v>
      </c>
      <c r="N23" s="571">
        <f t="shared" si="13"/>
        <v>26652.398345171634</v>
      </c>
      <c r="O23" s="572">
        <f t="shared" si="14"/>
        <v>65471.252682944447</v>
      </c>
      <c r="P23" s="564">
        <f t="shared" si="5"/>
        <v>92123.651028116088</v>
      </c>
      <c r="Q23" s="570">
        <f t="shared" si="15"/>
        <v>30914.248845279588</v>
      </c>
      <c r="R23" s="572">
        <f t="shared" si="16"/>
        <v>76285.152378459097</v>
      </c>
      <c r="S23" s="563">
        <f t="shared" si="6"/>
        <v>107199.40122373868</v>
      </c>
      <c r="T23" s="571">
        <f t="shared" si="17"/>
        <v>36160.555129250504</v>
      </c>
      <c r="U23" s="572">
        <f t="shared" si="18"/>
        <v>88540.890895542441</v>
      </c>
      <c r="V23" s="564">
        <f t="shared" si="7"/>
        <v>124701.44602479294</v>
      </c>
      <c r="W23" s="565">
        <f t="shared" si="19"/>
        <v>0.26265214606021781</v>
      </c>
      <c r="X23" s="566">
        <f t="shared" si="19"/>
        <v>0.38201554212409028</v>
      </c>
      <c r="Y23" s="530"/>
      <c r="Z23" s="535"/>
      <c r="AA23" s="535"/>
    </row>
    <row r="24" spans="1:27" x14ac:dyDescent="0.15">
      <c r="A24" s="183" t="s">
        <v>483</v>
      </c>
      <c r="B24" s="419">
        <v>2344</v>
      </c>
      <c r="C24" s="198">
        <v>10380</v>
      </c>
      <c r="D24" s="569">
        <f t="shared" si="1"/>
        <v>12724</v>
      </c>
      <c r="E24" s="298">
        <v>2460</v>
      </c>
      <c r="F24" s="203">
        <v>12388</v>
      </c>
      <c r="G24" s="569">
        <f t="shared" si="2"/>
        <v>14848</v>
      </c>
      <c r="H24" s="570">
        <f t="shared" si="9"/>
        <v>3649.2889173606663</v>
      </c>
      <c r="I24" s="572">
        <f t="shared" si="10"/>
        <v>16159.257431849019</v>
      </c>
      <c r="J24" s="564">
        <f t="shared" si="3"/>
        <v>19808.546349209686</v>
      </c>
      <c r="K24" s="570">
        <f t="shared" si="11"/>
        <v>5357.0089316866333</v>
      </c>
      <c r="L24" s="572">
        <f t="shared" si="12"/>
        <v>20234.17658992462</v>
      </c>
      <c r="M24" s="563">
        <f t="shared" si="4"/>
        <v>25591.185521611253</v>
      </c>
      <c r="N24" s="571">
        <f t="shared" si="13"/>
        <v>6427.7944385955225</v>
      </c>
      <c r="O24" s="572">
        <f t="shared" si="14"/>
        <v>23713.612315709157</v>
      </c>
      <c r="P24" s="564">
        <f t="shared" si="5"/>
        <v>30141.40675430468</v>
      </c>
      <c r="Q24" s="570">
        <f t="shared" si="15"/>
        <v>7000.3096230111278</v>
      </c>
      <c r="R24" s="572">
        <f t="shared" si="16"/>
        <v>25011.036087218323</v>
      </c>
      <c r="S24" s="563">
        <f t="shared" si="6"/>
        <v>32011.345710229449</v>
      </c>
      <c r="T24" s="571">
        <f t="shared" si="17"/>
        <v>8119.6938030522942</v>
      </c>
      <c r="U24" s="572">
        <f t="shared" si="18"/>
        <v>29142.113841875886</v>
      </c>
      <c r="V24" s="564">
        <f t="shared" si="7"/>
        <v>37261.80764492818</v>
      </c>
      <c r="W24" s="565">
        <f t="shared" si="19"/>
        <v>0.14462457337883958</v>
      </c>
      <c r="X24" s="566">
        <f t="shared" si="19"/>
        <v>0.2184971098265896</v>
      </c>
      <c r="Y24" s="530"/>
      <c r="Z24" s="535"/>
      <c r="AA24" s="535"/>
    </row>
    <row r="25" spans="1:27" ht="14.25" thickBot="1" x14ac:dyDescent="0.2">
      <c r="A25" s="222" t="s">
        <v>484</v>
      </c>
      <c r="B25" s="421">
        <v>250</v>
      </c>
      <c r="C25" s="422">
        <v>1678</v>
      </c>
      <c r="D25" s="595">
        <f t="shared" si="1"/>
        <v>1928</v>
      </c>
      <c r="E25" s="298">
        <v>339</v>
      </c>
      <c r="F25" s="203">
        <v>2268</v>
      </c>
      <c r="G25" s="569">
        <f t="shared" si="2"/>
        <v>2607</v>
      </c>
      <c r="H25" s="596">
        <f t="shared" si="9"/>
        <v>355.77645051194537</v>
      </c>
      <c r="I25" s="597">
        <f t="shared" si="10"/>
        <v>2706.7421965317917</v>
      </c>
      <c r="J25" s="598">
        <f t="shared" si="3"/>
        <v>3062.518647043737</v>
      </c>
      <c r="K25" s="570">
        <f t="shared" si="11"/>
        <v>527.77685280941375</v>
      </c>
      <c r="L25" s="572">
        <f t="shared" si="12"/>
        <v>3530.7510458028491</v>
      </c>
      <c r="M25" s="563">
        <f t="shared" si="4"/>
        <v>4058.527898612263</v>
      </c>
      <c r="N25" s="599">
        <f t="shared" si="13"/>
        <v>774.75513133181255</v>
      </c>
      <c r="O25" s="597">
        <f t="shared" si="14"/>
        <v>4421.1091046193678</v>
      </c>
      <c r="P25" s="598">
        <f t="shared" si="5"/>
        <v>5195.8642359511805</v>
      </c>
      <c r="Q25" s="570">
        <f t="shared" si="15"/>
        <v>929.61702844875504</v>
      </c>
      <c r="R25" s="572">
        <f t="shared" si="16"/>
        <v>5181.3557545306712</v>
      </c>
      <c r="S25" s="563">
        <f t="shared" si="6"/>
        <v>6110.9727829794265</v>
      </c>
      <c r="T25" s="599">
        <f t="shared" si="17"/>
        <v>1012.4167927477697</v>
      </c>
      <c r="U25" s="597">
        <f t="shared" si="18"/>
        <v>5464.8390988257379</v>
      </c>
      <c r="V25" s="598">
        <f t="shared" si="7"/>
        <v>6477.2558915735081</v>
      </c>
      <c r="W25" s="638">
        <f>(B23+B24+B25)/(E22+E234+E24)</f>
        <v>0.24904214559386972</v>
      </c>
      <c r="X25" s="631">
        <f>(C23+C24+C25)/(F22+F23+F24)</f>
        <v>0.31198978876202765</v>
      </c>
      <c r="Y25" s="600" t="s">
        <v>937</v>
      </c>
      <c r="Z25" s="535"/>
      <c r="AA25" s="535"/>
    </row>
    <row r="26" spans="1:27" x14ac:dyDescent="0.15">
      <c r="A26" s="601" t="s">
        <v>450</v>
      </c>
      <c r="B26" s="602">
        <f t="shared" ref="B26:V26" si="20">SUM(B18:B25)/B4</f>
        <v>0.20643519987072292</v>
      </c>
      <c r="C26" s="603">
        <f t="shared" si="20"/>
        <v>0.2527856923533478</v>
      </c>
      <c r="D26" s="604">
        <f t="shared" si="20"/>
        <v>0.23061190562214606</v>
      </c>
      <c r="E26" s="605">
        <f t="shared" si="20"/>
        <v>0.24574900977111638</v>
      </c>
      <c r="F26" s="606">
        <f t="shared" si="20"/>
        <v>0.29494175904583064</v>
      </c>
      <c r="G26" s="607">
        <f t="shared" si="20"/>
        <v>0.27146382886463827</v>
      </c>
      <c r="H26" s="606">
        <f t="shared" si="20"/>
        <v>0.26410788520055434</v>
      </c>
      <c r="I26" s="608">
        <f t="shared" si="20"/>
        <v>0.31837628760790265</v>
      </c>
      <c r="J26" s="607">
        <f t="shared" si="20"/>
        <v>0.29256084589508408</v>
      </c>
      <c r="K26" s="609">
        <f t="shared" si="20"/>
        <v>0.27040006053821741</v>
      </c>
      <c r="L26" s="608">
        <f t="shared" si="20"/>
        <v>0.33103296670961196</v>
      </c>
      <c r="M26" s="610">
        <f t="shared" si="20"/>
        <v>0.30229340707189006</v>
      </c>
      <c r="N26" s="609">
        <f t="shared" si="20"/>
        <v>0.27907731760775684</v>
      </c>
      <c r="O26" s="608">
        <f t="shared" si="20"/>
        <v>0.34559910351507983</v>
      </c>
      <c r="P26" s="607">
        <f t="shared" si="20"/>
        <v>0.31417229314559003</v>
      </c>
      <c r="Q26" s="609">
        <f t="shared" si="20"/>
        <v>0.29432192172813704</v>
      </c>
      <c r="R26" s="608">
        <f t="shared" si="20"/>
        <v>0.3649793613401166</v>
      </c>
      <c r="S26" s="610">
        <f t="shared" si="20"/>
        <v>0.33167740113019645</v>
      </c>
      <c r="T26" s="609">
        <f t="shared" si="20"/>
        <v>0.32200658106515156</v>
      </c>
      <c r="U26" s="608">
        <f t="shared" si="20"/>
        <v>0.39436634605741255</v>
      </c>
      <c r="V26" s="607">
        <f t="shared" si="20"/>
        <v>0.36029003885600458</v>
      </c>
      <c r="W26" s="530"/>
      <c r="X26" s="530"/>
      <c r="Y26" s="530"/>
      <c r="Z26" s="535"/>
      <c r="AA26" s="535"/>
    </row>
    <row r="27" spans="1:27" x14ac:dyDescent="0.15">
      <c r="A27" s="611" t="s">
        <v>429</v>
      </c>
      <c r="B27" s="612">
        <f>SUM(B20:B25)/B4</f>
        <v>8.5747801990627412E-2</v>
      </c>
      <c r="C27" s="613">
        <f t="shared" ref="C27:V27" si="21">SUM(C20:C25)/C4</f>
        <v>0.12844529908518751</v>
      </c>
      <c r="D27" s="614">
        <f t="shared" si="21"/>
        <v>0.10801908258089062</v>
      </c>
      <c r="E27" s="612">
        <f t="shared" si="21"/>
        <v>0.10341195982224147</v>
      </c>
      <c r="F27" s="615">
        <f t="shared" si="21"/>
        <v>0.14929254029826089</v>
      </c>
      <c r="G27" s="614">
        <f t="shared" si="21"/>
        <v>0.1273953891739539</v>
      </c>
      <c r="H27" s="613">
        <f t="shared" si="21"/>
        <v>0.12313322599221418</v>
      </c>
      <c r="I27" s="615">
        <f t="shared" si="21"/>
        <v>0.17410819901973928</v>
      </c>
      <c r="J27" s="614">
        <f t="shared" si="21"/>
        <v>0.14985943939849816</v>
      </c>
      <c r="K27" s="612">
        <f t="shared" si="21"/>
        <v>0.14792212923437814</v>
      </c>
      <c r="L27" s="615">
        <f t="shared" si="21"/>
        <v>0.20526882584116835</v>
      </c>
      <c r="M27" s="616">
        <f t="shared" si="21"/>
        <v>0.1780869058042438</v>
      </c>
      <c r="N27" s="612">
        <f t="shared" si="21"/>
        <v>0.15463840592132874</v>
      </c>
      <c r="O27" s="615">
        <f t="shared" si="21"/>
        <v>0.21839880285126828</v>
      </c>
      <c r="P27" s="614">
        <f t="shared" si="21"/>
        <v>0.18827655228222545</v>
      </c>
      <c r="Q27" s="612">
        <f t="shared" si="21"/>
        <v>0.15174167106869491</v>
      </c>
      <c r="R27" s="615">
        <f t="shared" si="21"/>
        <v>0.22073395515595454</v>
      </c>
      <c r="S27" s="616">
        <f t="shared" si="21"/>
        <v>0.18821680887832626</v>
      </c>
      <c r="T27" s="612">
        <f t="shared" si="21"/>
        <v>0.1542786395256773</v>
      </c>
      <c r="U27" s="615">
        <f t="shared" si="21"/>
        <v>0.22607936866074221</v>
      </c>
      <c r="V27" s="614">
        <f t="shared" si="21"/>
        <v>0.19226632762124699</v>
      </c>
      <c r="W27" s="530"/>
      <c r="X27" s="530"/>
      <c r="Y27" s="530"/>
      <c r="Z27" s="535"/>
      <c r="AA27" s="535"/>
    </row>
    <row r="28" spans="1:27" ht="14.25" thickBot="1" x14ac:dyDescent="0.2">
      <c r="A28" s="617" t="s">
        <v>451</v>
      </c>
      <c r="B28" s="618">
        <f>SUM(B5:B7)/B4</f>
        <v>0.1462188702620853</v>
      </c>
      <c r="C28" s="619">
        <f t="shared" ref="C28:J28" si="22">SUM(C5:C7)/C4</f>
        <v>0.12790289573401994</v>
      </c>
      <c r="D28" s="620">
        <f t="shared" si="22"/>
        <v>0.13666514379668487</v>
      </c>
      <c r="E28" s="618">
        <f t="shared" si="22"/>
        <v>0.13760007813561753</v>
      </c>
      <c r="F28" s="621">
        <f t="shared" si="22"/>
        <v>0.1198722262488512</v>
      </c>
      <c r="G28" s="620">
        <f t="shared" si="22"/>
        <v>0.12833309243333094</v>
      </c>
      <c r="H28" s="619">
        <f t="shared" si="22"/>
        <v>0.13071718427116907</v>
      </c>
      <c r="I28" s="621">
        <f t="shared" si="22"/>
        <v>0.11341842414382951</v>
      </c>
      <c r="J28" s="620">
        <f t="shared" si="22"/>
        <v>0.12164743244260513</v>
      </c>
      <c r="K28" s="618">
        <f>SUM(K5:K7)/K4</f>
        <v>0.12400863347148612</v>
      </c>
      <c r="L28" s="621">
        <f>SUM(L5:L7)/L4</f>
        <v>0.10688143305107072</v>
      </c>
      <c r="M28" s="622">
        <f>SUM(M5:M7)/M4</f>
        <v>0.11499960235864662</v>
      </c>
      <c r="N28" s="618">
        <f t="shared" ref="N28:S28" si="23">SUM(N5:N7)/N4</f>
        <v>0.11840707290789311</v>
      </c>
      <c r="O28" s="621">
        <f t="shared" si="23"/>
        <v>0.10129736913911688</v>
      </c>
      <c r="P28" s="620">
        <f t="shared" si="23"/>
        <v>0.10938048669955931</v>
      </c>
      <c r="Q28" s="618">
        <f t="shared" si="23"/>
        <v>0.11367130883455728</v>
      </c>
      <c r="R28" s="621">
        <f t="shared" si="23"/>
        <v>9.6810489728231142E-2</v>
      </c>
      <c r="S28" s="622">
        <f t="shared" si="23"/>
        <v>0.10475725839221108</v>
      </c>
      <c r="T28" s="618">
        <f>SUM(T5:T7)/T4</f>
        <v>0.11141849447063215</v>
      </c>
      <c r="U28" s="621">
        <f>SUM(U5:U7)/U4</f>
        <v>9.4743507047475653E-2</v>
      </c>
      <c r="V28" s="620">
        <f>SUM(V5:V7)/V4</f>
        <v>0.10259624114731504</v>
      </c>
      <c r="W28" s="530"/>
      <c r="X28" s="530"/>
      <c r="Y28" s="530"/>
      <c r="Z28" s="535"/>
      <c r="AA28" s="535"/>
    </row>
    <row r="29" spans="1:27" x14ac:dyDescent="0.15">
      <c r="A29" s="623"/>
      <c r="B29" s="632" t="s">
        <v>906</v>
      </c>
      <c r="C29" s="632" t="s">
        <v>906</v>
      </c>
      <c r="D29" s="185" t="s">
        <v>456</v>
      </c>
      <c r="E29" s="632" t="s">
        <v>906</v>
      </c>
      <c r="F29" s="632" t="s">
        <v>906</v>
      </c>
      <c r="G29" s="624"/>
      <c r="H29" s="624"/>
      <c r="I29" s="624"/>
      <c r="J29" s="624"/>
      <c r="K29" s="624"/>
      <c r="L29" s="624"/>
      <c r="M29" s="624"/>
      <c r="N29" s="624"/>
      <c r="O29" s="624"/>
      <c r="P29" s="624"/>
      <c r="Q29" s="624"/>
      <c r="R29" s="624"/>
      <c r="S29" s="624"/>
      <c r="T29" s="624"/>
      <c r="U29" s="624"/>
      <c r="V29" s="624"/>
      <c r="W29" s="530"/>
      <c r="X29" s="530"/>
      <c r="Y29" s="530"/>
      <c r="Z29" s="535"/>
      <c r="AA29" s="535"/>
    </row>
    <row r="30" spans="1:27" x14ac:dyDescent="0.15">
      <c r="A30" s="623" t="s">
        <v>476</v>
      </c>
      <c r="B30" s="535"/>
      <c r="C30" s="535"/>
      <c r="D30" s="535"/>
      <c r="E30" s="535"/>
      <c r="F30" s="535"/>
      <c r="G30" s="271"/>
      <c r="H30" s="535"/>
      <c r="I30" s="535"/>
      <c r="J30" s="535"/>
      <c r="K30" s="535"/>
      <c r="L30" s="535"/>
      <c r="M30" s="535"/>
      <c r="N30" s="535"/>
      <c r="O30" s="535"/>
      <c r="P30" s="535"/>
      <c r="Q30" s="535"/>
      <c r="R30" s="535"/>
      <c r="S30" s="535"/>
      <c r="T30" s="535"/>
      <c r="U30" s="535"/>
      <c r="V30" s="535"/>
      <c r="W30" s="535"/>
      <c r="X30" s="535"/>
      <c r="Y30" s="535"/>
      <c r="Z30" s="535"/>
      <c r="AA30" s="535"/>
    </row>
    <row r="31" spans="1:27" x14ac:dyDescent="0.15">
      <c r="A31" s="30"/>
      <c r="B31" s="48" t="s">
        <v>891</v>
      </c>
      <c r="C31" s="48" t="s">
        <v>891</v>
      </c>
      <c r="D31" s="114" t="s">
        <v>891</v>
      </c>
      <c r="E31" s="51" t="s">
        <v>891</v>
      </c>
      <c r="F31" s="51" t="s">
        <v>891</v>
      </c>
      <c r="G31" s="31"/>
    </row>
    <row r="32" spans="1:27" x14ac:dyDescent="0.15">
      <c r="A32" s="33" t="s">
        <v>447</v>
      </c>
      <c r="B32" s="3" t="str">
        <f>A2</f>
        <v>兵庫県</v>
      </c>
      <c r="G32" s="32" t="s">
        <v>448</v>
      </c>
    </row>
    <row r="33" spans="1:32" x14ac:dyDescent="0.15">
      <c r="A33" s="35" t="s">
        <v>446</v>
      </c>
      <c r="B33" s="16" t="s">
        <v>420</v>
      </c>
      <c r="C33" s="38" t="s">
        <v>421</v>
      </c>
      <c r="D33" s="16" t="s">
        <v>422</v>
      </c>
      <c r="E33" s="17" t="s">
        <v>423</v>
      </c>
      <c r="F33" s="17" t="s">
        <v>424</v>
      </c>
      <c r="G33" s="17" t="s">
        <v>463</v>
      </c>
      <c r="H33" s="38" t="s">
        <v>1137</v>
      </c>
      <c r="I33" s="55" t="s">
        <v>478</v>
      </c>
      <c r="J33" s="151" t="s">
        <v>1138</v>
      </c>
    </row>
    <row r="34" spans="1:32" x14ac:dyDescent="0.15">
      <c r="A34" s="210" t="s">
        <v>449</v>
      </c>
      <c r="B34" s="211">
        <f>+D4</f>
        <v>5588133</v>
      </c>
      <c r="C34" s="212">
        <f>+G4</f>
        <v>5534800</v>
      </c>
      <c r="D34" s="211">
        <f>+J4</f>
        <v>5420529.6236956501</v>
      </c>
      <c r="E34" s="52">
        <f>+M4</f>
        <v>5246572.4244558439</v>
      </c>
      <c r="F34" s="52">
        <f>+P4</f>
        <v>5029352.1018897044</v>
      </c>
      <c r="G34" s="52">
        <f>+S4</f>
        <v>4781994.2244435549</v>
      </c>
      <c r="H34" s="269">
        <f>+V4</f>
        <v>4518667.0267018452</v>
      </c>
      <c r="I34" s="270">
        <f>H34-C34</f>
        <v>-1016132.9732981548</v>
      </c>
      <c r="J34" s="152">
        <f>(H34-C34)/C34*100</f>
        <v>-18.358982678654236</v>
      </c>
    </row>
    <row r="35" spans="1:32" x14ac:dyDescent="0.15">
      <c r="A35" s="36" t="s">
        <v>428</v>
      </c>
      <c r="B35" s="216">
        <f>+D26</f>
        <v>0.23061190562214606</v>
      </c>
      <c r="C35" s="217">
        <f>+G26</f>
        <v>0.27146382886463827</v>
      </c>
      <c r="D35" s="216">
        <f>+J26</f>
        <v>0.29256084589508408</v>
      </c>
      <c r="E35" s="218">
        <f>+M26</f>
        <v>0.30229340707189006</v>
      </c>
      <c r="F35" s="218">
        <f>+P26</f>
        <v>0.31417229314559003</v>
      </c>
      <c r="G35" s="218">
        <f>+S26</f>
        <v>0.33167740113019645</v>
      </c>
      <c r="H35" s="217">
        <f>+V26</f>
        <v>0.36029003885600458</v>
      </c>
      <c r="I35" s="214">
        <f>H35-C35</f>
        <v>8.8826209991366312E-2</v>
      </c>
    </row>
    <row r="36" spans="1:32" x14ac:dyDescent="0.15">
      <c r="A36" s="36" t="s">
        <v>429</v>
      </c>
      <c r="B36" s="216">
        <f>+D27</f>
        <v>0.10801908258089062</v>
      </c>
      <c r="C36" s="217">
        <f>+G27</f>
        <v>0.1273953891739539</v>
      </c>
      <c r="D36" s="216">
        <f>+J27</f>
        <v>0.14985943939849816</v>
      </c>
      <c r="E36" s="218">
        <f>+M27</f>
        <v>0.1780869058042438</v>
      </c>
      <c r="F36" s="218">
        <f>+P27</f>
        <v>0.18827655228222545</v>
      </c>
      <c r="G36" s="218">
        <f>+S27</f>
        <v>0.18821680887832626</v>
      </c>
      <c r="H36" s="217">
        <f>+V27</f>
        <v>0.19226632762124699</v>
      </c>
      <c r="I36" s="214">
        <f>H36-C36</f>
        <v>6.4870938447293081E-2</v>
      </c>
    </row>
    <row r="37" spans="1:32" x14ac:dyDescent="0.15">
      <c r="A37" s="37" t="s">
        <v>452</v>
      </c>
      <c r="B37" s="219">
        <f>+D28</f>
        <v>0.13666514379668487</v>
      </c>
      <c r="C37" s="220">
        <f>+G28</f>
        <v>0.12833309243333094</v>
      </c>
      <c r="D37" s="219">
        <f>+J28</f>
        <v>0.12164743244260513</v>
      </c>
      <c r="E37" s="221">
        <f>+M28</f>
        <v>0.11499960235864662</v>
      </c>
      <c r="F37" s="221">
        <f>+P28</f>
        <v>0.10938048669955931</v>
      </c>
      <c r="G37" s="221">
        <f>+S28</f>
        <v>0.10475725839221108</v>
      </c>
      <c r="H37" s="220">
        <f>+V28</f>
        <v>0.10259624114731504</v>
      </c>
      <c r="I37" s="215">
        <f>H37-C37</f>
        <v>-2.5736851286015897E-2</v>
      </c>
    </row>
    <row r="41" spans="1:32" ht="21" x14ac:dyDescent="0.15">
      <c r="AB41" s="3" ph="1"/>
    </row>
    <row r="42" spans="1:32" ht="21" x14ac:dyDescent="0.15">
      <c r="C42" s="3" ph="1"/>
      <c r="D42" s="3" ph="1"/>
      <c r="Z42" s="3" ph="1"/>
      <c r="AA42" s="3" ph="1"/>
      <c r="AC42" s="3" ph="1"/>
      <c r="AD42" s="3" ph="1"/>
      <c r="AE42" s="3" ph="1"/>
      <c r="AF42" s="3" ph="1"/>
    </row>
    <row r="53" spans="3:32" ht="21" x14ac:dyDescent="0.15">
      <c r="AB53" s="3" ph="1"/>
    </row>
    <row r="54" spans="3:32" ht="21" x14ac:dyDescent="0.15">
      <c r="C54" s="3" ph="1"/>
      <c r="D54" s="3" ph="1"/>
      <c r="Z54" s="3" ph="1"/>
      <c r="AA54" s="3" ph="1"/>
      <c r="AC54" s="3" ph="1"/>
      <c r="AD54" s="3" ph="1"/>
      <c r="AE54" s="3" ph="1"/>
      <c r="AF54" s="3" ph="1"/>
    </row>
    <row r="62" spans="3:32" ht="21" x14ac:dyDescent="0.15">
      <c r="AB62" s="3" ph="1"/>
    </row>
    <row r="63" spans="3:32" ht="21" x14ac:dyDescent="0.15">
      <c r="C63" s="3" ph="1"/>
      <c r="D63" s="3" ph="1"/>
      <c r="Z63" s="3" ph="1"/>
      <c r="AA63" s="3" ph="1"/>
      <c r="AC63" s="3" ph="1"/>
      <c r="AD63" s="3" ph="1"/>
      <c r="AE63" s="3" ph="1"/>
      <c r="AF63" s="3" ph="1"/>
    </row>
    <row r="64" spans="3:32" ht="21" x14ac:dyDescent="0.15">
      <c r="C64" s="3" ph="1"/>
      <c r="D64" s="3" ph="1"/>
      <c r="Z64" s="3" ph="1"/>
      <c r="AA64" s="3" ph="1"/>
      <c r="AC64" s="3" ph="1"/>
      <c r="AD64" s="3" ph="1"/>
      <c r="AE64" s="3" ph="1"/>
      <c r="AF64" s="3" ph="1"/>
    </row>
    <row r="65" spans="3:32" ht="21" x14ac:dyDescent="0.15">
      <c r="AB65" s="3" ph="1"/>
    </row>
    <row r="66" spans="3:32" ht="21" x14ac:dyDescent="0.15">
      <c r="C66" s="3" ph="1"/>
      <c r="D66" s="3" ph="1"/>
      <c r="Z66" s="3" ph="1"/>
      <c r="AA66" s="3" ph="1"/>
      <c r="AC66" s="3" ph="1"/>
      <c r="AD66" s="3" ph="1"/>
      <c r="AE66" s="3" ph="1"/>
      <c r="AF66" s="3" ph="1"/>
    </row>
    <row r="81" spans="3:32" ht="21" x14ac:dyDescent="0.15">
      <c r="AB81" s="3" ph="1"/>
    </row>
    <row r="82" spans="3:32" ht="21" x14ac:dyDescent="0.15">
      <c r="C82" s="3" ph="1"/>
      <c r="D82" s="3" ph="1"/>
      <c r="Z82" s="3" ph="1"/>
      <c r="AA82" s="3" ph="1"/>
      <c r="AC82" s="3" ph="1"/>
      <c r="AD82" s="3" ph="1"/>
      <c r="AE82" s="3" ph="1"/>
      <c r="AF82" s="3" ph="1"/>
    </row>
    <row r="84" spans="3:32" ht="21" x14ac:dyDescent="0.15">
      <c r="AB84" s="3" ph="1"/>
    </row>
    <row r="85" spans="3:32" ht="21" x14ac:dyDescent="0.15">
      <c r="C85" s="3" ph="1"/>
      <c r="D85" s="3" ph="1"/>
      <c r="Z85" s="3" ph="1"/>
      <c r="AA85" s="3" ph="1"/>
      <c r="AC85" s="3" ph="1"/>
      <c r="AD85" s="3" ph="1"/>
      <c r="AE85" s="3" ph="1"/>
      <c r="AF85" s="3" ph="1"/>
    </row>
    <row r="86" spans="3:32" ht="21" x14ac:dyDescent="0.15">
      <c r="AB86" s="3" ph="1"/>
    </row>
    <row r="87" spans="3:32" ht="21" x14ac:dyDescent="0.15">
      <c r="C87" s="3" ph="1"/>
      <c r="D87" s="3" ph="1"/>
      <c r="Z87" s="3" ph="1"/>
      <c r="AA87" s="3" ph="1"/>
      <c r="AC87" s="3" ph="1"/>
      <c r="AD87" s="3" ph="1"/>
      <c r="AE87" s="3" ph="1"/>
      <c r="AF87" s="3" ph="1"/>
    </row>
    <row r="102" spans="3:32" ht="21" x14ac:dyDescent="0.15">
      <c r="AB102" s="3" ph="1"/>
    </row>
    <row r="103" spans="3:32" ht="21" x14ac:dyDescent="0.15">
      <c r="C103" s="3" ph="1"/>
      <c r="D103" s="3" ph="1"/>
      <c r="Z103" s="3" ph="1"/>
      <c r="AA103" s="3" ph="1"/>
      <c r="AC103" s="3" ph="1"/>
      <c r="AD103" s="3" ph="1"/>
      <c r="AE103" s="3" ph="1"/>
      <c r="AF103" s="3" ph="1"/>
    </row>
    <row r="104" spans="3:32" ht="21" x14ac:dyDescent="0.15">
      <c r="C104" s="3" ph="1"/>
      <c r="D104" s="3" ph="1"/>
      <c r="Z104" s="3" ph="1"/>
      <c r="AA104" s="3" ph="1"/>
      <c r="AC104" s="3" ph="1"/>
      <c r="AD104" s="3" ph="1"/>
      <c r="AE104" s="3" ph="1"/>
      <c r="AF104" s="3" ph="1"/>
    </row>
    <row r="105" spans="3:32" ht="21" x14ac:dyDescent="0.15">
      <c r="AB105" s="3" ph="1"/>
    </row>
    <row r="106" spans="3:32" ht="21" x14ac:dyDescent="0.15">
      <c r="C106" s="3" ph="1"/>
      <c r="D106" s="3" ph="1"/>
      <c r="Z106" s="3" ph="1"/>
      <c r="AA106" s="3" ph="1"/>
      <c r="AC106" s="3" ph="1"/>
      <c r="AD106" s="3" ph="1"/>
      <c r="AE106" s="3" ph="1"/>
      <c r="AF106" s="3" ph="1"/>
    </row>
    <row r="121" spans="3:32" ht="21" x14ac:dyDescent="0.15">
      <c r="AB121" s="3" ph="1"/>
    </row>
    <row r="122" spans="3:32" ht="21" x14ac:dyDescent="0.15">
      <c r="C122" s="3" ph="1"/>
      <c r="D122" s="3" ph="1"/>
      <c r="Z122" s="3" ph="1"/>
      <c r="AA122" s="3" ph="1"/>
      <c r="AC122" s="3" ph="1"/>
      <c r="AD122" s="3" ph="1"/>
      <c r="AE122" s="3" ph="1"/>
      <c r="AF122" s="3" ph="1"/>
    </row>
    <row r="123" spans="3:32" ht="21" x14ac:dyDescent="0.15">
      <c r="C123" s="3" ph="1"/>
      <c r="D123" s="3" ph="1"/>
      <c r="Z123" s="3" ph="1"/>
      <c r="AA123" s="3" ph="1"/>
      <c r="AC123" s="3" ph="1"/>
      <c r="AD123" s="3" ph="1"/>
      <c r="AE123" s="3" ph="1"/>
      <c r="AF123" s="3" ph="1"/>
    </row>
    <row r="124" spans="3:32" ht="21" x14ac:dyDescent="0.15">
      <c r="C124" s="3" ph="1"/>
      <c r="D124" s="3" ph="1"/>
      <c r="Z124" s="3" ph="1"/>
      <c r="AA124" s="3" ph="1"/>
      <c r="AC124" s="3" ph="1"/>
      <c r="AD124" s="3" ph="1"/>
      <c r="AE124" s="3" ph="1"/>
      <c r="AF124" s="3" ph="1"/>
    </row>
    <row r="125" spans="3:32" ht="21" x14ac:dyDescent="0.15">
      <c r="AB125" s="3" ph="1"/>
    </row>
    <row r="126" spans="3:32" ht="21" x14ac:dyDescent="0.15">
      <c r="C126" s="3" ph="1"/>
      <c r="D126" s="3" ph="1"/>
      <c r="Z126" s="3" ph="1"/>
      <c r="AA126" s="3" ph="1"/>
      <c r="AC126" s="3" ph="1"/>
      <c r="AD126" s="3" ph="1"/>
      <c r="AE126" s="3" ph="1"/>
      <c r="AF126" s="3" ph="1"/>
    </row>
    <row r="141" spans="3:32" ht="21" x14ac:dyDescent="0.15">
      <c r="AB141" s="3" ph="1"/>
    </row>
    <row r="142" spans="3:32" ht="21" x14ac:dyDescent="0.15">
      <c r="C142" s="3" ph="1"/>
      <c r="D142" s="3" ph="1"/>
      <c r="Z142" s="3" ph="1"/>
      <c r="AA142" s="3" ph="1"/>
      <c r="AC142" s="3" ph="1"/>
      <c r="AD142" s="3" ph="1"/>
      <c r="AE142" s="3" ph="1"/>
      <c r="AF142" s="3" ph="1"/>
    </row>
  </sheetData>
  <mergeCells count="7">
    <mergeCell ref="Z4:AA4"/>
    <mergeCell ref="H2:J2"/>
    <mergeCell ref="K2:M2"/>
    <mergeCell ref="N2:P2"/>
    <mergeCell ref="Q2:S2"/>
    <mergeCell ref="T2:V2"/>
    <mergeCell ref="W2:X2"/>
  </mergeCells>
  <phoneticPr fontId="3"/>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C191"/>
  <sheetViews>
    <sheetView workbookViewId="0">
      <pane xSplit="12" ySplit="7" topLeftCell="M8" activePane="bottomRight" state="frozen"/>
      <selection pane="topRight"/>
      <selection pane="bottomLeft"/>
      <selection pane="bottomRight"/>
    </sheetView>
  </sheetViews>
  <sheetFormatPr defaultRowHeight="13.5" x14ac:dyDescent="0.15"/>
  <cols>
    <col min="1" max="7" width="2.75" style="192" customWidth="1"/>
    <col min="8" max="8" width="7.625" style="192" customWidth="1"/>
    <col min="9" max="9" width="8.125" style="192" customWidth="1"/>
    <col min="10" max="10" width="12.125" style="192" customWidth="1"/>
    <col min="11" max="13" width="9" style="192"/>
    <col min="14" max="36" width="9" style="192" customWidth="1"/>
    <col min="37" max="37" width="9.25" style="192" hidden="1" customWidth="1"/>
    <col min="38" max="38" width="9" style="192" hidden="1" customWidth="1"/>
    <col min="39" max="67" width="9.125" style="192" customWidth="1"/>
    <col min="68" max="68" width="9.25" style="192" hidden="1" customWidth="1"/>
    <col min="69" max="69" width="9" style="192" hidden="1" customWidth="1"/>
    <col min="70" max="98" width="9.125" style="192" customWidth="1"/>
    <col min="99" max="99" width="9.25" style="192" hidden="1" customWidth="1"/>
    <col min="100" max="100" width="9" style="192" hidden="1" customWidth="1"/>
    <col min="101" max="106" width="9" style="192" customWidth="1"/>
    <col min="107" max="16384" width="9" style="192"/>
  </cols>
  <sheetData>
    <row r="1" spans="1:106" x14ac:dyDescent="0.15">
      <c r="A1" s="192">
        <v>1</v>
      </c>
      <c r="B1" s="192" t="s">
        <v>1216</v>
      </c>
    </row>
    <row r="3" spans="1:106" x14ac:dyDescent="0.15">
      <c r="A3" s="192">
        <v>2</v>
      </c>
      <c r="B3" s="192" t="s">
        <v>1217</v>
      </c>
    </row>
    <row r="4" spans="1:106" x14ac:dyDescent="0.15">
      <c r="A4" s="192">
        <v>3</v>
      </c>
      <c r="N4" s="192" t="s">
        <v>1218</v>
      </c>
    </row>
    <row r="5" spans="1:106" x14ac:dyDescent="0.15">
      <c r="A5" s="192">
        <v>4</v>
      </c>
      <c r="N5" s="192" t="s">
        <v>1219</v>
      </c>
    </row>
    <row r="6" spans="1:106" x14ac:dyDescent="0.15">
      <c r="A6" s="291">
        <v>5</v>
      </c>
      <c r="B6" s="291"/>
      <c r="C6" s="291"/>
      <c r="D6" s="291"/>
      <c r="E6" s="291"/>
      <c r="F6" s="291"/>
      <c r="G6" s="291"/>
      <c r="H6" s="291"/>
      <c r="I6" s="291"/>
      <c r="J6" s="291"/>
      <c r="K6" s="291"/>
      <c r="L6" s="291"/>
      <c r="M6" s="291"/>
      <c r="N6" s="291" t="s">
        <v>598</v>
      </c>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t="s">
        <v>465</v>
      </c>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t="s">
        <v>466</v>
      </c>
      <c r="BY6" s="291"/>
      <c r="BZ6" s="291"/>
      <c r="CA6" s="291"/>
      <c r="CB6" s="291"/>
      <c r="CC6" s="291"/>
      <c r="CD6" s="291"/>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row>
    <row r="7" spans="1:106" ht="27" x14ac:dyDescent="0.15">
      <c r="A7" s="292">
        <v>6</v>
      </c>
      <c r="B7" s="292" t="s">
        <v>599</v>
      </c>
      <c r="C7" s="292" t="s">
        <v>600</v>
      </c>
      <c r="D7" s="292" t="s">
        <v>601</v>
      </c>
      <c r="E7" s="292" t="s">
        <v>602</v>
      </c>
      <c r="F7" s="292" t="s">
        <v>603</v>
      </c>
      <c r="G7" s="292" t="s">
        <v>604</v>
      </c>
      <c r="H7" s="292" t="s">
        <v>605</v>
      </c>
      <c r="I7" s="292" t="s">
        <v>606</v>
      </c>
      <c r="J7" s="292" t="s">
        <v>607</v>
      </c>
      <c r="K7" s="292" t="s">
        <v>608</v>
      </c>
      <c r="L7" s="464" t="s">
        <v>890</v>
      </c>
      <c r="M7" s="464" t="s">
        <v>897</v>
      </c>
      <c r="N7" s="465" t="s">
        <v>1220</v>
      </c>
      <c r="O7" s="465" t="s">
        <v>609</v>
      </c>
      <c r="P7" s="465" t="s">
        <v>610</v>
      </c>
      <c r="Q7" s="465" t="s">
        <v>611</v>
      </c>
      <c r="R7" s="465" t="s">
        <v>612</v>
      </c>
      <c r="S7" s="465" t="s">
        <v>613</v>
      </c>
      <c r="T7" s="465" t="s">
        <v>614</v>
      </c>
      <c r="U7" s="465" t="s">
        <v>615</v>
      </c>
      <c r="V7" s="465" t="s">
        <v>616</v>
      </c>
      <c r="W7" s="465" t="s">
        <v>617</v>
      </c>
      <c r="X7" s="465" t="s">
        <v>618</v>
      </c>
      <c r="Y7" s="465" t="s">
        <v>619</v>
      </c>
      <c r="Z7" s="465" t="s">
        <v>620</v>
      </c>
      <c r="AA7" s="465" t="s">
        <v>621</v>
      </c>
      <c r="AB7" s="465" t="s">
        <v>622</v>
      </c>
      <c r="AC7" s="465" t="s">
        <v>623</v>
      </c>
      <c r="AD7" s="465" t="s">
        <v>624</v>
      </c>
      <c r="AE7" s="465" t="s">
        <v>625</v>
      </c>
      <c r="AF7" s="465" t="s">
        <v>626</v>
      </c>
      <c r="AG7" s="465" t="s">
        <v>627</v>
      </c>
      <c r="AH7" s="465" t="s">
        <v>628</v>
      </c>
      <c r="AI7" s="465" t="s">
        <v>467</v>
      </c>
      <c r="AJ7" s="465" t="s">
        <v>1221</v>
      </c>
      <c r="AK7" s="465" t="s">
        <v>629</v>
      </c>
      <c r="AL7" s="465" t="s">
        <v>468</v>
      </c>
      <c r="AM7" s="465" t="s">
        <v>471</v>
      </c>
      <c r="AN7" s="465" t="s">
        <v>472</v>
      </c>
      <c r="AO7" s="465" t="s">
        <v>473</v>
      </c>
      <c r="AP7" s="465" t="s">
        <v>474</v>
      </c>
      <c r="AQ7" s="465" t="s">
        <v>475</v>
      </c>
      <c r="AR7" s="465" t="s">
        <v>1222</v>
      </c>
      <c r="AS7" s="465" t="s">
        <v>1220</v>
      </c>
      <c r="AT7" s="465" t="s">
        <v>609</v>
      </c>
      <c r="AU7" s="465" t="s">
        <v>610</v>
      </c>
      <c r="AV7" s="465" t="s">
        <v>611</v>
      </c>
      <c r="AW7" s="465" t="s">
        <v>612</v>
      </c>
      <c r="AX7" s="465" t="s">
        <v>613</v>
      </c>
      <c r="AY7" s="465" t="s">
        <v>614</v>
      </c>
      <c r="AZ7" s="465" t="s">
        <v>615</v>
      </c>
      <c r="BA7" s="465" t="s">
        <v>616</v>
      </c>
      <c r="BB7" s="465" t="s">
        <v>617</v>
      </c>
      <c r="BC7" s="465" t="s">
        <v>618</v>
      </c>
      <c r="BD7" s="465" t="s">
        <v>619</v>
      </c>
      <c r="BE7" s="465" t="s">
        <v>620</v>
      </c>
      <c r="BF7" s="465" t="s">
        <v>621</v>
      </c>
      <c r="BG7" s="465" t="s">
        <v>622</v>
      </c>
      <c r="BH7" s="465" t="s">
        <v>623</v>
      </c>
      <c r="BI7" s="465" t="s">
        <v>624</v>
      </c>
      <c r="BJ7" s="465" t="s">
        <v>625</v>
      </c>
      <c r="BK7" s="465" t="s">
        <v>626</v>
      </c>
      <c r="BL7" s="465" t="s">
        <v>627</v>
      </c>
      <c r="BM7" s="465" t="s">
        <v>628</v>
      </c>
      <c r="BN7" s="465" t="s">
        <v>467</v>
      </c>
      <c r="BO7" s="465" t="s">
        <v>1221</v>
      </c>
      <c r="BP7" s="465" t="s">
        <v>629</v>
      </c>
      <c r="BQ7" s="465" t="s">
        <v>468</v>
      </c>
      <c r="BR7" s="465" t="s">
        <v>471</v>
      </c>
      <c r="BS7" s="465" t="s">
        <v>472</v>
      </c>
      <c r="BT7" s="465" t="s">
        <v>473</v>
      </c>
      <c r="BU7" s="465" t="s">
        <v>474</v>
      </c>
      <c r="BV7" s="465" t="s">
        <v>475</v>
      </c>
      <c r="BW7" s="465" t="s">
        <v>1222</v>
      </c>
      <c r="BX7" s="465" t="s">
        <v>1220</v>
      </c>
      <c r="BY7" s="465" t="s">
        <v>609</v>
      </c>
      <c r="BZ7" s="465" t="s">
        <v>610</v>
      </c>
      <c r="CA7" s="465" t="s">
        <v>611</v>
      </c>
      <c r="CB7" s="465" t="s">
        <v>612</v>
      </c>
      <c r="CC7" s="465" t="s">
        <v>613</v>
      </c>
      <c r="CD7" s="465" t="s">
        <v>614</v>
      </c>
      <c r="CE7" s="465" t="s">
        <v>615</v>
      </c>
      <c r="CF7" s="465" t="s">
        <v>616</v>
      </c>
      <c r="CG7" s="465" t="s">
        <v>617</v>
      </c>
      <c r="CH7" s="465" t="s">
        <v>618</v>
      </c>
      <c r="CI7" s="465" t="s">
        <v>619</v>
      </c>
      <c r="CJ7" s="465" t="s">
        <v>620</v>
      </c>
      <c r="CK7" s="465" t="s">
        <v>621</v>
      </c>
      <c r="CL7" s="465" t="s">
        <v>622</v>
      </c>
      <c r="CM7" s="465" t="s">
        <v>623</v>
      </c>
      <c r="CN7" s="465" t="s">
        <v>624</v>
      </c>
      <c r="CO7" s="465" t="s">
        <v>625</v>
      </c>
      <c r="CP7" s="465" t="s">
        <v>626</v>
      </c>
      <c r="CQ7" s="465" t="s">
        <v>627</v>
      </c>
      <c r="CR7" s="465" t="s">
        <v>628</v>
      </c>
      <c r="CS7" s="465" t="s">
        <v>467</v>
      </c>
      <c r="CT7" s="465" t="s">
        <v>1221</v>
      </c>
      <c r="CU7" s="465" t="s">
        <v>629</v>
      </c>
      <c r="CV7" s="465" t="s">
        <v>468</v>
      </c>
      <c r="CW7" s="465" t="s">
        <v>471</v>
      </c>
      <c r="CX7" s="465" t="s">
        <v>472</v>
      </c>
      <c r="CY7" s="465" t="s">
        <v>473</v>
      </c>
      <c r="CZ7" s="465" t="s">
        <v>474</v>
      </c>
      <c r="DA7" s="465" t="s">
        <v>475</v>
      </c>
      <c r="DB7" s="465" t="s">
        <v>1222</v>
      </c>
    </row>
    <row r="8" spans="1:106" x14ac:dyDescent="0.15">
      <c r="A8" s="291">
        <v>8422</v>
      </c>
      <c r="B8" s="291">
        <v>28220</v>
      </c>
      <c r="C8" s="291"/>
      <c r="D8" s="291">
        <v>1</v>
      </c>
      <c r="E8" s="291"/>
      <c r="F8" s="291"/>
      <c r="G8" s="291"/>
      <c r="H8" s="291" t="s">
        <v>631</v>
      </c>
      <c r="I8" s="291" t="s">
        <v>59</v>
      </c>
      <c r="J8" s="291"/>
      <c r="K8" s="291"/>
      <c r="L8" s="456"/>
      <c r="M8" s="478">
        <v>15364</v>
      </c>
      <c r="N8" s="467">
        <v>44313</v>
      </c>
      <c r="O8" s="159">
        <v>1474</v>
      </c>
      <c r="P8" s="159">
        <v>1644</v>
      </c>
      <c r="Q8" s="159">
        <v>2007</v>
      </c>
      <c r="R8" s="159">
        <v>2297</v>
      </c>
      <c r="S8" s="159">
        <v>1814</v>
      </c>
      <c r="T8" s="159">
        <v>1985</v>
      </c>
      <c r="U8" s="159">
        <v>2178</v>
      </c>
      <c r="V8" s="159">
        <v>2373</v>
      </c>
      <c r="W8" s="159">
        <v>2939</v>
      </c>
      <c r="X8" s="159">
        <v>2752</v>
      </c>
      <c r="Y8" s="159">
        <v>2837</v>
      </c>
      <c r="Z8" s="159">
        <v>2932</v>
      </c>
      <c r="AA8" s="159">
        <v>3516</v>
      </c>
      <c r="AB8" s="159">
        <v>3814</v>
      </c>
      <c r="AC8" s="159">
        <v>2914</v>
      </c>
      <c r="AD8" s="159">
        <v>2271</v>
      </c>
      <c r="AE8" s="159">
        <v>2062</v>
      </c>
      <c r="AF8" s="159">
        <v>1488</v>
      </c>
      <c r="AG8" s="159">
        <v>723</v>
      </c>
      <c r="AH8" s="159">
        <v>174</v>
      </c>
      <c r="AI8" s="159">
        <v>40</v>
      </c>
      <c r="AJ8" s="159">
        <v>79</v>
      </c>
      <c r="AK8" s="159">
        <v>2139031</v>
      </c>
      <c r="AL8" s="457">
        <v>48.857168693799998</v>
      </c>
      <c r="AM8" s="159">
        <v>5125</v>
      </c>
      <c r="AN8" s="159">
        <v>25623</v>
      </c>
      <c r="AO8" s="159">
        <v>13486</v>
      </c>
      <c r="AP8" s="159">
        <v>6758</v>
      </c>
      <c r="AQ8" s="159">
        <v>2425</v>
      </c>
      <c r="AR8" s="159">
        <v>628</v>
      </c>
      <c r="AS8" s="159">
        <v>21653</v>
      </c>
      <c r="AT8" s="159">
        <v>719</v>
      </c>
      <c r="AU8" s="159">
        <v>851</v>
      </c>
      <c r="AV8" s="159">
        <v>1052</v>
      </c>
      <c r="AW8" s="159">
        <v>1186</v>
      </c>
      <c r="AX8" s="159">
        <v>944</v>
      </c>
      <c r="AY8" s="159">
        <v>1030</v>
      </c>
      <c r="AZ8" s="159">
        <v>1171</v>
      </c>
      <c r="BA8" s="159">
        <v>1232</v>
      </c>
      <c r="BB8" s="159">
        <v>1523</v>
      </c>
      <c r="BC8" s="159">
        <v>1339</v>
      </c>
      <c r="BD8" s="159">
        <v>1406</v>
      </c>
      <c r="BE8" s="159">
        <v>1495</v>
      </c>
      <c r="BF8" s="159">
        <v>1719</v>
      </c>
      <c r="BG8" s="159">
        <v>1943</v>
      </c>
      <c r="BH8" s="159">
        <v>1409</v>
      </c>
      <c r="BI8" s="159">
        <v>1007</v>
      </c>
      <c r="BJ8" s="159">
        <v>825</v>
      </c>
      <c r="BK8" s="159">
        <v>527</v>
      </c>
      <c r="BL8" s="159">
        <v>173</v>
      </c>
      <c r="BM8" s="159">
        <v>32</v>
      </c>
      <c r="BN8" s="159">
        <v>6</v>
      </c>
      <c r="BO8" s="159">
        <v>64</v>
      </c>
      <c r="BP8" s="159">
        <v>1005594</v>
      </c>
      <c r="BQ8" s="457">
        <v>47.078998564099997</v>
      </c>
      <c r="BR8" s="159">
        <v>2622</v>
      </c>
      <c r="BS8" s="159">
        <v>13045</v>
      </c>
      <c r="BT8" s="159">
        <v>5922</v>
      </c>
      <c r="BU8" s="159">
        <v>2570</v>
      </c>
      <c r="BV8" s="159">
        <v>738</v>
      </c>
      <c r="BW8" s="159">
        <v>334</v>
      </c>
      <c r="BX8" s="159">
        <v>22660</v>
      </c>
      <c r="BY8" s="159">
        <v>755</v>
      </c>
      <c r="BZ8" s="159">
        <v>793</v>
      </c>
      <c r="CA8" s="159">
        <v>955</v>
      </c>
      <c r="CB8" s="159">
        <v>1111</v>
      </c>
      <c r="CC8" s="159">
        <v>870</v>
      </c>
      <c r="CD8" s="159">
        <v>955</v>
      </c>
      <c r="CE8" s="159">
        <v>1007</v>
      </c>
      <c r="CF8" s="159">
        <v>1141</v>
      </c>
      <c r="CG8" s="159">
        <v>1416</v>
      </c>
      <c r="CH8" s="159">
        <v>1413</v>
      </c>
      <c r="CI8" s="159">
        <v>1431</v>
      </c>
      <c r="CJ8" s="159">
        <v>1437</v>
      </c>
      <c r="CK8" s="159">
        <v>1797</v>
      </c>
      <c r="CL8" s="159">
        <v>1871</v>
      </c>
      <c r="CM8" s="159">
        <v>1505</v>
      </c>
      <c r="CN8" s="159">
        <v>1264</v>
      </c>
      <c r="CO8" s="159">
        <v>1237</v>
      </c>
      <c r="CP8" s="159">
        <v>961</v>
      </c>
      <c r="CQ8" s="159">
        <v>550</v>
      </c>
      <c r="CR8" s="159">
        <v>142</v>
      </c>
      <c r="CS8" s="159">
        <v>34</v>
      </c>
      <c r="CT8" s="159">
        <v>15</v>
      </c>
      <c r="CU8" s="159">
        <v>1133437</v>
      </c>
      <c r="CV8" s="457">
        <v>50.552417752300002</v>
      </c>
      <c r="CW8" s="159">
        <v>2503</v>
      </c>
      <c r="CX8" s="159">
        <v>12578</v>
      </c>
      <c r="CY8" s="159">
        <v>7564</v>
      </c>
      <c r="CZ8" s="159">
        <v>4188</v>
      </c>
      <c r="DA8" s="159">
        <v>1687</v>
      </c>
      <c r="DB8" s="159">
        <v>294</v>
      </c>
    </row>
    <row r="9" spans="1:106" x14ac:dyDescent="0.15">
      <c r="A9" s="288">
        <v>8423</v>
      </c>
      <c r="B9" s="288">
        <v>28220</v>
      </c>
      <c r="C9" s="288">
        <v>10</v>
      </c>
      <c r="D9" s="458">
        <v>2</v>
      </c>
      <c r="E9" s="458"/>
      <c r="F9" s="458"/>
      <c r="G9" s="458"/>
      <c r="H9" s="458" t="s">
        <v>631</v>
      </c>
      <c r="I9" s="458" t="s">
        <v>59</v>
      </c>
      <c r="J9" s="458" t="s">
        <v>60</v>
      </c>
      <c r="K9" s="458"/>
      <c r="L9" s="459" t="s">
        <v>878</v>
      </c>
      <c r="M9" s="479">
        <v>1498</v>
      </c>
      <c r="N9" s="161">
        <v>3449</v>
      </c>
      <c r="O9" s="161">
        <v>171</v>
      </c>
      <c r="P9" s="161">
        <v>145</v>
      </c>
      <c r="Q9" s="161">
        <v>137</v>
      </c>
      <c r="R9" s="161">
        <v>156</v>
      </c>
      <c r="S9" s="161">
        <v>167</v>
      </c>
      <c r="T9" s="161">
        <v>226</v>
      </c>
      <c r="U9" s="161">
        <v>248</v>
      </c>
      <c r="V9" s="161">
        <v>213</v>
      </c>
      <c r="W9" s="161">
        <v>221</v>
      </c>
      <c r="X9" s="161">
        <v>211</v>
      </c>
      <c r="Y9" s="161">
        <v>219</v>
      </c>
      <c r="Z9" s="161">
        <v>193</v>
      </c>
      <c r="AA9" s="161">
        <v>215</v>
      </c>
      <c r="AB9" s="161">
        <v>262</v>
      </c>
      <c r="AC9" s="161">
        <v>186</v>
      </c>
      <c r="AD9" s="161">
        <v>190</v>
      </c>
      <c r="AE9" s="161">
        <v>135</v>
      </c>
      <c r="AF9" s="161">
        <v>84</v>
      </c>
      <c r="AG9" s="161">
        <v>38</v>
      </c>
      <c r="AH9" s="161">
        <v>6</v>
      </c>
      <c r="AI9" s="161">
        <v>1</v>
      </c>
      <c r="AJ9" s="161">
        <v>25</v>
      </c>
      <c r="AK9" s="161">
        <v>154174</v>
      </c>
      <c r="AL9" s="460">
        <v>45.527453270999999</v>
      </c>
      <c r="AM9" s="161">
        <v>453</v>
      </c>
      <c r="AN9" s="161">
        <v>2069</v>
      </c>
      <c r="AO9" s="161">
        <v>902</v>
      </c>
      <c r="AP9" s="161">
        <v>454</v>
      </c>
      <c r="AQ9" s="161">
        <v>129</v>
      </c>
      <c r="AR9" s="161">
        <v>136</v>
      </c>
      <c r="AS9" s="161">
        <v>1690</v>
      </c>
      <c r="AT9" s="161">
        <v>74</v>
      </c>
      <c r="AU9" s="161">
        <v>69</v>
      </c>
      <c r="AV9" s="161">
        <v>70</v>
      </c>
      <c r="AW9" s="161">
        <v>68</v>
      </c>
      <c r="AX9" s="161">
        <v>71</v>
      </c>
      <c r="AY9" s="161">
        <v>121</v>
      </c>
      <c r="AZ9" s="161">
        <v>140</v>
      </c>
      <c r="BA9" s="161">
        <v>108</v>
      </c>
      <c r="BB9" s="161">
        <v>114</v>
      </c>
      <c r="BC9" s="161">
        <v>114</v>
      </c>
      <c r="BD9" s="161">
        <v>118</v>
      </c>
      <c r="BE9" s="161">
        <v>103</v>
      </c>
      <c r="BF9" s="161">
        <v>107</v>
      </c>
      <c r="BG9" s="161">
        <v>124</v>
      </c>
      <c r="BH9" s="161">
        <v>80</v>
      </c>
      <c r="BI9" s="161">
        <v>83</v>
      </c>
      <c r="BJ9" s="161">
        <v>63</v>
      </c>
      <c r="BK9" s="161">
        <v>35</v>
      </c>
      <c r="BL9" s="161">
        <v>8</v>
      </c>
      <c r="BM9" s="161">
        <v>1</v>
      </c>
      <c r="BN9" s="161">
        <v>0</v>
      </c>
      <c r="BO9" s="161">
        <v>19</v>
      </c>
      <c r="BP9" s="161">
        <v>74229</v>
      </c>
      <c r="BQ9" s="460">
        <v>44.921903052099999</v>
      </c>
      <c r="BR9" s="161">
        <v>213</v>
      </c>
      <c r="BS9" s="161">
        <v>1064</v>
      </c>
      <c r="BT9" s="161">
        <v>394</v>
      </c>
      <c r="BU9" s="161">
        <v>190</v>
      </c>
      <c r="BV9" s="161">
        <v>44</v>
      </c>
      <c r="BW9" s="161">
        <v>44</v>
      </c>
      <c r="BX9" s="161">
        <v>1759</v>
      </c>
      <c r="BY9" s="161">
        <v>97</v>
      </c>
      <c r="BZ9" s="161">
        <v>76</v>
      </c>
      <c r="CA9" s="161">
        <v>67</v>
      </c>
      <c r="CB9" s="161">
        <v>88</v>
      </c>
      <c r="CC9" s="161">
        <v>96</v>
      </c>
      <c r="CD9" s="161">
        <v>105</v>
      </c>
      <c r="CE9" s="161">
        <v>108</v>
      </c>
      <c r="CF9" s="161">
        <v>105</v>
      </c>
      <c r="CG9" s="161">
        <v>107</v>
      </c>
      <c r="CH9" s="161">
        <v>97</v>
      </c>
      <c r="CI9" s="161">
        <v>101</v>
      </c>
      <c r="CJ9" s="161">
        <v>90</v>
      </c>
      <c r="CK9" s="161">
        <v>108</v>
      </c>
      <c r="CL9" s="161">
        <v>138</v>
      </c>
      <c r="CM9" s="161">
        <v>106</v>
      </c>
      <c r="CN9" s="161">
        <v>107</v>
      </c>
      <c r="CO9" s="161">
        <v>72</v>
      </c>
      <c r="CP9" s="161">
        <v>49</v>
      </c>
      <c r="CQ9" s="161">
        <v>30</v>
      </c>
      <c r="CR9" s="161">
        <v>5</v>
      </c>
      <c r="CS9" s="161">
        <v>1</v>
      </c>
      <c r="CT9" s="161">
        <v>6</v>
      </c>
      <c r="CU9" s="161">
        <v>79945</v>
      </c>
      <c r="CV9" s="460">
        <v>46.104677695399999</v>
      </c>
      <c r="CW9" s="161">
        <v>240</v>
      </c>
      <c r="CX9" s="161">
        <v>1005</v>
      </c>
      <c r="CY9" s="161">
        <v>508</v>
      </c>
      <c r="CZ9" s="161">
        <v>264</v>
      </c>
      <c r="DA9" s="161">
        <v>85</v>
      </c>
      <c r="DB9" s="161">
        <v>92</v>
      </c>
    </row>
    <row r="10" spans="1:106" x14ac:dyDescent="0.15">
      <c r="A10" s="288">
        <v>8424</v>
      </c>
      <c r="B10" s="288">
        <v>28220</v>
      </c>
      <c r="C10" s="288">
        <v>1001</v>
      </c>
      <c r="D10" s="288">
        <v>3</v>
      </c>
      <c r="E10" s="288"/>
      <c r="F10" s="288"/>
      <c r="G10" s="288"/>
      <c r="H10" s="288" t="s">
        <v>631</v>
      </c>
      <c r="I10" s="288" t="s">
        <v>59</v>
      </c>
      <c r="J10" s="288" t="s">
        <v>60</v>
      </c>
      <c r="K10" s="288" t="s">
        <v>61</v>
      </c>
      <c r="L10" s="461"/>
      <c r="M10" s="480">
        <v>92</v>
      </c>
      <c r="N10" s="161">
        <v>226</v>
      </c>
      <c r="O10" s="161">
        <v>9</v>
      </c>
      <c r="P10" s="161">
        <v>12</v>
      </c>
      <c r="Q10" s="161">
        <v>6</v>
      </c>
      <c r="R10" s="161">
        <v>8</v>
      </c>
      <c r="S10" s="161">
        <v>12</v>
      </c>
      <c r="T10" s="161">
        <v>8</v>
      </c>
      <c r="U10" s="161">
        <v>16</v>
      </c>
      <c r="V10" s="161">
        <v>18</v>
      </c>
      <c r="W10" s="161">
        <v>8</v>
      </c>
      <c r="X10" s="161">
        <v>11</v>
      </c>
      <c r="Y10" s="161">
        <v>13</v>
      </c>
      <c r="Z10" s="161">
        <v>15</v>
      </c>
      <c r="AA10" s="161">
        <v>17</v>
      </c>
      <c r="AB10" s="161">
        <v>19</v>
      </c>
      <c r="AC10" s="161">
        <v>11</v>
      </c>
      <c r="AD10" s="161">
        <v>17</v>
      </c>
      <c r="AE10" s="161">
        <v>13</v>
      </c>
      <c r="AF10" s="161">
        <v>7</v>
      </c>
      <c r="AG10" s="161">
        <v>3</v>
      </c>
      <c r="AH10" s="161">
        <v>1</v>
      </c>
      <c r="AI10" s="161">
        <v>0</v>
      </c>
      <c r="AJ10" s="161">
        <v>2</v>
      </c>
      <c r="AK10" s="161">
        <v>10824</v>
      </c>
      <c r="AL10" s="460">
        <v>48.821428571399998</v>
      </c>
      <c r="AM10" s="161">
        <v>27</v>
      </c>
      <c r="AN10" s="161">
        <v>126</v>
      </c>
      <c r="AO10" s="161">
        <v>71</v>
      </c>
      <c r="AP10" s="161">
        <v>41</v>
      </c>
      <c r="AQ10" s="161">
        <v>11</v>
      </c>
      <c r="AR10" s="161">
        <v>0</v>
      </c>
      <c r="AS10" s="161">
        <v>108</v>
      </c>
      <c r="AT10" s="161">
        <v>3</v>
      </c>
      <c r="AU10" s="161">
        <v>4</v>
      </c>
      <c r="AV10" s="161">
        <v>4</v>
      </c>
      <c r="AW10" s="161">
        <v>2</v>
      </c>
      <c r="AX10" s="161">
        <v>8</v>
      </c>
      <c r="AY10" s="161">
        <v>6</v>
      </c>
      <c r="AZ10" s="161">
        <v>8</v>
      </c>
      <c r="BA10" s="161">
        <v>9</v>
      </c>
      <c r="BB10" s="161">
        <v>4</v>
      </c>
      <c r="BC10" s="161">
        <v>5</v>
      </c>
      <c r="BD10" s="161">
        <v>8</v>
      </c>
      <c r="BE10" s="161">
        <v>5</v>
      </c>
      <c r="BF10" s="161">
        <v>9</v>
      </c>
      <c r="BG10" s="161">
        <v>9</v>
      </c>
      <c r="BH10" s="161">
        <v>4</v>
      </c>
      <c r="BI10" s="161">
        <v>7</v>
      </c>
      <c r="BJ10" s="161">
        <v>8</v>
      </c>
      <c r="BK10" s="161">
        <v>2</v>
      </c>
      <c r="BL10" s="161">
        <v>1</v>
      </c>
      <c r="BM10" s="161">
        <v>0</v>
      </c>
      <c r="BN10" s="161">
        <v>0</v>
      </c>
      <c r="BO10" s="161">
        <v>2</v>
      </c>
      <c r="BP10" s="161">
        <v>5053</v>
      </c>
      <c r="BQ10" s="460">
        <v>48.169811320800001</v>
      </c>
      <c r="BR10" s="161">
        <v>11</v>
      </c>
      <c r="BS10" s="161">
        <v>64</v>
      </c>
      <c r="BT10" s="161">
        <v>31</v>
      </c>
      <c r="BU10" s="161">
        <v>18</v>
      </c>
      <c r="BV10" s="161">
        <v>3</v>
      </c>
      <c r="BW10" s="161">
        <v>0</v>
      </c>
      <c r="BX10" s="161">
        <v>118</v>
      </c>
      <c r="BY10" s="161">
        <v>6</v>
      </c>
      <c r="BZ10" s="161">
        <v>8</v>
      </c>
      <c r="CA10" s="161">
        <v>2</v>
      </c>
      <c r="CB10" s="161">
        <v>6</v>
      </c>
      <c r="CC10" s="161">
        <v>4</v>
      </c>
      <c r="CD10" s="161">
        <v>2</v>
      </c>
      <c r="CE10" s="161">
        <v>8</v>
      </c>
      <c r="CF10" s="161">
        <v>9</v>
      </c>
      <c r="CG10" s="161">
        <v>4</v>
      </c>
      <c r="CH10" s="161">
        <v>6</v>
      </c>
      <c r="CI10" s="161">
        <v>5</v>
      </c>
      <c r="CJ10" s="161">
        <v>10</v>
      </c>
      <c r="CK10" s="161">
        <v>8</v>
      </c>
      <c r="CL10" s="161">
        <v>10</v>
      </c>
      <c r="CM10" s="161">
        <v>7</v>
      </c>
      <c r="CN10" s="161">
        <v>10</v>
      </c>
      <c r="CO10" s="161">
        <v>5</v>
      </c>
      <c r="CP10" s="161">
        <v>5</v>
      </c>
      <c r="CQ10" s="161">
        <v>2</v>
      </c>
      <c r="CR10" s="161">
        <v>1</v>
      </c>
      <c r="CS10" s="161">
        <v>0</v>
      </c>
      <c r="CT10" s="161">
        <v>0</v>
      </c>
      <c r="CU10" s="161">
        <v>5771</v>
      </c>
      <c r="CV10" s="460">
        <v>49.406779661000002</v>
      </c>
      <c r="CW10" s="161">
        <v>16</v>
      </c>
      <c r="CX10" s="161">
        <v>62</v>
      </c>
      <c r="CY10" s="161">
        <v>40</v>
      </c>
      <c r="CZ10" s="161">
        <v>23</v>
      </c>
      <c r="DA10" s="161">
        <v>8</v>
      </c>
      <c r="DB10" s="161">
        <v>0</v>
      </c>
    </row>
    <row r="11" spans="1:106" x14ac:dyDescent="0.15">
      <c r="A11" s="288">
        <v>8425</v>
      </c>
      <c r="B11" s="288">
        <v>28220</v>
      </c>
      <c r="C11" s="288">
        <v>1002</v>
      </c>
      <c r="D11" s="288">
        <v>3</v>
      </c>
      <c r="E11" s="288"/>
      <c r="F11" s="288"/>
      <c r="G11" s="288"/>
      <c r="H11" s="288" t="s">
        <v>631</v>
      </c>
      <c r="I11" s="288" t="s">
        <v>59</v>
      </c>
      <c r="J11" s="288" t="s">
        <v>60</v>
      </c>
      <c r="K11" s="288" t="s">
        <v>823</v>
      </c>
      <c r="L11" s="461"/>
      <c r="M11" s="480">
        <v>96</v>
      </c>
      <c r="N11" s="161">
        <v>224</v>
      </c>
      <c r="O11" s="161">
        <v>6</v>
      </c>
      <c r="P11" s="161">
        <v>8</v>
      </c>
      <c r="Q11" s="161">
        <v>10</v>
      </c>
      <c r="R11" s="161">
        <v>9</v>
      </c>
      <c r="S11" s="161">
        <v>8</v>
      </c>
      <c r="T11" s="161">
        <v>7</v>
      </c>
      <c r="U11" s="161">
        <v>9</v>
      </c>
      <c r="V11" s="161">
        <v>10</v>
      </c>
      <c r="W11" s="161">
        <v>13</v>
      </c>
      <c r="X11" s="161">
        <v>12</v>
      </c>
      <c r="Y11" s="161">
        <v>17</v>
      </c>
      <c r="Z11" s="161">
        <v>17</v>
      </c>
      <c r="AA11" s="161">
        <v>13</v>
      </c>
      <c r="AB11" s="161">
        <v>26</v>
      </c>
      <c r="AC11" s="161">
        <v>14</v>
      </c>
      <c r="AD11" s="161">
        <v>13</v>
      </c>
      <c r="AE11" s="161">
        <v>14</v>
      </c>
      <c r="AF11" s="161">
        <v>13</v>
      </c>
      <c r="AG11" s="161">
        <v>3</v>
      </c>
      <c r="AH11" s="161">
        <v>0</v>
      </c>
      <c r="AI11" s="161">
        <v>0</v>
      </c>
      <c r="AJ11" s="161">
        <v>2</v>
      </c>
      <c r="AK11" s="161">
        <v>11426</v>
      </c>
      <c r="AL11" s="460">
        <v>51.968468468499999</v>
      </c>
      <c r="AM11" s="161">
        <v>24</v>
      </c>
      <c r="AN11" s="161">
        <v>115</v>
      </c>
      <c r="AO11" s="161">
        <v>83</v>
      </c>
      <c r="AP11" s="161">
        <v>43</v>
      </c>
      <c r="AQ11" s="161">
        <v>16</v>
      </c>
      <c r="AR11" s="161">
        <v>3</v>
      </c>
      <c r="AS11" s="161">
        <v>101</v>
      </c>
      <c r="AT11" s="161">
        <v>1</v>
      </c>
      <c r="AU11" s="161">
        <v>3</v>
      </c>
      <c r="AV11" s="161">
        <v>4</v>
      </c>
      <c r="AW11" s="161">
        <v>5</v>
      </c>
      <c r="AX11" s="161">
        <v>4</v>
      </c>
      <c r="AY11" s="161">
        <v>4</v>
      </c>
      <c r="AZ11" s="161">
        <v>4</v>
      </c>
      <c r="BA11" s="161">
        <v>4</v>
      </c>
      <c r="BB11" s="161">
        <v>5</v>
      </c>
      <c r="BC11" s="161">
        <v>6</v>
      </c>
      <c r="BD11" s="161">
        <v>10</v>
      </c>
      <c r="BE11" s="161">
        <v>11</v>
      </c>
      <c r="BF11" s="161">
        <v>8</v>
      </c>
      <c r="BG11" s="161">
        <v>9</v>
      </c>
      <c r="BH11" s="161">
        <v>6</v>
      </c>
      <c r="BI11" s="161">
        <v>6</v>
      </c>
      <c r="BJ11" s="161">
        <v>5</v>
      </c>
      <c r="BK11" s="161">
        <v>6</v>
      </c>
      <c r="BL11" s="161">
        <v>0</v>
      </c>
      <c r="BM11" s="161">
        <v>0</v>
      </c>
      <c r="BN11" s="161">
        <v>0</v>
      </c>
      <c r="BO11" s="161">
        <v>0</v>
      </c>
      <c r="BP11" s="161">
        <v>5187</v>
      </c>
      <c r="BQ11" s="460">
        <v>51.856435643600001</v>
      </c>
      <c r="BR11" s="161">
        <v>8</v>
      </c>
      <c r="BS11" s="161">
        <v>61</v>
      </c>
      <c r="BT11" s="161">
        <v>32</v>
      </c>
      <c r="BU11" s="161">
        <v>17</v>
      </c>
      <c r="BV11" s="161">
        <v>6</v>
      </c>
      <c r="BW11" s="161">
        <v>1</v>
      </c>
      <c r="BX11" s="161">
        <v>123</v>
      </c>
      <c r="BY11" s="161">
        <v>5</v>
      </c>
      <c r="BZ11" s="161">
        <v>5</v>
      </c>
      <c r="CA11" s="161">
        <v>6</v>
      </c>
      <c r="CB11" s="161">
        <v>4</v>
      </c>
      <c r="CC11" s="161">
        <v>4</v>
      </c>
      <c r="CD11" s="161">
        <v>3</v>
      </c>
      <c r="CE11" s="161">
        <v>5</v>
      </c>
      <c r="CF11" s="161">
        <v>6</v>
      </c>
      <c r="CG11" s="161">
        <v>8</v>
      </c>
      <c r="CH11" s="161">
        <v>6</v>
      </c>
      <c r="CI11" s="161">
        <v>7</v>
      </c>
      <c r="CJ11" s="161">
        <v>6</v>
      </c>
      <c r="CK11" s="161">
        <v>5</v>
      </c>
      <c r="CL11" s="161">
        <v>17</v>
      </c>
      <c r="CM11" s="161">
        <v>8</v>
      </c>
      <c r="CN11" s="161">
        <v>7</v>
      </c>
      <c r="CO11" s="161">
        <v>9</v>
      </c>
      <c r="CP11" s="161">
        <v>7</v>
      </c>
      <c r="CQ11" s="161">
        <v>3</v>
      </c>
      <c r="CR11" s="161">
        <v>0</v>
      </c>
      <c r="CS11" s="161">
        <v>0</v>
      </c>
      <c r="CT11" s="161">
        <v>2</v>
      </c>
      <c r="CU11" s="161">
        <v>6239</v>
      </c>
      <c r="CV11" s="460">
        <v>52.0619834711</v>
      </c>
      <c r="CW11" s="161">
        <v>16</v>
      </c>
      <c r="CX11" s="161">
        <v>54</v>
      </c>
      <c r="CY11" s="161">
        <v>51</v>
      </c>
      <c r="CZ11" s="161">
        <v>26</v>
      </c>
      <c r="DA11" s="161">
        <v>10</v>
      </c>
      <c r="DB11" s="161">
        <v>2</v>
      </c>
    </row>
    <row r="12" spans="1:106" x14ac:dyDescent="0.15">
      <c r="A12" s="288">
        <v>8426</v>
      </c>
      <c r="B12" s="288">
        <v>28220</v>
      </c>
      <c r="C12" s="288">
        <v>1003</v>
      </c>
      <c r="D12" s="288">
        <v>3</v>
      </c>
      <c r="E12" s="288"/>
      <c r="F12" s="288"/>
      <c r="G12" s="288"/>
      <c r="H12" s="288" t="s">
        <v>631</v>
      </c>
      <c r="I12" s="288" t="s">
        <v>59</v>
      </c>
      <c r="J12" s="288" t="s">
        <v>60</v>
      </c>
      <c r="K12" s="288" t="s">
        <v>828</v>
      </c>
      <c r="L12" s="461"/>
      <c r="M12" s="480">
        <v>119</v>
      </c>
      <c r="N12" s="161">
        <v>263</v>
      </c>
      <c r="O12" s="161">
        <v>15</v>
      </c>
      <c r="P12" s="161">
        <v>7</v>
      </c>
      <c r="Q12" s="161">
        <v>5</v>
      </c>
      <c r="R12" s="161">
        <v>11</v>
      </c>
      <c r="S12" s="161">
        <v>10</v>
      </c>
      <c r="T12" s="161">
        <v>21</v>
      </c>
      <c r="U12" s="161">
        <v>10</v>
      </c>
      <c r="V12" s="161">
        <v>10</v>
      </c>
      <c r="W12" s="161">
        <v>11</v>
      </c>
      <c r="X12" s="161">
        <v>15</v>
      </c>
      <c r="Y12" s="161">
        <v>19</v>
      </c>
      <c r="Z12" s="161">
        <v>20</v>
      </c>
      <c r="AA12" s="161">
        <v>13</v>
      </c>
      <c r="AB12" s="161">
        <v>18</v>
      </c>
      <c r="AC12" s="161">
        <v>27</v>
      </c>
      <c r="AD12" s="161">
        <v>16</v>
      </c>
      <c r="AE12" s="161">
        <v>15</v>
      </c>
      <c r="AF12" s="161">
        <v>13</v>
      </c>
      <c r="AG12" s="161">
        <v>1</v>
      </c>
      <c r="AH12" s="161">
        <v>1</v>
      </c>
      <c r="AI12" s="161">
        <v>0</v>
      </c>
      <c r="AJ12" s="161">
        <v>5</v>
      </c>
      <c r="AK12" s="161">
        <v>12849</v>
      </c>
      <c r="AL12" s="460">
        <v>50.302325581399998</v>
      </c>
      <c r="AM12" s="161">
        <v>27</v>
      </c>
      <c r="AN12" s="161">
        <v>140</v>
      </c>
      <c r="AO12" s="161">
        <v>91</v>
      </c>
      <c r="AP12" s="161">
        <v>46</v>
      </c>
      <c r="AQ12" s="161">
        <v>15</v>
      </c>
      <c r="AR12" s="161">
        <v>3</v>
      </c>
      <c r="AS12" s="161">
        <v>128</v>
      </c>
      <c r="AT12" s="161">
        <v>7</v>
      </c>
      <c r="AU12" s="161">
        <v>3</v>
      </c>
      <c r="AV12" s="161">
        <v>2</v>
      </c>
      <c r="AW12" s="161">
        <v>4</v>
      </c>
      <c r="AX12" s="161">
        <v>9</v>
      </c>
      <c r="AY12" s="161">
        <v>8</v>
      </c>
      <c r="AZ12" s="161">
        <v>9</v>
      </c>
      <c r="BA12" s="161">
        <v>4</v>
      </c>
      <c r="BB12" s="161">
        <v>5</v>
      </c>
      <c r="BC12" s="161">
        <v>9</v>
      </c>
      <c r="BD12" s="161">
        <v>11</v>
      </c>
      <c r="BE12" s="161">
        <v>12</v>
      </c>
      <c r="BF12" s="161">
        <v>5</v>
      </c>
      <c r="BG12" s="161">
        <v>7</v>
      </c>
      <c r="BH12" s="161">
        <v>10</v>
      </c>
      <c r="BI12" s="161">
        <v>9</v>
      </c>
      <c r="BJ12" s="161">
        <v>4</v>
      </c>
      <c r="BK12" s="161">
        <v>6</v>
      </c>
      <c r="BL12" s="161">
        <v>0</v>
      </c>
      <c r="BM12" s="161">
        <v>0</v>
      </c>
      <c r="BN12" s="161">
        <v>0</v>
      </c>
      <c r="BO12" s="161">
        <v>4</v>
      </c>
      <c r="BP12" s="161">
        <v>5916</v>
      </c>
      <c r="BQ12" s="460">
        <v>48.209677419400002</v>
      </c>
      <c r="BR12" s="161">
        <v>12</v>
      </c>
      <c r="BS12" s="161">
        <v>76</v>
      </c>
      <c r="BT12" s="161">
        <v>36</v>
      </c>
      <c r="BU12" s="161">
        <v>19</v>
      </c>
      <c r="BV12" s="161">
        <v>6</v>
      </c>
      <c r="BW12" s="161">
        <v>1</v>
      </c>
      <c r="BX12" s="161">
        <v>135</v>
      </c>
      <c r="BY12" s="161">
        <v>8</v>
      </c>
      <c r="BZ12" s="161">
        <v>4</v>
      </c>
      <c r="CA12" s="161">
        <v>3</v>
      </c>
      <c r="CB12" s="161">
        <v>7</v>
      </c>
      <c r="CC12" s="161">
        <v>1</v>
      </c>
      <c r="CD12" s="161">
        <v>13</v>
      </c>
      <c r="CE12" s="161">
        <v>1</v>
      </c>
      <c r="CF12" s="161">
        <v>6</v>
      </c>
      <c r="CG12" s="161">
        <v>6</v>
      </c>
      <c r="CH12" s="161">
        <v>6</v>
      </c>
      <c r="CI12" s="161">
        <v>8</v>
      </c>
      <c r="CJ12" s="161">
        <v>8</v>
      </c>
      <c r="CK12" s="161">
        <v>8</v>
      </c>
      <c r="CL12" s="161">
        <v>11</v>
      </c>
      <c r="CM12" s="161">
        <v>17</v>
      </c>
      <c r="CN12" s="161">
        <v>7</v>
      </c>
      <c r="CO12" s="161">
        <v>11</v>
      </c>
      <c r="CP12" s="161">
        <v>7</v>
      </c>
      <c r="CQ12" s="161">
        <v>1</v>
      </c>
      <c r="CR12" s="161">
        <v>1</v>
      </c>
      <c r="CS12" s="161">
        <v>0</v>
      </c>
      <c r="CT12" s="161">
        <v>1</v>
      </c>
      <c r="CU12" s="161">
        <v>6933</v>
      </c>
      <c r="CV12" s="460">
        <v>52.238805970100003</v>
      </c>
      <c r="CW12" s="161">
        <v>15</v>
      </c>
      <c r="CX12" s="161">
        <v>64</v>
      </c>
      <c r="CY12" s="161">
        <v>55</v>
      </c>
      <c r="CZ12" s="161">
        <v>27</v>
      </c>
      <c r="DA12" s="161">
        <v>9</v>
      </c>
      <c r="DB12" s="161">
        <v>2</v>
      </c>
    </row>
    <row r="13" spans="1:106" x14ac:dyDescent="0.15">
      <c r="A13" s="288">
        <v>8427</v>
      </c>
      <c r="B13" s="288">
        <v>28220</v>
      </c>
      <c r="C13" s="288">
        <v>1004</v>
      </c>
      <c r="D13" s="288">
        <v>3</v>
      </c>
      <c r="E13" s="288"/>
      <c r="F13" s="288"/>
      <c r="G13" s="288"/>
      <c r="H13" s="288" t="s">
        <v>631</v>
      </c>
      <c r="I13" s="288" t="s">
        <v>59</v>
      </c>
      <c r="J13" s="288" t="s">
        <v>60</v>
      </c>
      <c r="K13" s="288" t="s">
        <v>62</v>
      </c>
      <c r="L13" s="461"/>
      <c r="M13" s="480">
        <v>172</v>
      </c>
      <c r="N13" s="161">
        <v>317</v>
      </c>
      <c r="O13" s="161">
        <v>13</v>
      </c>
      <c r="P13" s="161">
        <v>7</v>
      </c>
      <c r="Q13" s="161">
        <v>10</v>
      </c>
      <c r="R13" s="161">
        <v>23</v>
      </c>
      <c r="S13" s="161">
        <v>41</v>
      </c>
      <c r="T13" s="161">
        <v>24</v>
      </c>
      <c r="U13" s="161">
        <v>24</v>
      </c>
      <c r="V13" s="161">
        <v>22</v>
      </c>
      <c r="W13" s="161">
        <v>15</v>
      </c>
      <c r="X13" s="161">
        <v>16</v>
      </c>
      <c r="Y13" s="161">
        <v>25</v>
      </c>
      <c r="Z13" s="161">
        <v>23</v>
      </c>
      <c r="AA13" s="161">
        <v>22</v>
      </c>
      <c r="AB13" s="161">
        <v>12</v>
      </c>
      <c r="AC13" s="161">
        <v>9</v>
      </c>
      <c r="AD13" s="161">
        <v>15</v>
      </c>
      <c r="AE13" s="161">
        <v>6</v>
      </c>
      <c r="AF13" s="161">
        <v>5</v>
      </c>
      <c r="AG13" s="161">
        <v>1</v>
      </c>
      <c r="AH13" s="161">
        <v>0</v>
      </c>
      <c r="AI13" s="161">
        <v>0</v>
      </c>
      <c r="AJ13" s="161">
        <v>4</v>
      </c>
      <c r="AK13" s="161">
        <v>12685</v>
      </c>
      <c r="AL13" s="460">
        <v>41.027156549499999</v>
      </c>
      <c r="AM13" s="161">
        <v>30</v>
      </c>
      <c r="AN13" s="161">
        <v>235</v>
      </c>
      <c r="AO13" s="161">
        <v>48</v>
      </c>
      <c r="AP13" s="161">
        <v>27</v>
      </c>
      <c r="AQ13" s="161">
        <v>6</v>
      </c>
      <c r="AR13" s="161">
        <v>66</v>
      </c>
      <c r="AS13" s="161">
        <v>132</v>
      </c>
      <c r="AT13" s="161">
        <v>7</v>
      </c>
      <c r="AU13" s="161">
        <v>2</v>
      </c>
      <c r="AV13" s="161">
        <v>4</v>
      </c>
      <c r="AW13" s="161">
        <v>4</v>
      </c>
      <c r="AX13" s="161">
        <v>4</v>
      </c>
      <c r="AY13" s="161">
        <v>5</v>
      </c>
      <c r="AZ13" s="161">
        <v>13</v>
      </c>
      <c r="BA13" s="161">
        <v>12</v>
      </c>
      <c r="BB13" s="161">
        <v>9</v>
      </c>
      <c r="BC13" s="161">
        <v>11</v>
      </c>
      <c r="BD13" s="161">
        <v>11</v>
      </c>
      <c r="BE13" s="161">
        <v>13</v>
      </c>
      <c r="BF13" s="161">
        <v>14</v>
      </c>
      <c r="BG13" s="161">
        <v>4</v>
      </c>
      <c r="BH13" s="161">
        <v>4</v>
      </c>
      <c r="BI13" s="161">
        <v>6</v>
      </c>
      <c r="BJ13" s="161">
        <v>2</v>
      </c>
      <c r="BK13" s="161">
        <v>2</v>
      </c>
      <c r="BL13" s="161">
        <v>1</v>
      </c>
      <c r="BM13" s="161">
        <v>0</v>
      </c>
      <c r="BN13" s="161">
        <v>0</v>
      </c>
      <c r="BO13" s="161">
        <v>4</v>
      </c>
      <c r="BP13" s="161">
        <v>5749</v>
      </c>
      <c r="BQ13" s="460">
        <v>45.4140625</v>
      </c>
      <c r="BR13" s="161">
        <v>13</v>
      </c>
      <c r="BS13" s="161">
        <v>96</v>
      </c>
      <c r="BT13" s="161">
        <v>19</v>
      </c>
      <c r="BU13" s="161">
        <v>11</v>
      </c>
      <c r="BV13" s="161">
        <v>3</v>
      </c>
      <c r="BW13" s="161">
        <v>6</v>
      </c>
      <c r="BX13" s="161">
        <v>185</v>
      </c>
      <c r="BY13" s="161">
        <v>6</v>
      </c>
      <c r="BZ13" s="161">
        <v>5</v>
      </c>
      <c r="CA13" s="161">
        <v>6</v>
      </c>
      <c r="CB13" s="161">
        <v>19</v>
      </c>
      <c r="CC13" s="161">
        <v>37</v>
      </c>
      <c r="CD13" s="161">
        <v>19</v>
      </c>
      <c r="CE13" s="161">
        <v>11</v>
      </c>
      <c r="CF13" s="161">
        <v>10</v>
      </c>
      <c r="CG13" s="161">
        <v>6</v>
      </c>
      <c r="CH13" s="161">
        <v>5</v>
      </c>
      <c r="CI13" s="161">
        <v>14</v>
      </c>
      <c r="CJ13" s="161">
        <v>10</v>
      </c>
      <c r="CK13" s="161">
        <v>8</v>
      </c>
      <c r="CL13" s="161">
        <v>8</v>
      </c>
      <c r="CM13" s="161">
        <v>5</v>
      </c>
      <c r="CN13" s="161">
        <v>9</v>
      </c>
      <c r="CO13" s="161">
        <v>4</v>
      </c>
      <c r="CP13" s="161">
        <v>3</v>
      </c>
      <c r="CQ13" s="161">
        <v>0</v>
      </c>
      <c r="CR13" s="161">
        <v>0</v>
      </c>
      <c r="CS13" s="161">
        <v>0</v>
      </c>
      <c r="CT13" s="161">
        <v>0</v>
      </c>
      <c r="CU13" s="161">
        <v>6936</v>
      </c>
      <c r="CV13" s="460">
        <v>37.991891891900003</v>
      </c>
      <c r="CW13" s="161">
        <v>17</v>
      </c>
      <c r="CX13" s="161">
        <v>139</v>
      </c>
      <c r="CY13" s="161">
        <v>29</v>
      </c>
      <c r="CZ13" s="161">
        <v>16</v>
      </c>
      <c r="DA13" s="161">
        <v>3</v>
      </c>
      <c r="DB13" s="161">
        <v>60</v>
      </c>
    </row>
    <row r="14" spans="1:106" x14ac:dyDescent="0.15">
      <c r="A14" s="288">
        <v>8428</v>
      </c>
      <c r="B14" s="288">
        <v>28220</v>
      </c>
      <c r="C14" s="288">
        <v>1006</v>
      </c>
      <c r="D14" s="288">
        <v>3</v>
      </c>
      <c r="E14" s="288"/>
      <c r="F14" s="288"/>
      <c r="G14" s="288"/>
      <c r="H14" s="288" t="s">
        <v>631</v>
      </c>
      <c r="I14" s="288" t="s">
        <v>59</v>
      </c>
      <c r="J14" s="288" t="s">
        <v>60</v>
      </c>
      <c r="K14" s="288" t="s">
        <v>63</v>
      </c>
      <c r="L14" s="461"/>
      <c r="M14" s="480">
        <v>38</v>
      </c>
      <c r="N14" s="161">
        <v>86</v>
      </c>
      <c r="O14" s="161">
        <v>2</v>
      </c>
      <c r="P14" s="161">
        <v>1</v>
      </c>
      <c r="Q14" s="161">
        <v>1</v>
      </c>
      <c r="R14" s="161">
        <v>1</v>
      </c>
      <c r="S14" s="161">
        <v>5</v>
      </c>
      <c r="T14" s="161">
        <v>3</v>
      </c>
      <c r="U14" s="161">
        <v>5</v>
      </c>
      <c r="V14" s="161">
        <v>1</v>
      </c>
      <c r="W14" s="161">
        <v>3</v>
      </c>
      <c r="X14" s="161">
        <v>6</v>
      </c>
      <c r="Y14" s="161">
        <v>3</v>
      </c>
      <c r="Z14" s="161">
        <v>8</v>
      </c>
      <c r="AA14" s="161">
        <v>9</v>
      </c>
      <c r="AB14" s="161">
        <v>9</v>
      </c>
      <c r="AC14" s="161">
        <v>7</v>
      </c>
      <c r="AD14" s="161">
        <v>5</v>
      </c>
      <c r="AE14" s="161">
        <v>9</v>
      </c>
      <c r="AF14" s="161">
        <v>3</v>
      </c>
      <c r="AG14" s="161">
        <v>4</v>
      </c>
      <c r="AH14" s="161">
        <v>0</v>
      </c>
      <c r="AI14" s="161">
        <v>1</v>
      </c>
      <c r="AJ14" s="161">
        <v>0</v>
      </c>
      <c r="AK14" s="161">
        <v>4970</v>
      </c>
      <c r="AL14" s="460">
        <v>58.2906976744</v>
      </c>
      <c r="AM14" s="161">
        <v>4</v>
      </c>
      <c r="AN14" s="161">
        <v>44</v>
      </c>
      <c r="AO14" s="161">
        <v>38</v>
      </c>
      <c r="AP14" s="161">
        <v>22</v>
      </c>
      <c r="AQ14" s="161">
        <v>8</v>
      </c>
      <c r="AR14" s="161">
        <v>0</v>
      </c>
      <c r="AS14" s="161">
        <v>42</v>
      </c>
      <c r="AT14" s="161">
        <v>2</v>
      </c>
      <c r="AU14" s="161">
        <v>0</v>
      </c>
      <c r="AV14" s="161">
        <v>1</v>
      </c>
      <c r="AW14" s="161">
        <v>1</v>
      </c>
      <c r="AX14" s="161">
        <v>2</v>
      </c>
      <c r="AY14" s="161">
        <v>2</v>
      </c>
      <c r="AZ14" s="161">
        <v>5</v>
      </c>
      <c r="BA14" s="161">
        <v>0</v>
      </c>
      <c r="BB14" s="161">
        <v>1</v>
      </c>
      <c r="BC14" s="161">
        <v>3</v>
      </c>
      <c r="BD14" s="161">
        <v>0</v>
      </c>
      <c r="BE14" s="161">
        <v>5</v>
      </c>
      <c r="BF14" s="161">
        <v>4</v>
      </c>
      <c r="BG14" s="161">
        <v>5</v>
      </c>
      <c r="BH14" s="161">
        <v>4</v>
      </c>
      <c r="BI14" s="161">
        <v>1</v>
      </c>
      <c r="BJ14" s="161">
        <v>6</v>
      </c>
      <c r="BK14" s="161">
        <v>0</v>
      </c>
      <c r="BL14" s="161">
        <v>0</v>
      </c>
      <c r="BM14" s="161">
        <v>0</v>
      </c>
      <c r="BN14" s="161">
        <v>0</v>
      </c>
      <c r="BO14" s="161">
        <v>0</v>
      </c>
      <c r="BP14" s="161">
        <v>2201</v>
      </c>
      <c r="BQ14" s="460">
        <v>52.904761904799997</v>
      </c>
      <c r="BR14" s="161">
        <v>3</v>
      </c>
      <c r="BS14" s="161">
        <v>23</v>
      </c>
      <c r="BT14" s="161">
        <v>16</v>
      </c>
      <c r="BU14" s="161">
        <v>7</v>
      </c>
      <c r="BV14" s="161">
        <v>0</v>
      </c>
      <c r="BW14" s="161">
        <v>0</v>
      </c>
      <c r="BX14" s="161">
        <v>44</v>
      </c>
      <c r="BY14" s="161">
        <v>0</v>
      </c>
      <c r="BZ14" s="161">
        <v>1</v>
      </c>
      <c r="CA14" s="161">
        <v>0</v>
      </c>
      <c r="CB14" s="161">
        <v>0</v>
      </c>
      <c r="CC14" s="161">
        <v>3</v>
      </c>
      <c r="CD14" s="161">
        <v>1</v>
      </c>
      <c r="CE14" s="161">
        <v>0</v>
      </c>
      <c r="CF14" s="161">
        <v>1</v>
      </c>
      <c r="CG14" s="161">
        <v>2</v>
      </c>
      <c r="CH14" s="161">
        <v>3</v>
      </c>
      <c r="CI14" s="161">
        <v>3</v>
      </c>
      <c r="CJ14" s="161">
        <v>3</v>
      </c>
      <c r="CK14" s="161">
        <v>5</v>
      </c>
      <c r="CL14" s="161">
        <v>4</v>
      </c>
      <c r="CM14" s="161">
        <v>3</v>
      </c>
      <c r="CN14" s="161">
        <v>4</v>
      </c>
      <c r="CO14" s="161">
        <v>3</v>
      </c>
      <c r="CP14" s="161">
        <v>3</v>
      </c>
      <c r="CQ14" s="161">
        <v>4</v>
      </c>
      <c r="CR14" s="161">
        <v>0</v>
      </c>
      <c r="CS14" s="161">
        <v>1</v>
      </c>
      <c r="CT14" s="161">
        <v>0</v>
      </c>
      <c r="CU14" s="161">
        <v>2769</v>
      </c>
      <c r="CV14" s="460">
        <v>63.431818181799997</v>
      </c>
      <c r="CW14" s="161">
        <v>1</v>
      </c>
      <c r="CX14" s="161">
        <v>21</v>
      </c>
      <c r="CY14" s="161">
        <v>22</v>
      </c>
      <c r="CZ14" s="161">
        <v>15</v>
      </c>
      <c r="DA14" s="161">
        <v>8</v>
      </c>
      <c r="DB14" s="161">
        <v>0</v>
      </c>
    </row>
    <row r="15" spans="1:106" x14ac:dyDescent="0.15">
      <c r="A15" s="288">
        <v>8429</v>
      </c>
      <c r="B15" s="288">
        <v>28220</v>
      </c>
      <c r="C15" s="288">
        <v>1007</v>
      </c>
      <c r="D15" s="288">
        <v>3</v>
      </c>
      <c r="E15" s="288"/>
      <c r="F15" s="288"/>
      <c r="G15" s="288"/>
      <c r="H15" s="288" t="s">
        <v>631</v>
      </c>
      <c r="I15" s="288" t="s">
        <v>59</v>
      </c>
      <c r="J15" s="288" t="s">
        <v>60</v>
      </c>
      <c r="K15" s="288" t="s">
        <v>64</v>
      </c>
      <c r="L15" s="461"/>
      <c r="M15" s="480">
        <v>32</v>
      </c>
      <c r="N15" s="161">
        <v>76</v>
      </c>
      <c r="O15" s="161">
        <v>0</v>
      </c>
      <c r="P15" s="161">
        <v>2</v>
      </c>
      <c r="Q15" s="161">
        <v>5</v>
      </c>
      <c r="R15" s="161">
        <v>4</v>
      </c>
      <c r="S15" s="161">
        <v>1</v>
      </c>
      <c r="T15" s="161">
        <v>6</v>
      </c>
      <c r="U15" s="161">
        <v>9</v>
      </c>
      <c r="V15" s="161">
        <v>7</v>
      </c>
      <c r="W15" s="161">
        <v>3</v>
      </c>
      <c r="X15" s="161">
        <v>3</v>
      </c>
      <c r="Y15" s="161">
        <v>6</v>
      </c>
      <c r="Z15" s="161">
        <v>7</v>
      </c>
      <c r="AA15" s="161">
        <v>3</v>
      </c>
      <c r="AB15" s="161">
        <v>5</v>
      </c>
      <c r="AC15" s="161">
        <v>2</v>
      </c>
      <c r="AD15" s="161">
        <v>4</v>
      </c>
      <c r="AE15" s="161">
        <v>6</v>
      </c>
      <c r="AF15" s="161">
        <v>2</v>
      </c>
      <c r="AG15" s="161">
        <v>1</v>
      </c>
      <c r="AH15" s="161">
        <v>0</v>
      </c>
      <c r="AI15" s="161">
        <v>0</v>
      </c>
      <c r="AJ15" s="161">
        <v>0</v>
      </c>
      <c r="AK15" s="161">
        <v>3584</v>
      </c>
      <c r="AL15" s="460">
        <v>47.657894736800003</v>
      </c>
      <c r="AM15" s="161">
        <v>7</v>
      </c>
      <c r="AN15" s="161">
        <v>49</v>
      </c>
      <c r="AO15" s="161">
        <v>20</v>
      </c>
      <c r="AP15" s="161">
        <v>13</v>
      </c>
      <c r="AQ15" s="161">
        <v>3</v>
      </c>
      <c r="AR15" s="161">
        <v>0</v>
      </c>
      <c r="AS15" s="161">
        <v>40</v>
      </c>
      <c r="AT15" s="161">
        <v>0</v>
      </c>
      <c r="AU15" s="161">
        <v>1</v>
      </c>
      <c r="AV15" s="161">
        <v>4</v>
      </c>
      <c r="AW15" s="161">
        <v>3</v>
      </c>
      <c r="AX15" s="161">
        <v>0</v>
      </c>
      <c r="AY15" s="161">
        <v>4</v>
      </c>
      <c r="AZ15" s="161">
        <v>4</v>
      </c>
      <c r="BA15" s="161">
        <v>3</v>
      </c>
      <c r="BB15" s="161">
        <v>2</v>
      </c>
      <c r="BC15" s="161">
        <v>2</v>
      </c>
      <c r="BD15" s="161">
        <v>3</v>
      </c>
      <c r="BE15" s="161">
        <v>5</v>
      </c>
      <c r="BF15" s="161">
        <v>1</v>
      </c>
      <c r="BG15" s="161">
        <v>2</v>
      </c>
      <c r="BH15" s="161">
        <v>1</v>
      </c>
      <c r="BI15" s="161">
        <v>1</v>
      </c>
      <c r="BJ15" s="161">
        <v>2</v>
      </c>
      <c r="BK15" s="161">
        <v>2</v>
      </c>
      <c r="BL15" s="161">
        <v>0</v>
      </c>
      <c r="BM15" s="161">
        <v>0</v>
      </c>
      <c r="BN15" s="161">
        <v>0</v>
      </c>
      <c r="BO15" s="161">
        <v>0</v>
      </c>
      <c r="BP15" s="161">
        <v>1758</v>
      </c>
      <c r="BQ15" s="460">
        <v>44.45</v>
      </c>
      <c r="BR15" s="161">
        <v>5</v>
      </c>
      <c r="BS15" s="161">
        <v>27</v>
      </c>
      <c r="BT15" s="161">
        <v>8</v>
      </c>
      <c r="BU15" s="161">
        <v>5</v>
      </c>
      <c r="BV15" s="161">
        <v>2</v>
      </c>
      <c r="BW15" s="161">
        <v>0</v>
      </c>
      <c r="BX15" s="161">
        <v>36</v>
      </c>
      <c r="BY15" s="161">
        <v>0</v>
      </c>
      <c r="BZ15" s="161">
        <v>1</v>
      </c>
      <c r="CA15" s="161">
        <v>1</v>
      </c>
      <c r="CB15" s="161">
        <v>1</v>
      </c>
      <c r="CC15" s="161">
        <v>1</v>
      </c>
      <c r="CD15" s="161">
        <v>2</v>
      </c>
      <c r="CE15" s="161">
        <v>5</v>
      </c>
      <c r="CF15" s="161">
        <v>4</v>
      </c>
      <c r="CG15" s="161">
        <v>1</v>
      </c>
      <c r="CH15" s="161">
        <v>1</v>
      </c>
      <c r="CI15" s="161">
        <v>3</v>
      </c>
      <c r="CJ15" s="161">
        <v>2</v>
      </c>
      <c r="CK15" s="161">
        <v>2</v>
      </c>
      <c r="CL15" s="161">
        <v>3</v>
      </c>
      <c r="CM15" s="161">
        <v>1</v>
      </c>
      <c r="CN15" s="161">
        <v>3</v>
      </c>
      <c r="CO15" s="161">
        <v>4</v>
      </c>
      <c r="CP15" s="161">
        <v>0</v>
      </c>
      <c r="CQ15" s="161">
        <v>1</v>
      </c>
      <c r="CR15" s="161">
        <v>0</v>
      </c>
      <c r="CS15" s="161">
        <v>0</v>
      </c>
      <c r="CT15" s="161">
        <v>0</v>
      </c>
      <c r="CU15" s="161">
        <v>1826</v>
      </c>
      <c r="CV15" s="460">
        <v>51.222222222200003</v>
      </c>
      <c r="CW15" s="161">
        <v>2</v>
      </c>
      <c r="CX15" s="161">
        <v>22</v>
      </c>
      <c r="CY15" s="161">
        <v>12</v>
      </c>
      <c r="CZ15" s="161">
        <v>8</v>
      </c>
      <c r="DA15" s="161">
        <v>1</v>
      </c>
      <c r="DB15" s="161">
        <v>0</v>
      </c>
    </row>
    <row r="16" spans="1:106" x14ac:dyDescent="0.15">
      <c r="A16" s="288">
        <v>8430</v>
      </c>
      <c r="B16" s="288">
        <v>28220</v>
      </c>
      <c r="C16" s="288">
        <v>1008</v>
      </c>
      <c r="D16" s="288">
        <v>3</v>
      </c>
      <c r="E16" s="288"/>
      <c r="F16" s="288"/>
      <c r="G16" s="288"/>
      <c r="H16" s="288" t="s">
        <v>631</v>
      </c>
      <c r="I16" s="288" t="s">
        <v>59</v>
      </c>
      <c r="J16" s="288" t="s">
        <v>60</v>
      </c>
      <c r="K16" s="288" t="s">
        <v>65</v>
      </c>
      <c r="L16" s="461"/>
      <c r="M16" s="480">
        <v>308</v>
      </c>
      <c r="N16" s="161">
        <v>704</v>
      </c>
      <c r="O16" s="161">
        <v>47</v>
      </c>
      <c r="P16" s="161">
        <v>28</v>
      </c>
      <c r="Q16" s="161">
        <v>26</v>
      </c>
      <c r="R16" s="161">
        <v>39</v>
      </c>
      <c r="S16" s="161">
        <v>31</v>
      </c>
      <c r="T16" s="161">
        <v>64</v>
      </c>
      <c r="U16" s="161">
        <v>48</v>
      </c>
      <c r="V16" s="161">
        <v>48</v>
      </c>
      <c r="W16" s="161">
        <v>52</v>
      </c>
      <c r="X16" s="161">
        <v>55</v>
      </c>
      <c r="Y16" s="161">
        <v>62</v>
      </c>
      <c r="Z16" s="161">
        <v>40</v>
      </c>
      <c r="AA16" s="161">
        <v>25</v>
      </c>
      <c r="AB16" s="161">
        <v>47</v>
      </c>
      <c r="AC16" s="161">
        <v>27</v>
      </c>
      <c r="AD16" s="161">
        <v>29</v>
      </c>
      <c r="AE16" s="161">
        <v>15</v>
      </c>
      <c r="AF16" s="161">
        <v>10</v>
      </c>
      <c r="AG16" s="161">
        <v>3</v>
      </c>
      <c r="AH16" s="161">
        <v>1</v>
      </c>
      <c r="AI16" s="161">
        <v>0</v>
      </c>
      <c r="AJ16" s="161">
        <v>7</v>
      </c>
      <c r="AK16" s="161">
        <v>28537</v>
      </c>
      <c r="AL16" s="460">
        <v>41.442611190800001</v>
      </c>
      <c r="AM16" s="161">
        <v>101</v>
      </c>
      <c r="AN16" s="161">
        <v>464</v>
      </c>
      <c r="AO16" s="161">
        <v>132</v>
      </c>
      <c r="AP16" s="161">
        <v>58</v>
      </c>
      <c r="AQ16" s="161">
        <v>14</v>
      </c>
      <c r="AR16" s="161">
        <v>3</v>
      </c>
      <c r="AS16" s="161">
        <v>375</v>
      </c>
      <c r="AT16" s="161">
        <v>25</v>
      </c>
      <c r="AU16" s="161">
        <v>11</v>
      </c>
      <c r="AV16" s="161">
        <v>18</v>
      </c>
      <c r="AW16" s="161">
        <v>24</v>
      </c>
      <c r="AX16" s="161">
        <v>15</v>
      </c>
      <c r="AY16" s="161">
        <v>39</v>
      </c>
      <c r="AZ16" s="161">
        <v>28</v>
      </c>
      <c r="BA16" s="161">
        <v>24</v>
      </c>
      <c r="BB16" s="161">
        <v>29</v>
      </c>
      <c r="BC16" s="161">
        <v>29</v>
      </c>
      <c r="BD16" s="161">
        <v>35</v>
      </c>
      <c r="BE16" s="161">
        <v>22</v>
      </c>
      <c r="BF16" s="161">
        <v>14</v>
      </c>
      <c r="BG16" s="161">
        <v>23</v>
      </c>
      <c r="BH16" s="161">
        <v>9</v>
      </c>
      <c r="BI16" s="161">
        <v>13</v>
      </c>
      <c r="BJ16" s="161">
        <v>7</v>
      </c>
      <c r="BK16" s="161">
        <v>3</v>
      </c>
      <c r="BL16" s="161">
        <v>0</v>
      </c>
      <c r="BM16" s="161">
        <v>0</v>
      </c>
      <c r="BN16" s="161">
        <v>0</v>
      </c>
      <c r="BO16" s="161">
        <v>7</v>
      </c>
      <c r="BP16" s="161">
        <v>14429</v>
      </c>
      <c r="BQ16" s="460">
        <v>39.7092391304</v>
      </c>
      <c r="BR16" s="161">
        <v>54</v>
      </c>
      <c r="BS16" s="161">
        <v>259</v>
      </c>
      <c r="BT16" s="161">
        <v>55</v>
      </c>
      <c r="BU16" s="161">
        <v>23</v>
      </c>
      <c r="BV16" s="161">
        <v>3</v>
      </c>
      <c r="BW16" s="161">
        <v>2</v>
      </c>
      <c r="BX16" s="161">
        <v>329</v>
      </c>
      <c r="BY16" s="161">
        <v>22</v>
      </c>
      <c r="BZ16" s="161">
        <v>17</v>
      </c>
      <c r="CA16" s="161">
        <v>8</v>
      </c>
      <c r="CB16" s="161">
        <v>15</v>
      </c>
      <c r="CC16" s="161">
        <v>16</v>
      </c>
      <c r="CD16" s="161">
        <v>25</v>
      </c>
      <c r="CE16" s="161">
        <v>20</v>
      </c>
      <c r="CF16" s="161">
        <v>24</v>
      </c>
      <c r="CG16" s="161">
        <v>23</v>
      </c>
      <c r="CH16" s="161">
        <v>26</v>
      </c>
      <c r="CI16" s="161">
        <v>27</v>
      </c>
      <c r="CJ16" s="161">
        <v>18</v>
      </c>
      <c r="CK16" s="161">
        <v>11</v>
      </c>
      <c r="CL16" s="161">
        <v>24</v>
      </c>
      <c r="CM16" s="161">
        <v>18</v>
      </c>
      <c r="CN16" s="161">
        <v>16</v>
      </c>
      <c r="CO16" s="161">
        <v>8</v>
      </c>
      <c r="CP16" s="161">
        <v>7</v>
      </c>
      <c r="CQ16" s="161">
        <v>3</v>
      </c>
      <c r="CR16" s="161">
        <v>1</v>
      </c>
      <c r="CS16" s="161">
        <v>0</v>
      </c>
      <c r="CT16" s="161">
        <v>0</v>
      </c>
      <c r="CU16" s="161">
        <v>14108</v>
      </c>
      <c r="CV16" s="460">
        <v>43.3814589666</v>
      </c>
      <c r="CW16" s="161">
        <v>47</v>
      </c>
      <c r="CX16" s="161">
        <v>205</v>
      </c>
      <c r="CY16" s="161">
        <v>77</v>
      </c>
      <c r="CZ16" s="161">
        <v>35</v>
      </c>
      <c r="DA16" s="161">
        <v>11</v>
      </c>
      <c r="DB16" s="161">
        <v>1</v>
      </c>
    </row>
    <row r="17" spans="1:106" x14ac:dyDescent="0.15">
      <c r="A17" s="288">
        <v>8431</v>
      </c>
      <c r="B17" s="288">
        <v>28220</v>
      </c>
      <c r="C17" s="288">
        <v>1009</v>
      </c>
      <c r="D17" s="288">
        <v>3</v>
      </c>
      <c r="E17" s="288"/>
      <c r="F17" s="288"/>
      <c r="G17" s="288"/>
      <c r="H17" s="288" t="s">
        <v>631</v>
      </c>
      <c r="I17" s="288" t="s">
        <v>59</v>
      </c>
      <c r="J17" s="288" t="s">
        <v>60</v>
      </c>
      <c r="K17" s="288" t="s">
        <v>66</v>
      </c>
      <c r="L17" s="461"/>
      <c r="M17" s="480">
        <v>333</v>
      </c>
      <c r="N17" s="161">
        <v>867</v>
      </c>
      <c r="O17" s="161">
        <v>51</v>
      </c>
      <c r="P17" s="161">
        <v>57</v>
      </c>
      <c r="Q17" s="161">
        <v>46</v>
      </c>
      <c r="R17" s="161">
        <v>43</v>
      </c>
      <c r="S17" s="161">
        <v>40</v>
      </c>
      <c r="T17" s="161">
        <v>45</v>
      </c>
      <c r="U17" s="161">
        <v>71</v>
      </c>
      <c r="V17" s="161">
        <v>60</v>
      </c>
      <c r="W17" s="161">
        <v>63</v>
      </c>
      <c r="X17" s="161">
        <v>53</v>
      </c>
      <c r="Y17" s="161">
        <v>40</v>
      </c>
      <c r="Z17" s="161">
        <v>40</v>
      </c>
      <c r="AA17" s="161">
        <v>58</v>
      </c>
      <c r="AB17" s="161">
        <v>60</v>
      </c>
      <c r="AC17" s="161">
        <v>43</v>
      </c>
      <c r="AD17" s="161">
        <v>42</v>
      </c>
      <c r="AE17" s="161">
        <v>30</v>
      </c>
      <c r="AF17" s="161">
        <v>16</v>
      </c>
      <c r="AG17" s="161">
        <v>7</v>
      </c>
      <c r="AH17" s="161">
        <v>1</v>
      </c>
      <c r="AI17" s="161">
        <v>0</v>
      </c>
      <c r="AJ17" s="161">
        <v>1</v>
      </c>
      <c r="AK17" s="161">
        <v>36405</v>
      </c>
      <c r="AL17" s="460">
        <v>42.538106235599997</v>
      </c>
      <c r="AM17" s="161">
        <v>154</v>
      </c>
      <c r="AN17" s="161">
        <v>513</v>
      </c>
      <c r="AO17" s="161">
        <v>199</v>
      </c>
      <c r="AP17" s="161">
        <v>96</v>
      </c>
      <c r="AQ17" s="161">
        <v>24</v>
      </c>
      <c r="AR17" s="161">
        <v>47</v>
      </c>
      <c r="AS17" s="161">
        <v>426</v>
      </c>
      <c r="AT17" s="161">
        <v>17</v>
      </c>
      <c r="AU17" s="161">
        <v>32</v>
      </c>
      <c r="AV17" s="161">
        <v>23</v>
      </c>
      <c r="AW17" s="161">
        <v>16</v>
      </c>
      <c r="AX17" s="161">
        <v>22</v>
      </c>
      <c r="AY17" s="161">
        <v>27</v>
      </c>
      <c r="AZ17" s="161">
        <v>34</v>
      </c>
      <c r="BA17" s="161">
        <v>32</v>
      </c>
      <c r="BB17" s="161">
        <v>32</v>
      </c>
      <c r="BC17" s="161">
        <v>24</v>
      </c>
      <c r="BD17" s="161">
        <v>21</v>
      </c>
      <c r="BE17" s="161">
        <v>20</v>
      </c>
      <c r="BF17" s="161">
        <v>27</v>
      </c>
      <c r="BG17" s="161">
        <v>34</v>
      </c>
      <c r="BH17" s="161">
        <v>18</v>
      </c>
      <c r="BI17" s="161">
        <v>24</v>
      </c>
      <c r="BJ17" s="161">
        <v>13</v>
      </c>
      <c r="BK17" s="161">
        <v>7</v>
      </c>
      <c r="BL17" s="161">
        <v>2</v>
      </c>
      <c r="BM17" s="161">
        <v>1</v>
      </c>
      <c r="BN17" s="161">
        <v>0</v>
      </c>
      <c r="BO17" s="161">
        <v>0</v>
      </c>
      <c r="BP17" s="161">
        <v>18069</v>
      </c>
      <c r="BQ17" s="460">
        <v>42.915492957700003</v>
      </c>
      <c r="BR17" s="161">
        <v>72</v>
      </c>
      <c r="BS17" s="161">
        <v>255</v>
      </c>
      <c r="BT17" s="161">
        <v>99</v>
      </c>
      <c r="BU17" s="161">
        <v>47</v>
      </c>
      <c r="BV17" s="161">
        <v>10</v>
      </c>
      <c r="BW17" s="161">
        <v>26</v>
      </c>
      <c r="BX17" s="161">
        <v>441</v>
      </c>
      <c r="BY17" s="161">
        <v>34</v>
      </c>
      <c r="BZ17" s="161">
        <v>25</v>
      </c>
      <c r="CA17" s="161">
        <v>23</v>
      </c>
      <c r="CB17" s="161">
        <v>27</v>
      </c>
      <c r="CC17" s="161">
        <v>18</v>
      </c>
      <c r="CD17" s="161">
        <v>18</v>
      </c>
      <c r="CE17" s="161">
        <v>37</v>
      </c>
      <c r="CF17" s="161">
        <v>28</v>
      </c>
      <c r="CG17" s="161">
        <v>31</v>
      </c>
      <c r="CH17" s="161">
        <v>29</v>
      </c>
      <c r="CI17" s="161">
        <v>19</v>
      </c>
      <c r="CJ17" s="161">
        <v>20</v>
      </c>
      <c r="CK17" s="161">
        <v>31</v>
      </c>
      <c r="CL17" s="161">
        <v>26</v>
      </c>
      <c r="CM17" s="161">
        <v>25</v>
      </c>
      <c r="CN17" s="161">
        <v>18</v>
      </c>
      <c r="CO17" s="161">
        <v>17</v>
      </c>
      <c r="CP17" s="161">
        <v>9</v>
      </c>
      <c r="CQ17" s="161">
        <v>5</v>
      </c>
      <c r="CR17" s="161">
        <v>0</v>
      </c>
      <c r="CS17" s="161">
        <v>0</v>
      </c>
      <c r="CT17" s="161">
        <v>1</v>
      </c>
      <c r="CU17" s="161">
        <v>18336</v>
      </c>
      <c r="CV17" s="460">
        <v>42.172727272700001</v>
      </c>
      <c r="CW17" s="161">
        <v>82</v>
      </c>
      <c r="CX17" s="161">
        <v>258</v>
      </c>
      <c r="CY17" s="161">
        <v>100</v>
      </c>
      <c r="CZ17" s="161">
        <v>49</v>
      </c>
      <c r="DA17" s="161">
        <v>14</v>
      </c>
      <c r="DB17" s="161">
        <v>21</v>
      </c>
    </row>
    <row r="18" spans="1:106" x14ac:dyDescent="0.15">
      <c r="A18" s="288">
        <v>8432</v>
      </c>
      <c r="B18" s="288">
        <v>28220</v>
      </c>
      <c r="C18" s="288">
        <v>1010</v>
      </c>
      <c r="D18" s="288">
        <v>3</v>
      </c>
      <c r="E18" s="288"/>
      <c r="F18" s="288"/>
      <c r="G18" s="288"/>
      <c r="H18" s="288" t="s">
        <v>631</v>
      </c>
      <c r="I18" s="288" t="s">
        <v>59</v>
      </c>
      <c r="J18" s="288" t="s">
        <v>60</v>
      </c>
      <c r="K18" s="288" t="s">
        <v>67</v>
      </c>
      <c r="L18" s="461"/>
      <c r="M18" s="480">
        <v>214</v>
      </c>
      <c r="N18" s="161">
        <v>485</v>
      </c>
      <c r="O18" s="161">
        <v>28</v>
      </c>
      <c r="P18" s="161">
        <v>20</v>
      </c>
      <c r="Q18" s="161">
        <v>20</v>
      </c>
      <c r="R18" s="161">
        <v>10</v>
      </c>
      <c r="S18" s="161">
        <v>16</v>
      </c>
      <c r="T18" s="161">
        <v>35</v>
      </c>
      <c r="U18" s="161">
        <v>50</v>
      </c>
      <c r="V18" s="161">
        <v>30</v>
      </c>
      <c r="W18" s="161">
        <v>38</v>
      </c>
      <c r="X18" s="161">
        <v>30</v>
      </c>
      <c r="Y18" s="161">
        <v>26</v>
      </c>
      <c r="Z18" s="161">
        <v>13</v>
      </c>
      <c r="AA18" s="161">
        <v>33</v>
      </c>
      <c r="AB18" s="161">
        <v>42</v>
      </c>
      <c r="AC18" s="161">
        <v>29</v>
      </c>
      <c r="AD18" s="161">
        <v>31</v>
      </c>
      <c r="AE18" s="161">
        <v>15</v>
      </c>
      <c r="AF18" s="161">
        <v>10</v>
      </c>
      <c r="AG18" s="161">
        <v>4</v>
      </c>
      <c r="AH18" s="161">
        <v>1</v>
      </c>
      <c r="AI18" s="161">
        <v>0</v>
      </c>
      <c r="AJ18" s="161">
        <v>4</v>
      </c>
      <c r="AK18" s="161">
        <v>21595</v>
      </c>
      <c r="AL18" s="460">
        <v>45.396049896000001</v>
      </c>
      <c r="AM18" s="161">
        <v>68</v>
      </c>
      <c r="AN18" s="161">
        <v>281</v>
      </c>
      <c r="AO18" s="161">
        <v>132</v>
      </c>
      <c r="AP18" s="161">
        <v>61</v>
      </c>
      <c r="AQ18" s="161">
        <v>15</v>
      </c>
      <c r="AR18" s="161">
        <v>10</v>
      </c>
      <c r="AS18" s="161">
        <v>241</v>
      </c>
      <c r="AT18" s="161">
        <v>12</v>
      </c>
      <c r="AU18" s="161">
        <v>10</v>
      </c>
      <c r="AV18" s="161">
        <v>7</v>
      </c>
      <c r="AW18" s="161">
        <v>5</v>
      </c>
      <c r="AX18" s="161">
        <v>4</v>
      </c>
      <c r="AY18" s="161">
        <v>19</v>
      </c>
      <c r="AZ18" s="161">
        <v>31</v>
      </c>
      <c r="BA18" s="161">
        <v>16</v>
      </c>
      <c r="BB18" s="161">
        <v>20</v>
      </c>
      <c r="BC18" s="161">
        <v>17</v>
      </c>
      <c r="BD18" s="161">
        <v>16</v>
      </c>
      <c r="BE18" s="161">
        <v>6</v>
      </c>
      <c r="BF18" s="161">
        <v>14</v>
      </c>
      <c r="BG18" s="161">
        <v>21</v>
      </c>
      <c r="BH18" s="161">
        <v>15</v>
      </c>
      <c r="BI18" s="161">
        <v>12</v>
      </c>
      <c r="BJ18" s="161">
        <v>8</v>
      </c>
      <c r="BK18" s="161">
        <v>4</v>
      </c>
      <c r="BL18" s="161">
        <v>2</v>
      </c>
      <c r="BM18" s="161">
        <v>0</v>
      </c>
      <c r="BN18" s="161">
        <v>0</v>
      </c>
      <c r="BO18" s="161">
        <v>2</v>
      </c>
      <c r="BP18" s="161">
        <v>10739</v>
      </c>
      <c r="BQ18" s="460">
        <v>45.433054393299997</v>
      </c>
      <c r="BR18" s="161">
        <v>29</v>
      </c>
      <c r="BS18" s="161">
        <v>148</v>
      </c>
      <c r="BT18" s="161">
        <v>62</v>
      </c>
      <c r="BU18" s="161">
        <v>26</v>
      </c>
      <c r="BV18" s="161">
        <v>6</v>
      </c>
      <c r="BW18" s="161">
        <v>5</v>
      </c>
      <c r="BX18" s="161">
        <v>244</v>
      </c>
      <c r="BY18" s="161">
        <v>16</v>
      </c>
      <c r="BZ18" s="161">
        <v>10</v>
      </c>
      <c r="CA18" s="161">
        <v>13</v>
      </c>
      <c r="CB18" s="161">
        <v>5</v>
      </c>
      <c r="CC18" s="161">
        <v>12</v>
      </c>
      <c r="CD18" s="161">
        <v>16</v>
      </c>
      <c r="CE18" s="161">
        <v>19</v>
      </c>
      <c r="CF18" s="161">
        <v>14</v>
      </c>
      <c r="CG18" s="161">
        <v>18</v>
      </c>
      <c r="CH18" s="161">
        <v>13</v>
      </c>
      <c r="CI18" s="161">
        <v>10</v>
      </c>
      <c r="CJ18" s="161">
        <v>7</v>
      </c>
      <c r="CK18" s="161">
        <v>19</v>
      </c>
      <c r="CL18" s="161">
        <v>21</v>
      </c>
      <c r="CM18" s="161">
        <v>14</v>
      </c>
      <c r="CN18" s="161">
        <v>19</v>
      </c>
      <c r="CO18" s="161">
        <v>7</v>
      </c>
      <c r="CP18" s="161">
        <v>6</v>
      </c>
      <c r="CQ18" s="161">
        <v>2</v>
      </c>
      <c r="CR18" s="161">
        <v>1</v>
      </c>
      <c r="CS18" s="161">
        <v>0</v>
      </c>
      <c r="CT18" s="161">
        <v>2</v>
      </c>
      <c r="CU18" s="161">
        <v>10856</v>
      </c>
      <c r="CV18" s="460">
        <v>45.359504132200001</v>
      </c>
      <c r="CW18" s="161">
        <v>39</v>
      </c>
      <c r="CX18" s="161">
        <v>133</v>
      </c>
      <c r="CY18" s="161">
        <v>70</v>
      </c>
      <c r="CZ18" s="161">
        <v>35</v>
      </c>
      <c r="DA18" s="161">
        <v>9</v>
      </c>
      <c r="DB18" s="161">
        <v>5</v>
      </c>
    </row>
    <row r="19" spans="1:106" x14ac:dyDescent="0.15">
      <c r="A19" s="288">
        <v>8433</v>
      </c>
      <c r="B19" s="288">
        <v>28220</v>
      </c>
      <c r="C19" s="288">
        <v>1011</v>
      </c>
      <c r="D19" s="288">
        <v>3</v>
      </c>
      <c r="E19" s="288"/>
      <c r="F19" s="288"/>
      <c r="G19" s="288"/>
      <c r="H19" s="288" t="s">
        <v>631</v>
      </c>
      <c r="I19" s="288" t="s">
        <v>59</v>
      </c>
      <c r="J19" s="288" t="s">
        <v>60</v>
      </c>
      <c r="K19" s="288" t="s">
        <v>68</v>
      </c>
      <c r="L19" s="461"/>
      <c r="M19" s="480">
        <v>22</v>
      </c>
      <c r="N19" s="161">
        <v>36</v>
      </c>
      <c r="O19" s="161">
        <v>0</v>
      </c>
      <c r="P19" s="161">
        <v>0</v>
      </c>
      <c r="Q19" s="161">
        <v>0</v>
      </c>
      <c r="R19" s="161">
        <v>0</v>
      </c>
      <c r="S19" s="161">
        <v>0</v>
      </c>
      <c r="T19" s="161">
        <v>8</v>
      </c>
      <c r="U19" s="161">
        <v>2</v>
      </c>
      <c r="V19" s="161">
        <v>1</v>
      </c>
      <c r="W19" s="161">
        <v>2</v>
      </c>
      <c r="X19" s="161">
        <v>1</v>
      </c>
      <c r="Y19" s="161">
        <v>2</v>
      </c>
      <c r="Z19" s="161">
        <v>2</v>
      </c>
      <c r="AA19" s="161">
        <v>3</v>
      </c>
      <c r="AB19" s="161">
        <v>6</v>
      </c>
      <c r="AC19" s="161">
        <v>2</v>
      </c>
      <c r="AD19" s="161">
        <v>4</v>
      </c>
      <c r="AE19" s="161">
        <v>1</v>
      </c>
      <c r="AF19" s="161">
        <v>0</v>
      </c>
      <c r="AG19" s="161">
        <v>2</v>
      </c>
      <c r="AH19" s="161">
        <v>0</v>
      </c>
      <c r="AI19" s="161">
        <v>0</v>
      </c>
      <c r="AJ19" s="161">
        <v>0</v>
      </c>
      <c r="AK19" s="161">
        <v>1967</v>
      </c>
      <c r="AL19" s="460">
        <v>55.138888888899999</v>
      </c>
      <c r="AM19" s="161">
        <v>0</v>
      </c>
      <c r="AN19" s="161">
        <v>21</v>
      </c>
      <c r="AO19" s="161">
        <v>15</v>
      </c>
      <c r="AP19" s="161">
        <v>7</v>
      </c>
      <c r="AQ19" s="161">
        <v>2</v>
      </c>
      <c r="AR19" s="161">
        <v>1</v>
      </c>
      <c r="AS19" s="161">
        <v>15</v>
      </c>
      <c r="AT19" s="161">
        <v>0</v>
      </c>
      <c r="AU19" s="161">
        <v>0</v>
      </c>
      <c r="AV19" s="161">
        <v>0</v>
      </c>
      <c r="AW19" s="161">
        <v>0</v>
      </c>
      <c r="AX19" s="161">
        <v>0</v>
      </c>
      <c r="AY19" s="161">
        <v>2</v>
      </c>
      <c r="AZ19" s="161">
        <v>1</v>
      </c>
      <c r="BA19" s="161">
        <v>1</v>
      </c>
      <c r="BB19" s="161">
        <v>2</v>
      </c>
      <c r="BC19" s="161">
        <v>1</v>
      </c>
      <c r="BD19" s="161">
        <v>1</v>
      </c>
      <c r="BE19" s="161">
        <v>0</v>
      </c>
      <c r="BF19" s="161">
        <v>1</v>
      </c>
      <c r="BG19" s="161">
        <v>4</v>
      </c>
      <c r="BH19" s="161">
        <v>0</v>
      </c>
      <c r="BI19" s="161">
        <v>1</v>
      </c>
      <c r="BJ19" s="161">
        <v>1</v>
      </c>
      <c r="BK19" s="161">
        <v>0</v>
      </c>
      <c r="BL19" s="161">
        <v>0</v>
      </c>
      <c r="BM19" s="161">
        <v>0</v>
      </c>
      <c r="BN19" s="161">
        <v>0</v>
      </c>
      <c r="BO19" s="161">
        <v>0</v>
      </c>
      <c r="BP19" s="161">
        <v>794</v>
      </c>
      <c r="BQ19" s="460">
        <v>53.433333333299998</v>
      </c>
      <c r="BR19" s="161">
        <v>0</v>
      </c>
      <c r="BS19" s="161">
        <v>9</v>
      </c>
      <c r="BT19" s="161">
        <v>6</v>
      </c>
      <c r="BU19" s="161">
        <v>2</v>
      </c>
      <c r="BV19" s="161">
        <v>0</v>
      </c>
      <c r="BW19" s="161">
        <v>0</v>
      </c>
      <c r="BX19" s="161">
        <v>21</v>
      </c>
      <c r="BY19" s="161">
        <v>0</v>
      </c>
      <c r="BZ19" s="161">
        <v>0</v>
      </c>
      <c r="CA19" s="161">
        <v>0</v>
      </c>
      <c r="CB19" s="161">
        <v>0</v>
      </c>
      <c r="CC19" s="161">
        <v>0</v>
      </c>
      <c r="CD19" s="161">
        <v>6</v>
      </c>
      <c r="CE19" s="161">
        <v>1</v>
      </c>
      <c r="CF19" s="161">
        <v>0</v>
      </c>
      <c r="CG19" s="161">
        <v>0</v>
      </c>
      <c r="CH19" s="161">
        <v>0</v>
      </c>
      <c r="CI19" s="161">
        <v>1</v>
      </c>
      <c r="CJ19" s="161">
        <v>2</v>
      </c>
      <c r="CK19" s="161">
        <v>2</v>
      </c>
      <c r="CL19" s="161">
        <v>2</v>
      </c>
      <c r="CM19" s="161">
        <v>2</v>
      </c>
      <c r="CN19" s="161">
        <v>3</v>
      </c>
      <c r="CO19" s="161">
        <v>0</v>
      </c>
      <c r="CP19" s="161">
        <v>0</v>
      </c>
      <c r="CQ19" s="161">
        <v>2</v>
      </c>
      <c r="CR19" s="161">
        <v>0</v>
      </c>
      <c r="CS19" s="161">
        <v>0</v>
      </c>
      <c r="CT19" s="161">
        <v>0</v>
      </c>
      <c r="CU19" s="161">
        <v>1173</v>
      </c>
      <c r="CV19" s="460">
        <v>56.357142857100001</v>
      </c>
      <c r="CW19" s="161">
        <v>0</v>
      </c>
      <c r="CX19" s="161">
        <v>12</v>
      </c>
      <c r="CY19" s="161">
        <v>9</v>
      </c>
      <c r="CZ19" s="161">
        <v>5</v>
      </c>
      <c r="DA19" s="161">
        <v>2</v>
      </c>
      <c r="DB19" s="161">
        <v>1</v>
      </c>
    </row>
    <row r="20" spans="1:106" x14ac:dyDescent="0.15">
      <c r="A20" s="288">
        <v>8434</v>
      </c>
      <c r="B20" s="288">
        <v>28220</v>
      </c>
      <c r="C20" s="288">
        <v>1012</v>
      </c>
      <c r="D20" s="288">
        <v>3</v>
      </c>
      <c r="E20" s="288"/>
      <c r="F20" s="288"/>
      <c r="G20" s="288"/>
      <c r="H20" s="288" t="s">
        <v>631</v>
      </c>
      <c r="I20" s="288" t="s">
        <v>59</v>
      </c>
      <c r="J20" s="288" t="s">
        <v>60</v>
      </c>
      <c r="K20" s="288" t="s">
        <v>51</v>
      </c>
      <c r="L20" s="461"/>
      <c r="M20" s="480">
        <v>33</v>
      </c>
      <c r="N20" s="161">
        <v>71</v>
      </c>
      <c r="O20" s="161">
        <v>0</v>
      </c>
      <c r="P20" s="161">
        <v>0</v>
      </c>
      <c r="Q20" s="161">
        <v>2</v>
      </c>
      <c r="R20" s="161">
        <v>2</v>
      </c>
      <c r="S20" s="161">
        <v>2</v>
      </c>
      <c r="T20" s="161">
        <v>2</v>
      </c>
      <c r="U20" s="161">
        <v>2</v>
      </c>
      <c r="V20" s="161">
        <v>3</v>
      </c>
      <c r="W20" s="161">
        <v>5</v>
      </c>
      <c r="X20" s="161">
        <v>1</v>
      </c>
      <c r="Y20" s="161">
        <v>3</v>
      </c>
      <c r="Z20" s="161">
        <v>5</v>
      </c>
      <c r="AA20" s="161">
        <v>11</v>
      </c>
      <c r="AB20" s="161">
        <v>10</v>
      </c>
      <c r="AC20" s="161">
        <v>4</v>
      </c>
      <c r="AD20" s="161">
        <v>3</v>
      </c>
      <c r="AE20" s="161">
        <v>7</v>
      </c>
      <c r="AF20" s="161">
        <v>3</v>
      </c>
      <c r="AG20" s="161">
        <v>5</v>
      </c>
      <c r="AH20" s="161">
        <v>1</v>
      </c>
      <c r="AI20" s="161">
        <v>0</v>
      </c>
      <c r="AJ20" s="161">
        <v>0</v>
      </c>
      <c r="AK20" s="161">
        <v>4280</v>
      </c>
      <c r="AL20" s="460">
        <v>60.781690140800002</v>
      </c>
      <c r="AM20" s="161">
        <v>2</v>
      </c>
      <c r="AN20" s="161">
        <v>36</v>
      </c>
      <c r="AO20" s="161">
        <v>33</v>
      </c>
      <c r="AP20" s="161">
        <v>19</v>
      </c>
      <c r="AQ20" s="161">
        <v>9</v>
      </c>
      <c r="AR20" s="161">
        <v>0</v>
      </c>
      <c r="AS20" s="161">
        <v>33</v>
      </c>
      <c r="AT20" s="161">
        <v>0</v>
      </c>
      <c r="AU20" s="161">
        <v>0</v>
      </c>
      <c r="AV20" s="161">
        <v>1</v>
      </c>
      <c r="AW20" s="161">
        <v>1</v>
      </c>
      <c r="AX20" s="161">
        <v>2</v>
      </c>
      <c r="AY20" s="161">
        <v>2</v>
      </c>
      <c r="AZ20" s="161">
        <v>1</v>
      </c>
      <c r="BA20" s="161">
        <v>2</v>
      </c>
      <c r="BB20" s="161">
        <v>2</v>
      </c>
      <c r="BC20" s="161">
        <v>1</v>
      </c>
      <c r="BD20" s="161">
        <v>1</v>
      </c>
      <c r="BE20" s="161">
        <v>2</v>
      </c>
      <c r="BF20" s="161">
        <v>5</v>
      </c>
      <c r="BG20" s="161">
        <v>4</v>
      </c>
      <c r="BH20" s="161">
        <v>3</v>
      </c>
      <c r="BI20" s="161">
        <v>0</v>
      </c>
      <c r="BJ20" s="161">
        <v>4</v>
      </c>
      <c r="BK20" s="161">
        <v>1</v>
      </c>
      <c r="BL20" s="161">
        <v>1</v>
      </c>
      <c r="BM20" s="161">
        <v>0</v>
      </c>
      <c r="BN20" s="161">
        <v>0</v>
      </c>
      <c r="BO20" s="161">
        <v>0</v>
      </c>
      <c r="BP20" s="161">
        <v>1835</v>
      </c>
      <c r="BQ20" s="460">
        <v>56.106060606100002</v>
      </c>
      <c r="BR20" s="161">
        <v>1</v>
      </c>
      <c r="BS20" s="161">
        <v>19</v>
      </c>
      <c r="BT20" s="161">
        <v>13</v>
      </c>
      <c r="BU20" s="161">
        <v>6</v>
      </c>
      <c r="BV20" s="161">
        <v>2</v>
      </c>
      <c r="BW20" s="161">
        <v>0</v>
      </c>
      <c r="BX20" s="161">
        <v>38</v>
      </c>
      <c r="BY20" s="161">
        <v>0</v>
      </c>
      <c r="BZ20" s="161">
        <v>0</v>
      </c>
      <c r="CA20" s="161">
        <v>1</v>
      </c>
      <c r="CB20" s="161">
        <v>1</v>
      </c>
      <c r="CC20" s="161">
        <v>0</v>
      </c>
      <c r="CD20" s="161">
        <v>0</v>
      </c>
      <c r="CE20" s="161">
        <v>1</v>
      </c>
      <c r="CF20" s="161">
        <v>1</v>
      </c>
      <c r="CG20" s="161">
        <v>3</v>
      </c>
      <c r="CH20" s="161">
        <v>0</v>
      </c>
      <c r="CI20" s="161">
        <v>2</v>
      </c>
      <c r="CJ20" s="161">
        <v>3</v>
      </c>
      <c r="CK20" s="161">
        <v>6</v>
      </c>
      <c r="CL20" s="161">
        <v>6</v>
      </c>
      <c r="CM20" s="161">
        <v>1</v>
      </c>
      <c r="CN20" s="161">
        <v>3</v>
      </c>
      <c r="CO20" s="161">
        <v>3</v>
      </c>
      <c r="CP20" s="161">
        <v>2</v>
      </c>
      <c r="CQ20" s="161">
        <v>4</v>
      </c>
      <c r="CR20" s="161">
        <v>1</v>
      </c>
      <c r="CS20" s="161">
        <v>0</v>
      </c>
      <c r="CT20" s="161">
        <v>0</v>
      </c>
      <c r="CU20" s="161">
        <v>2445</v>
      </c>
      <c r="CV20" s="460">
        <v>64.842105263199997</v>
      </c>
      <c r="CW20" s="161">
        <v>1</v>
      </c>
      <c r="CX20" s="161">
        <v>17</v>
      </c>
      <c r="CY20" s="161">
        <v>20</v>
      </c>
      <c r="CZ20" s="161">
        <v>13</v>
      </c>
      <c r="DA20" s="161">
        <v>7</v>
      </c>
      <c r="DB20" s="161">
        <v>0</v>
      </c>
    </row>
    <row r="21" spans="1:106" x14ac:dyDescent="0.15">
      <c r="A21" s="288">
        <v>8435</v>
      </c>
      <c r="B21" s="288">
        <v>28220</v>
      </c>
      <c r="C21" s="288">
        <v>1013</v>
      </c>
      <c r="D21" s="288">
        <v>3</v>
      </c>
      <c r="E21" s="288"/>
      <c r="F21" s="288"/>
      <c r="G21" s="288"/>
      <c r="H21" s="288" t="s">
        <v>631</v>
      </c>
      <c r="I21" s="288" t="s">
        <v>59</v>
      </c>
      <c r="J21" s="288" t="s">
        <v>60</v>
      </c>
      <c r="K21" s="288"/>
      <c r="L21" s="461"/>
      <c r="M21" s="480">
        <v>20</v>
      </c>
      <c r="N21" s="161">
        <v>58</v>
      </c>
      <c r="O21" s="161">
        <v>0</v>
      </c>
      <c r="P21" s="161">
        <v>1</v>
      </c>
      <c r="Q21" s="161">
        <v>6</v>
      </c>
      <c r="R21" s="161">
        <v>6</v>
      </c>
      <c r="S21" s="161">
        <v>1</v>
      </c>
      <c r="T21" s="161">
        <v>2</v>
      </c>
      <c r="U21" s="161">
        <v>0</v>
      </c>
      <c r="V21" s="161">
        <v>0</v>
      </c>
      <c r="W21" s="161">
        <v>5</v>
      </c>
      <c r="X21" s="161">
        <v>7</v>
      </c>
      <c r="Y21" s="161">
        <v>0</v>
      </c>
      <c r="Z21" s="161">
        <v>0</v>
      </c>
      <c r="AA21" s="161">
        <v>4</v>
      </c>
      <c r="AB21" s="161">
        <v>4</v>
      </c>
      <c r="AC21" s="161">
        <v>8</v>
      </c>
      <c r="AD21" s="161">
        <v>7</v>
      </c>
      <c r="AE21" s="161">
        <v>4</v>
      </c>
      <c r="AF21" s="161">
        <v>1</v>
      </c>
      <c r="AG21" s="161">
        <v>2</v>
      </c>
      <c r="AH21" s="161">
        <v>0</v>
      </c>
      <c r="AI21" s="161">
        <v>0</v>
      </c>
      <c r="AJ21" s="161">
        <v>0</v>
      </c>
      <c r="AK21" s="161">
        <v>3026</v>
      </c>
      <c r="AL21" s="460">
        <v>52.672413793099999</v>
      </c>
      <c r="AM21" s="161">
        <v>7</v>
      </c>
      <c r="AN21" s="161">
        <v>25</v>
      </c>
      <c r="AO21" s="161">
        <v>26</v>
      </c>
      <c r="AP21" s="161">
        <v>14</v>
      </c>
      <c r="AQ21" s="161">
        <v>3</v>
      </c>
      <c r="AR21" s="161">
        <v>0</v>
      </c>
      <c r="AS21" s="161">
        <v>29</v>
      </c>
      <c r="AT21" s="161">
        <v>0</v>
      </c>
      <c r="AU21" s="161">
        <v>1</v>
      </c>
      <c r="AV21" s="161">
        <v>2</v>
      </c>
      <c r="AW21" s="161">
        <v>3</v>
      </c>
      <c r="AX21" s="161">
        <v>1</v>
      </c>
      <c r="AY21" s="161">
        <v>2</v>
      </c>
      <c r="AZ21" s="161">
        <v>0</v>
      </c>
      <c r="BA21" s="161">
        <v>0</v>
      </c>
      <c r="BB21" s="161">
        <v>1</v>
      </c>
      <c r="BC21" s="161">
        <v>5</v>
      </c>
      <c r="BD21" s="161">
        <v>0</v>
      </c>
      <c r="BE21" s="161">
        <v>0</v>
      </c>
      <c r="BF21" s="161">
        <v>2</v>
      </c>
      <c r="BG21" s="161">
        <v>0</v>
      </c>
      <c r="BH21" s="161">
        <v>5</v>
      </c>
      <c r="BI21" s="161">
        <v>3</v>
      </c>
      <c r="BJ21" s="161">
        <v>3</v>
      </c>
      <c r="BK21" s="161">
        <v>1</v>
      </c>
      <c r="BL21" s="161">
        <v>0</v>
      </c>
      <c r="BM21" s="161">
        <v>0</v>
      </c>
      <c r="BN21" s="161">
        <v>0</v>
      </c>
      <c r="BO21" s="161">
        <v>0</v>
      </c>
      <c r="BP21" s="161">
        <v>1490</v>
      </c>
      <c r="BQ21" s="460">
        <v>51.879310344799997</v>
      </c>
      <c r="BR21" s="161">
        <v>3</v>
      </c>
      <c r="BS21" s="161">
        <v>14</v>
      </c>
      <c r="BT21" s="161">
        <v>12</v>
      </c>
      <c r="BU21" s="161">
        <v>7</v>
      </c>
      <c r="BV21" s="161">
        <v>1</v>
      </c>
      <c r="BW21" s="161">
        <v>0</v>
      </c>
      <c r="BX21" s="161">
        <v>29</v>
      </c>
      <c r="BY21" s="161">
        <v>0</v>
      </c>
      <c r="BZ21" s="161">
        <v>0</v>
      </c>
      <c r="CA21" s="161">
        <v>4</v>
      </c>
      <c r="CB21" s="161">
        <v>3</v>
      </c>
      <c r="CC21" s="161">
        <v>0</v>
      </c>
      <c r="CD21" s="161">
        <v>0</v>
      </c>
      <c r="CE21" s="161">
        <v>0</v>
      </c>
      <c r="CF21" s="161">
        <v>0</v>
      </c>
      <c r="CG21" s="161">
        <v>4</v>
      </c>
      <c r="CH21" s="161">
        <v>2</v>
      </c>
      <c r="CI21" s="161">
        <v>0</v>
      </c>
      <c r="CJ21" s="161">
        <v>0</v>
      </c>
      <c r="CK21" s="161">
        <v>2</v>
      </c>
      <c r="CL21" s="161">
        <v>4</v>
      </c>
      <c r="CM21" s="161">
        <v>3</v>
      </c>
      <c r="CN21" s="161">
        <v>4</v>
      </c>
      <c r="CO21" s="161">
        <v>1</v>
      </c>
      <c r="CP21" s="161">
        <v>0</v>
      </c>
      <c r="CQ21" s="161">
        <v>2</v>
      </c>
      <c r="CR21" s="161">
        <v>0</v>
      </c>
      <c r="CS21" s="161">
        <v>0</v>
      </c>
      <c r="CT21" s="161">
        <v>0</v>
      </c>
      <c r="CU21" s="161">
        <v>1536</v>
      </c>
      <c r="CV21" s="460">
        <v>53.465517241400001</v>
      </c>
      <c r="CW21" s="161">
        <v>4</v>
      </c>
      <c r="CX21" s="161">
        <v>11</v>
      </c>
      <c r="CY21" s="161">
        <v>14</v>
      </c>
      <c r="CZ21" s="161">
        <v>7</v>
      </c>
      <c r="DA21" s="161">
        <v>2</v>
      </c>
      <c r="DB21" s="161">
        <v>0</v>
      </c>
    </row>
    <row r="22" spans="1:106" x14ac:dyDescent="0.15">
      <c r="A22" s="288">
        <v>8436</v>
      </c>
      <c r="B22" s="288">
        <v>28220</v>
      </c>
      <c r="C22" s="288">
        <v>1014</v>
      </c>
      <c r="D22" s="288">
        <v>3</v>
      </c>
      <c r="E22" s="288"/>
      <c r="F22" s="288"/>
      <c r="G22" s="288"/>
      <c r="H22" s="288" t="s">
        <v>631</v>
      </c>
      <c r="I22" s="288" t="s">
        <v>59</v>
      </c>
      <c r="J22" s="288" t="s">
        <v>60</v>
      </c>
      <c r="K22" s="288"/>
      <c r="L22" s="461"/>
      <c r="M22" s="480">
        <v>19</v>
      </c>
      <c r="N22" s="161">
        <v>36</v>
      </c>
      <c r="O22" s="161">
        <v>0</v>
      </c>
      <c r="P22" s="161">
        <v>2</v>
      </c>
      <c r="Q22" s="161">
        <v>0</v>
      </c>
      <c r="R22" s="161">
        <v>0</v>
      </c>
      <c r="S22" s="161">
        <v>0</v>
      </c>
      <c r="T22" s="161">
        <v>1</v>
      </c>
      <c r="U22" s="161">
        <v>2</v>
      </c>
      <c r="V22" s="161">
        <v>3</v>
      </c>
      <c r="W22" s="161">
        <v>3</v>
      </c>
      <c r="X22" s="161">
        <v>1</v>
      </c>
      <c r="Y22" s="161">
        <v>3</v>
      </c>
      <c r="Z22" s="161">
        <v>3</v>
      </c>
      <c r="AA22" s="161">
        <v>4</v>
      </c>
      <c r="AB22" s="161">
        <v>4</v>
      </c>
      <c r="AC22" s="161">
        <v>3</v>
      </c>
      <c r="AD22" s="161">
        <v>4</v>
      </c>
      <c r="AE22" s="161">
        <v>0</v>
      </c>
      <c r="AF22" s="161">
        <v>1</v>
      </c>
      <c r="AG22" s="161">
        <v>2</v>
      </c>
      <c r="AH22" s="161">
        <v>0</v>
      </c>
      <c r="AI22" s="161">
        <v>0</v>
      </c>
      <c r="AJ22" s="161">
        <v>0</v>
      </c>
      <c r="AK22" s="161">
        <v>2026</v>
      </c>
      <c r="AL22" s="460">
        <v>56.777777777799997</v>
      </c>
      <c r="AM22" s="161">
        <v>2</v>
      </c>
      <c r="AN22" s="161">
        <v>20</v>
      </c>
      <c r="AO22" s="161">
        <v>14</v>
      </c>
      <c r="AP22" s="161">
        <v>7</v>
      </c>
      <c r="AQ22" s="161">
        <v>3</v>
      </c>
      <c r="AR22" s="161">
        <v>3</v>
      </c>
      <c r="AS22" s="161">
        <v>20</v>
      </c>
      <c r="AT22" s="161">
        <v>0</v>
      </c>
      <c r="AU22" s="161">
        <v>2</v>
      </c>
      <c r="AV22" s="161">
        <v>0</v>
      </c>
      <c r="AW22" s="161">
        <v>0</v>
      </c>
      <c r="AX22" s="161">
        <v>0</v>
      </c>
      <c r="AY22" s="161">
        <v>1</v>
      </c>
      <c r="AZ22" s="161">
        <v>2</v>
      </c>
      <c r="BA22" s="161">
        <v>1</v>
      </c>
      <c r="BB22" s="161">
        <v>2</v>
      </c>
      <c r="BC22" s="161">
        <v>1</v>
      </c>
      <c r="BD22" s="161">
        <v>1</v>
      </c>
      <c r="BE22" s="161">
        <v>2</v>
      </c>
      <c r="BF22" s="161">
        <v>3</v>
      </c>
      <c r="BG22" s="161">
        <v>2</v>
      </c>
      <c r="BH22" s="161">
        <v>1</v>
      </c>
      <c r="BI22" s="161">
        <v>0</v>
      </c>
      <c r="BJ22" s="161">
        <v>0</v>
      </c>
      <c r="BK22" s="161">
        <v>1</v>
      </c>
      <c r="BL22" s="161">
        <v>1</v>
      </c>
      <c r="BM22" s="161">
        <v>0</v>
      </c>
      <c r="BN22" s="161">
        <v>0</v>
      </c>
      <c r="BO22" s="161">
        <v>0</v>
      </c>
      <c r="BP22" s="161">
        <v>1009</v>
      </c>
      <c r="BQ22" s="460">
        <v>50.95</v>
      </c>
      <c r="BR22" s="161">
        <v>2</v>
      </c>
      <c r="BS22" s="161">
        <v>13</v>
      </c>
      <c r="BT22" s="161">
        <v>5</v>
      </c>
      <c r="BU22" s="161">
        <v>2</v>
      </c>
      <c r="BV22" s="161">
        <v>2</v>
      </c>
      <c r="BW22" s="161">
        <v>3</v>
      </c>
      <c r="BX22" s="161">
        <v>16</v>
      </c>
      <c r="BY22" s="161">
        <v>0</v>
      </c>
      <c r="BZ22" s="161">
        <v>0</v>
      </c>
      <c r="CA22" s="161">
        <v>0</v>
      </c>
      <c r="CB22" s="161">
        <v>0</v>
      </c>
      <c r="CC22" s="161">
        <v>0</v>
      </c>
      <c r="CD22" s="161">
        <v>0</v>
      </c>
      <c r="CE22" s="161">
        <v>0</v>
      </c>
      <c r="CF22" s="161">
        <v>2</v>
      </c>
      <c r="CG22" s="161">
        <v>1</v>
      </c>
      <c r="CH22" s="161">
        <v>0</v>
      </c>
      <c r="CI22" s="161">
        <v>2</v>
      </c>
      <c r="CJ22" s="161">
        <v>1</v>
      </c>
      <c r="CK22" s="161">
        <v>1</v>
      </c>
      <c r="CL22" s="161">
        <v>2</v>
      </c>
      <c r="CM22" s="161">
        <v>2</v>
      </c>
      <c r="CN22" s="161">
        <v>4</v>
      </c>
      <c r="CO22" s="161">
        <v>0</v>
      </c>
      <c r="CP22" s="161">
        <v>0</v>
      </c>
      <c r="CQ22" s="161">
        <v>1</v>
      </c>
      <c r="CR22" s="161">
        <v>0</v>
      </c>
      <c r="CS22" s="161">
        <v>0</v>
      </c>
      <c r="CT22" s="161">
        <v>0</v>
      </c>
      <c r="CU22" s="161">
        <v>1017</v>
      </c>
      <c r="CV22" s="460">
        <v>64.0625</v>
      </c>
      <c r="CW22" s="161">
        <v>0</v>
      </c>
      <c r="CX22" s="161">
        <v>7</v>
      </c>
      <c r="CY22" s="161">
        <v>9</v>
      </c>
      <c r="CZ22" s="161">
        <v>5</v>
      </c>
      <c r="DA22" s="161">
        <v>1</v>
      </c>
      <c r="DB22" s="161">
        <v>0</v>
      </c>
    </row>
    <row r="23" spans="1:106" x14ac:dyDescent="0.15">
      <c r="A23" s="288">
        <v>8437</v>
      </c>
      <c r="B23" s="288">
        <v>28220</v>
      </c>
      <c r="C23" s="288">
        <v>130</v>
      </c>
      <c r="D23" s="458">
        <v>2</v>
      </c>
      <c r="E23" s="458"/>
      <c r="F23" s="458"/>
      <c r="G23" s="458"/>
      <c r="H23" s="458" t="s">
        <v>631</v>
      </c>
      <c r="I23" s="458" t="s">
        <v>59</v>
      </c>
      <c r="J23" s="458" t="s">
        <v>69</v>
      </c>
      <c r="K23" s="458"/>
      <c r="L23" s="459" t="s">
        <v>878</v>
      </c>
      <c r="M23" s="479">
        <v>114</v>
      </c>
      <c r="N23" s="161">
        <v>389</v>
      </c>
      <c r="O23" s="161">
        <v>12</v>
      </c>
      <c r="P23" s="161">
        <v>16</v>
      </c>
      <c r="Q23" s="161">
        <v>23</v>
      </c>
      <c r="R23" s="161">
        <v>30</v>
      </c>
      <c r="S23" s="161">
        <v>22</v>
      </c>
      <c r="T23" s="161">
        <v>14</v>
      </c>
      <c r="U23" s="161">
        <v>13</v>
      </c>
      <c r="V23" s="161">
        <v>18</v>
      </c>
      <c r="W23" s="161">
        <v>26</v>
      </c>
      <c r="X23" s="161">
        <v>37</v>
      </c>
      <c r="Y23" s="161">
        <v>21</v>
      </c>
      <c r="Z23" s="161">
        <v>24</v>
      </c>
      <c r="AA23" s="161">
        <v>31</v>
      </c>
      <c r="AB23" s="161">
        <v>31</v>
      </c>
      <c r="AC23" s="161">
        <v>29</v>
      </c>
      <c r="AD23" s="161">
        <v>14</v>
      </c>
      <c r="AE23" s="161">
        <v>13</v>
      </c>
      <c r="AF23" s="161">
        <v>11</v>
      </c>
      <c r="AG23" s="161">
        <v>2</v>
      </c>
      <c r="AH23" s="161">
        <v>2</v>
      </c>
      <c r="AI23" s="161">
        <v>0</v>
      </c>
      <c r="AJ23" s="161">
        <v>0</v>
      </c>
      <c r="AK23" s="161">
        <v>17702</v>
      </c>
      <c r="AL23" s="460">
        <v>46.006426735200002</v>
      </c>
      <c r="AM23" s="161">
        <v>51</v>
      </c>
      <c r="AN23" s="161">
        <v>236</v>
      </c>
      <c r="AO23" s="161">
        <v>102</v>
      </c>
      <c r="AP23" s="161">
        <v>42</v>
      </c>
      <c r="AQ23" s="161">
        <v>15</v>
      </c>
      <c r="AR23" s="161">
        <v>3</v>
      </c>
      <c r="AS23" s="161">
        <v>183</v>
      </c>
      <c r="AT23" s="161">
        <v>5</v>
      </c>
      <c r="AU23" s="161">
        <v>8</v>
      </c>
      <c r="AV23" s="161">
        <v>11</v>
      </c>
      <c r="AW23" s="161">
        <v>17</v>
      </c>
      <c r="AX23" s="161">
        <v>10</v>
      </c>
      <c r="AY23" s="161">
        <v>6</v>
      </c>
      <c r="AZ23" s="161">
        <v>5</v>
      </c>
      <c r="BA23" s="161">
        <v>9</v>
      </c>
      <c r="BB23" s="161">
        <v>11</v>
      </c>
      <c r="BC23" s="161">
        <v>16</v>
      </c>
      <c r="BD23" s="161">
        <v>13</v>
      </c>
      <c r="BE23" s="161">
        <v>14</v>
      </c>
      <c r="BF23" s="161">
        <v>11</v>
      </c>
      <c r="BG23" s="161">
        <v>16</v>
      </c>
      <c r="BH23" s="161">
        <v>16</v>
      </c>
      <c r="BI23" s="161">
        <v>8</v>
      </c>
      <c r="BJ23" s="161">
        <v>3</v>
      </c>
      <c r="BK23" s="161">
        <v>2</v>
      </c>
      <c r="BL23" s="161">
        <v>2</v>
      </c>
      <c r="BM23" s="161">
        <v>0</v>
      </c>
      <c r="BN23" s="161">
        <v>0</v>
      </c>
      <c r="BO23" s="161">
        <v>0</v>
      </c>
      <c r="BP23" s="161">
        <v>8171</v>
      </c>
      <c r="BQ23" s="460">
        <v>45.150273224000003</v>
      </c>
      <c r="BR23" s="161">
        <v>24</v>
      </c>
      <c r="BS23" s="161">
        <v>112</v>
      </c>
      <c r="BT23" s="161">
        <v>47</v>
      </c>
      <c r="BU23" s="161">
        <v>15</v>
      </c>
      <c r="BV23" s="161">
        <v>4</v>
      </c>
      <c r="BW23" s="161">
        <v>1</v>
      </c>
      <c r="BX23" s="161">
        <v>206</v>
      </c>
      <c r="BY23" s="161">
        <v>7</v>
      </c>
      <c r="BZ23" s="161">
        <v>8</v>
      </c>
      <c r="CA23" s="161">
        <v>12</v>
      </c>
      <c r="CB23" s="161">
        <v>13</v>
      </c>
      <c r="CC23" s="161">
        <v>12</v>
      </c>
      <c r="CD23" s="161">
        <v>8</v>
      </c>
      <c r="CE23" s="161">
        <v>8</v>
      </c>
      <c r="CF23" s="161">
        <v>9</v>
      </c>
      <c r="CG23" s="161">
        <v>15</v>
      </c>
      <c r="CH23" s="161">
        <v>21</v>
      </c>
      <c r="CI23" s="161">
        <v>8</v>
      </c>
      <c r="CJ23" s="161">
        <v>10</v>
      </c>
      <c r="CK23" s="161">
        <v>20</v>
      </c>
      <c r="CL23" s="161">
        <v>15</v>
      </c>
      <c r="CM23" s="161">
        <v>13</v>
      </c>
      <c r="CN23" s="161">
        <v>6</v>
      </c>
      <c r="CO23" s="161">
        <v>10</v>
      </c>
      <c r="CP23" s="161">
        <v>9</v>
      </c>
      <c r="CQ23" s="161">
        <v>0</v>
      </c>
      <c r="CR23" s="161">
        <v>2</v>
      </c>
      <c r="CS23" s="161">
        <v>0</v>
      </c>
      <c r="CT23" s="161">
        <v>0</v>
      </c>
      <c r="CU23" s="161">
        <v>9531</v>
      </c>
      <c r="CV23" s="460">
        <v>46.766990291299997</v>
      </c>
      <c r="CW23" s="161">
        <v>27</v>
      </c>
      <c r="CX23" s="161">
        <v>124</v>
      </c>
      <c r="CY23" s="161">
        <v>55</v>
      </c>
      <c r="CZ23" s="161">
        <v>27</v>
      </c>
      <c r="DA23" s="161">
        <v>11</v>
      </c>
      <c r="DB23" s="161">
        <v>2</v>
      </c>
    </row>
    <row r="24" spans="1:106" x14ac:dyDescent="0.15">
      <c r="A24" s="288">
        <v>8438</v>
      </c>
      <c r="B24" s="288">
        <v>28220</v>
      </c>
      <c r="C24" s="288">
        <v>140</v>
      </c>
      <c r="D24" s="458">
        <v>2</v>
      </c>
      <c r="E24" s="458"/>
      <c r="F24" s="458"/>
      <c r="G24" s="458"/>
      <c r="H24" s="458" t="s">
        <v>631</v>
      </c>
      <c r="I24" s="458" t="s">
        <v>59</v>
      </c>
      <c r="J24" s="458" t="s">
        <v>70</v>
      </c>
      <c r="K24" s="458"/>
      <c r="L24" s="459" t="s">
        <v>878</v>
      </c>
      <c r="M24" s="479">
        <v>406</v>
      </c>
      <c r="N24" s="161">
        <v>1005</v>
      </c>
      <c r="O24" s="161">
        <v>49</v>
      </c>
      <c r="P24" s="161">
        <v>57</v>
      </c>
      <c r="Q24" s="161">
        <v>52</v>
      </c>
      <c r="R24" s="161">
        <v>60</v>
      </c>
      <c r="S24" s="161">
        <v>41</v>
      </c>
      <c r="T24" s="161">
        <v>45</v>
      </c>
      <c r="U24" s="161">
        <v>61</v>
      </c>
      <c r="V24" s="161">
        <v>76</v>
      </c>
      <c r="W24" s="161">
        <v>85</v>
      </c>
      <c r="X24" s="161">
        <v>71</v>
      </c>
      <c r="Y24" s="161">
        <v>67</v>
      </c>
      <c r="Z24" s="161">
        <v>47</v>
      </c>
      <c r="AA24" s="161">
        <v>64</v>
      </c>
      <c r="AB24" s="161">
        <v>47</v>
      </c>
      <c r="AC24" s="161">
        <v>55</v>
      </c>
      <c r="AD24" s="161">
        <v>49</v>
      </c>
      <c r="AE24" s="161">
        <v>45</v>
      </c>
      <c r="AF24" s="161">
        <v>14</v>
      </c>
      <c r="AG24" s="161">
        <v>10</v>
      </c>
      <c r="AH24" s="161">
        <v>3</v>
      </c>
      <c r="AI24" s="161">
        <v>1</v>
      </c>
      <c r="AJ24" s="161">
        <v>6</v>
      </c>
      <c r="AK24" s="161">
        <v>43155</v>
      </c>
      <c r="AL24" s="460">
        <v>43.698198198199997</v>
      </c>
      <c r="AM24" s="161">
        <v>158</v>
      </c>
      <c r="AN24" s="161">
        <v>617</v>
      </c>
      <c r="AO24" s="161">
        <v>224</v>
      </c>
      <c r="AP24" s="161">
        <v>122</v>
      </c>
      <c r="AQ24" s="161">
        <v>28</v>
      </c>
      <c r="AR24" s="161">
        <v>9</v>
      </c>
      <c r="AS24" s="161">
        <v>542</v>
      </c>
      <c r="AT24" s="161">
        <v>24</v>
      </c>
      <c r="AU24" s="161">
        <v>36</v>
      </c>
      <c r="AV24" s="161">
        <v>28</v>
      </c>
      <c r="AW24" s="161">
        <v>35</v>
      </c>
      <c r="AX24" s="161">
        <v>19</v>
      </c>
      <c r="AY24" s="161">
        <v>27</v>
      </c>
      <c r="AZ24" s="161">
        <v>40</v>
      </c>
      <c r="BA24" s="161">
        <v>38</v>
      </c>
      <c r="BB24" s="161">
        <v>48</v>
      </c>
      <c r="BC24" s="161">
        <v>38</v>
      </c>
      <c r="BD24" s="161">
        <v>38</v>
      </c>
      <c r="BE24" s="161">
        <v>31</v>
      </c>
      <c r="BF24" s="161">
        <v>30</v>
      </c>
      <c r="BG24" s="161">
        <v>22</v>
      </c>
      <c r="BH24" s="161">
        <v>23</v>
      </c>
      <c r="BI24" s="161">
        <v>21</v>
      </c>
      <c r="BJ24" s="161">
        <v>28</v>
      </c>
      <c r="BK24" s="161">
        <v>5</v>
      </c>
      <c r="BL24" s="161">
        <v>4</v>
      </c>
      <c r="BM24" s="161">
        <v>2</v>
      </c>
      <c r="BN24" s="161">
        <v>0</v>
      </c>
      <c r="BO24" s="161">
        <v>5</v>
      </c>
      <c r="BP24" s="161">
        <v>22523</v>
      </c>
      <c r="BQ24" s="460">
        <v>42.4422718808</v>
      </c>
      <c r="BR24" s="161">
        <v>88</v>
      </c>
      <c r="BS24" s="161">
        <v>344</v>
      </c>
      <c r="BT24" s="161">
        <v>105</v>
      </c>
      <c r="BU24" s="161">
        <v>60</v>
      </c>
      <c r="BV24" s="161">
        <v>11</v>
      </c>
      <c r="BW24" s="161">
        <v>3</v>
      </c>
      <c r="BX24" s="161">
        <v>463</v>
      </c>
      <c r="BY24" s="161">
        <v>25</v>
      </c>
      <c r="BZ24" s="161">
        <v>21</v>
      </c>
      <c r="CA24" s="161">
        <v>24</v>
      </c>
      <c r="CB24" s="161">
        <v>25</v>
      </c>
      <c r="CC24" s="161">
        <v>22</v>
      </c>
      <c r="CD24" s="161">
        <v>18</v>
      </c>
      <c r="CE24" s="161">
        <v>21</v>
      </c>
      <c r="CF24" s="161">
        <v>38</v>
      </c>
      <c r="CG24" s="161">
        <v>37</v>
      </c>
      <c r="CH24" s="161">
        <v>33</v>
      </c>
      <c r="CI24" s="161">
        <v>29</v>
      </c>
      <c r="CJ24" s="161">
        <v>16</v>
      </c>
      <c r="CK24" s="161">
        <v>34</v>
      </c>
      <c r="CL24" s="161">
        <v>25</v>
      </c>
      <c r="CM24" s="161">
        <v>32</v>
      </c>
      <c r="CN24" s="161">
        <v>28</v>
      </c>
      <c r="CO24" s="161">
        <v>17</v>
      </c>
      <c r="CP24" s="161">
        <v>9</v>
      </c>
      <c r="CQ24" s="161">
        <v>6</v>
      </c>
      <c r="CR24" s="161">
        <v>1</v>
      </c>
      <c r="CS24" s="161">
        <v>1</v>
      </c>
      <c r="CT24" s="161">
        <v>1</v>
      </c>
      <c r="CU24" s="161">
        <v>20632</v>
      </c>
      <c r="CV24" s="460">
        <v>45.158008658</v>
      </c>
      <c r="CW24" s="161">
        <v>70</v>
      </c>
      <c r="CX24" s="161">
        <v>273</v>
      </c>
      <c r="CY24" s="161">
        <v>119</v>
      </c>
      <c r="CZ24" s="161">
        <v>62</v>
      </c>
      <c r="DA24" s="161">
        <v>17</v>
      </c>
      <c r="DB24" s="161">
        <v>6</v>
      </c>
    </row>
    <row r="25" spans="1:106" x14ac:dyDescent="0.15">
      <c r="A25" s="288">
        <v>8439</v>
      </c>
      <c r="B25" s="288">
        <v>28220</v>
      </c>
      <c r="C25" s="288">
        <v>150</v>
      </c>
      <c r="D25" s="458">
        <v>2</v>
      </c>
      <c r="E25" s="458" t="s">
        <v>634</v>
      </c>
      <c r="F25" s="458"/>
      <c r="G25" s="458" t="s">
        <v>71</v>
      </c>
      <c r="H25" s="458" t="s">
        <v>631</v>
      </c>
      <c r="I25" s="458" t="s">
        <v>59</v>
      </c>
      <c r="J25" s="458" t="s">
        <v>72</v>
      </c>
      <c r="K25" s="458"/>
      <c r="L25" s="459" t="s">
        <v>878</v>
      </c>
      <c r="M25" s="479">
        <v>714</v>
      </c>
      <c r="N25" s="161">
        <v>1463</v>
      </c>
      <c r="O25" s="161">
        <v>70</v>
      </c>
      <c r="P25" s="161">
        <v>66</v>
      </c>
      <c r="Q25" s="161">
        <v>74</v>
      </c>
      <c r="R25" s="161">
        <v>78</v>
      </c>
      <c r="S25" s="161">
        <v>71</v>
      </c>
      <c r="T25" s="161">
        <v>99</v>
      </c>
      <c r="U25" s="161">
        <v>129</v>
      </c>
      <c r="V25" s="161">
        <v>147</v>
      </c>
      <c r="W25" s="161">
        <v>132</v>
      </c>
      <c r="X25" s="161">
        <v>118</v>
      </c>
      <c r="Y25" s="161">
        <v>104</v>
      </c>
      <c r="Z25" s="161">
        <v>63</v>
      </c>
      <c r="AA25" s="161">
        <v>70</v>
      </c>
      <c r="AB25" s="161">
        <v>59</v>
      </c>
      <c r="AC25" s="161">
        <v>60</v>
      </c>
      <c r="AD25" s="161">
        <v>46</v>
      </c>
      <c r="AE25" s="161">
        <v>37</v>
      </c>
      <c r="AF25" s="161">
        <v>17</v>
      </c>
      <c r="AG25" s="161">
        <v>5</v>
      </c>
      <c r="AH25" s="161">
        <v>0</v>
      </c>
      <c r="AI25" s="161">
        <v>0</v>
      </c>
      <c r="AJ25" s="161">
        <v>18</v>
      </c>
      <c r="AK25" s="161">
        <v>57745</v>
      </c>
      <c r="AL25" s="460">
        <v>40.4619377163</v>
      </c>
      <c r="AM25" s="161">
        <v>210</v>
      </c>
      <c r="AN25" s="161">
        <v>1011</v>
      </c>
      <c r="AO25" s="161">
        <v>224</v>
      </c>
      <c r="AP25" s="161">
        <v>105</v>
      </c>
      <c r="AQ25" s="161">
        <v>22</v>
      </c>
      <c r="AR25" s="161">
        <v>22</v>
      </c>
      <c r="AS25" s="161">
        <v>785</v>
      </c>
      <c r="AT25" s="161">
        <v>36</v>
      </c>
      <c r="AU25" s="161">
        <v>34</v>
      </c>
      <c r="AV25" s="161">
        <v>40</v>
      </c>
      <c r="AW25" s="161">
        <v>36</v>
      </c>
      <c r="AX25" s="161">
        <v>37</v>
      </c>
      <c r="AY25" s="161">
        <v>62</v>
      </c>
      <c r="AZ25" s="161">
        <v>77</v>
      </c>
      <c r="BA25" s="161">
        <v>83</v>
      </c>
      <c r="BB25" s="161">
        <v>67</v>
      </c>
      <c r="BC25" s="161">
        <v>61</v>
      </c>
      <c r="BD25" s="161">
        <v>64</v>
      </c>
      <c r="BE25" s="161">
        <v>40</v>
      </c>
      <c r="BF25" s="161">
        <v>32</v>
      </c>
      <c r="BG25" s="161">
        <v>30</v>
      </c>
      <c r="BH25" s="161">
        <v>27</v>
      </c>
      <c r="BI25" s="161">
        <v>20</v>
      </c>
      <c r="BJ25" s="161">
        <v>16</v>
      </c>
      <c r="BK25" s="161">
        <v>6</v>
      </c>
      <c r="BL25" s="161">
        <v>1</v>
      </c>
      <c r="BM25" s="161">
        <v>0</v>
      </c>
      <c r="BN25" s="161">
        <v>0</v>
      </c>
      <c r="BO25" s="161">
        <v>16</v>
      </c>
      <c r="BP25" s="161">
        <v>30066</v>
      </c>
      <c r="BQ25" s="460">
        <v>39.597529258800002</v>
      </c>
      <c r="BR25" s="161">
        <v>110</v>
      </c>
      <c r="BS25" s="161">
        <v>559</v>
      </c>
      <c r="BT25" s="161">
        <v>100</v>
      </c>
      <c r="BU25" s="161">
        <v>43</v>
      </c>
      <c r="BV25" s="161">
        <v>7</v>
      </c>
      <c r="BW25" s="161">
        <v>7</v>
      </c>
      <c r="BX25" s="161">
        <v>678</v>
      </c>
      <c r="BY25" s="161">
        <v>34</v>
      </c>
      <c r="BZ25" s="161">
        <v>32</v>
      </c>
      <c r="CA25" s="161">
        <v>34</v>
      </c>
      <c r="CB25" s="161">
        <v>42</v>
      </c>
      <c r="CC25" s="161">
        <v>34</v>
      </c>
      <c r="CD25" s="161">
        <v>37</v>
      </c>
      <c r="CE25" s="161">
        <v>52</v>
      </c>
      <c r="CF25" s="161">
        <v>64</v>
      </c>
      <c r="CG25" s="161">
        <v>65</v>
      </c>
      <c r="CH25" s="161">
        <v>57</v>
      </c>
      <c r="CI25" s="161">
        <v>40</v>
      </c>
      <c r="CJ25" s="161">
        <v>23</v>
      </c>
      <c r="CK25" s="161">
        <v>38</v>
      </c>
      <c r="CL25" s="161">
        <v>29</v>
      </c>
      <c r="CM25" s="161">
        <v>33</v>
      </c>
      <c r="CN25" s="161">
        <v>26</v>
      </c>
      <c r="CO25" s="161">
        <v>21</v>
      </c>
      <c r="CP25" s="161">
        <v>11</v>
      </c>
      <c r="CQ25" s="161">
        <v>4</v>
      </c>
      <c r="CR25" s="161">
        <v>0</v>
      </c>
      <c r="CS25" s="161">
        <v>0</v>
      </c>
      <c r="CT25" s="161">
        <v>2</v>
      </c>
      <c r="CU25" s="161">
        <v>27679</v>
      </c>
      <c r="CV25" s="460">
        <v>41.445266272200001</v>
      </c>
      <c r="CW25" s="161">
        <v>100</v>
      </c>
      <c r="CX25" s="161">
        <v>452</v>
      </c>
      <c r="CY25" s="161">
        <v>124</v>
      </c>
      <c r="CZ25" s="161">
        <v>62</v>
      </c>
      <c r="DA25" s="161">
        <v>15</v>
      </c>
      <c r="DB25" s="161">
        <v>15</v>
      </c>
    </row>
    <row r="26" spans="1:106" x14ac:dyDescent="0.15">
      <c r="A26" s="288">
        <v>8440</v>
      </c>
      <c r="B26" s="288">
        <v>28220</v>
      </c>
      <c r="C26" s="288">
        <v>15001</v>
      </c>
      <c r="D26" s="288">
        <v>3</v>
      </c>
      <c r="E26" s="288" t="s">
        <v>632</v>
      </c>
      <c r="F26" s="288">
        <v>150</v>
      </c>
      <c r="G26" s="288"/>
      <c r="H26" s="288" t="s">
        <v>631</v>
      </c>
      <c r="I26" s="288" t="s">
        <v>59</v>
      </c>
      <c r="J26" s="288" t="s">
        <v>72</v>
      </c>
      <c r="K26" s="288" t="s">
        <v>815</v>
      </c>
      <c r="L26" s="461"/>
      <c r="M26" s="480" t="s">
        <v>633</v>
      </c>
      <c r="N26" s="161" t="s">
        <v>633</v>
      </c>
      <c r="O26" s="161" t="s">
        <v>633</v>
      </c>
      <c r="P26" s="161" t="s">
        <v>633</v>
      </c>
      <c r="Q26" s="161" t="s">
        <v>633</v>
      </c>
      <c r="R26" s="161" t="s">
        <v>633</v>
      </c>
      <c r="S26" s="161" t="s">
        <v>633</v>
      </c>
      <c r="T26" s="161" t="s">
        <v>633</v>
      </c>
      <c r="U26" s="161" t="s">
        <v>633</v>
      </c>
      <c r="V26" s="161" t="s">
        <v>633</v>
      </c>
      <c r="W26" s="161" t="s">
        <v>633</v>
      </c>
      <c r="X26" s="161" t="s">
        <v>633</v>
      </c>
      <c r="Y26" s="161" t="s">
        <v>633</v>
      </c>
      <c r="Z26" s="161" t="s">
        <v>633</v>
      </c>
      <c r="AA26" s="161" t="s">
        <v>633</v>
      </c>
      <c r="AB26" s="161" t="s">
        <v>633</v>
      </c>
      <c r="AC26" s="161" t="s">
        <v>633</v>
      </c>
      <c r="AD26" s="161" t="s">
        <v>633</v>
      </c>
      <c r="AE26" s="161" t="s">
        <v>633</v>
      </c>
      <c r="AF26" s="161" t="s">
        <v>633</v>
      </c>
      <c r="AG26" s="161" t="s">
        <v>633</v>
      </c>
      <c r="AH26" s="161" t="s">
        <v>633</v>
      </c>
      <c r="AI26" s="161" t="s">
        <v>633</v>
      </c>
      <c r="AJ26" s="161" t="s">
        <v>633</v>
      </c>
      <c r="AK26" s="161" t="s">
        <v>633</v>
      </c>
      <c r="AL26" s="460" t="s">
        <v>633</v>
      </c>
      <c r="AM26" s="161" t="s">
        <v>633</v>
      </c>
      <c r="AN26" s="161" t="s">
        <v>633</v>
      </c>
      <c r="AO26" s="161" t="s">
        <v>633</v>
      </c>
      <c r="AP26" s="161" t="s">
        <v>633</v>
      </c>
      <c r="AQ26" s="161" t="s">
        <v>633</v>
      </c>
      <c r="AR26" s="161" t="s">
        <v>633</v>
      </c>
      <c r="AS26" s="161" t="s">
        <v>633</v>
      </c>
      <c r="AT26" s="161" t="s">
        <v>633</v>
      </c>
      <c r="AU26" s="161" t="s">
        <v>633</v>
      </c>
      <c r="AV26" s="161" t="s">
        <v>633</v>
      </c>
      <c r="AW26" s="161" t="s">
        <v>633</v>
      </c>
      <c r="AX26" s="161" t="s">
        <v>633</v>
      </c>
      <c r="AY26" s="161" t="s">
        <v>633</v>
      </c>
      <c r="AZ26" s="161" t="s">
        <v>633</v>
      </c>
      <c r="BA26" s="161" t="s">
        <v>633</v>
      </c>
      <c r="BB26" s="161" t="s">
        <v>633</v>
      </c>
      <c r="BC26" s="161" t="s">
        <v>633</v>
      </c>
      <c r="BD26" s="161" t="s">
        <v>633</v>
      </c>
      <c r="BE26" s="161" t="s">
        <v>633</v>
      </c>
      <c r="BF26" s="161" t="s">
        <v>633</v>
      </c>
      <c r="BG26" s="161" t="s">
        <v>633</v>
      </c>
      <c r="BH26" s="161" t="s">
        <v>633</v>
      </c>
      <c r="BI26" s="161" t="s">
        <v>633</v>
      </c>
      <c r="BJ26" s="161" t="s">
        <v>633</v>
      </c>
      <c r="BK26" s="161" t="s">
        <v>633</v>
      </c>
      <c r="BL26" s="161" t="s">
        <v>633</v>
      </c>
      <c r="BM26" s="161" t="s">
        <v>633</v>
      </c>
      <c r="BN26" s="161" t="s">
        <v>633</v>
      </c>
      <c r="BO26" s="161" t="s">
        <v>633</v>
      </c>
      <c r="BP26" s="161" t="s">
        <v>633</v>
      </c>
      <c r="BQ26" s="460" t="s">
        <v>633</v>
      </c>
      <c r="BR26" s="161" t="s">
        <v>633</v>
      </c>
      <c r="BS26" s="161" t="s">
        <v>633</v>
      </c>
      <c r="BT26" s="161" t="s">
        <v>633</v>
      </c>
      <c r="BU26" s="161" t="s">
        <v>633</v>
      </c>
      <c r="BV26" s="161" t="s">
        <v>633</v>
      </c>
      <c r="BW26" s="161" t="s">
        <v>633</v>
      </c>
      <c r="BX26" s="161" t="s">
        <v>633</v>
      </c>
      <c r="BY26" s="161" t="s">
        <v>633</v>
      </c>
      <c r="BZ26" s="161" t="s">
        <v>633</v>
      </c>
      <c r="CA26" s="161" t="s">
        <v>633</v>
      </c>
      <c r="CB26" s="161" t="s">
        <v>633</v>
      </c>
      <c r="CC26" s="161" t="s">
        <v>633</v>
      </c>
      <c r="CD26" s="161" t="s">
        <v>633</v>
      </c>
      <c r="CE26" s="161" t="s">
        <v>633</v>
      </c>
      <c r="CF26" s="161" t="s">
        <v>633</v>
      </c>
      <c r="CG26" s="161" t="s">
        <v>633</v>
      </c>
      <c r="CH26" s="161" t="s">
        <v>633</v>
      </c>
      <c r="CI26" s="161" t="s">
        <v>633</v>
      </c>
      <c r="CJ26" s="161" t="s">
        <v>633</v>
      </c>
      <c r="CK26" s="161" t="s">
        <v>633</v>
      </c>
      <c r="CL26" s="161" t="s">
        <v>633</v>
      </c>
      <c r="CM26" s="161" t="s">
        <v>633</v>
      </c>
      <c r="CN26" s="161" t="s">
        <v>633</v>
      </c>
      <c r="CO26" s="161" t="s">
        <v>633</v>
      </c>
      <c r="CP26" s="161" t="s">
        <v>633</v>
      </c>
      <c r="CQ26" s="161" t="s">
        <v>633</v>
      </c>
      <c r="CR26" s="161" t="s">
        <v>633</v>
      </c>
      <c r="CS26" s="161" t="s">
        <v>633</v>
      </c>
      <c r="CT26" s="161" t="s">
        <v>633</v>
      </c>
      <c r="CU26" s="161" t="s">
        <v>633</v>
      </c>
      <c r="CV26" s="460" t="s">
        <v>633</v>
      </c>
      <c r="CW26" s="161" t="s">
        <v>633</v>
      </c>
      <c r="CX26" s="161" t="s">
        <v>633</v>
      </c>
      <c r="CY26" s="161" t="s">
        <v>633</v>
      </c>
      <c r="CZ26" s="161" t="s">
        <v>633</v>
      </c>
      <c r="DA26" s="161" t="s">
        <v>633</v>
      </c>
      <c r="DB26" s="161" t="s">
        <v>633</v>
      </c>
    </row>
    <row r="27" spans="1:106" x14ac:dyDescent="0.15">
      <c r="A27" s="288">
        <v>8441</v>
      </c>
      <c r="B27" s="288">
        <v>28220</v>
      </c>
      <c r="C27" s="288">
        <v>15002</v>
      </c>
      <c r="D27" s="288">
        <v>3</v>
      </c>
      <c r="E27" s="288" t="s">
        <v>632</v>
      </c>
      <c r="F27" s="288">
        <v>150</v>
      </c>
      <c r="G27" s="288"/>
      <c r="H27" s="288" t="s">
        <v>631</v>
      </c>
      <c r="I27" s="288" t="s">
        <v>59</v>
      </c>
      <c r="J27" s="288" t="s">
        <v>72</v>
      </c>
      <c r="K27" s="288"/>
      <c r="L27" s="461"/>
      <c r="M27" s="480" t="s">
        <v>633</v>
      </c>
      <c r="N27" s="161" t="s">
        <v>633</v>
      </c>
      <c r="O27" s="161" t="s">
        <v>633</v>
      </c>
      <c r="P27" s="161" t="s">
        <v>633</v>
      </c>
      <c r="Q27" s="161" t="s">
        <v>633</v>
      </c>
      <c r="R27" s="161" t="s">
        <v>633</v>
      </c>
      <c r="S27" s="161" t="s">
        <v>633</v>
      </c>
      <c r="T27" s="161" t="s">
        <v>633</v>
      </c>
      <c r="U27" s="161" t="s">
        <v>633</v>
      </c>
      <c r="V27" s="161" t="s">
        <v>633</v>
      </c>
      <c r="W27" s="161" t="s">
        <v>633</v>
      </c>
      <c r="X27" s="161" t="s">
        <v>633</v>
      </c>
      <c r="Y27" s="161" t="s">
        <v>633</v>
      </c>
      <c r="Z27" s="161" t="s">
        <v>633</v>
      </c>
      <c r="AA27" s="161" t="s">
        <v>633</v>
      </c>
      <c r="AB27" s="161" t="s">
        <v>633</v>
      </c>
      <c r="AC27" s="161" t="s">
        <v>633</v>
      </c>
      <c r="AD27" s="161" t="s">
        <v>633</v>
      </c>
      <c r="AE27" s="161" t="s">
        <v>633</v>
      </c>
      <c r="AF27" s="161" t="s">
        <v>633</v>
      </c>
      <c r="AG27" s="161" t="s">
        <v>633</v>
      </c>
      <c r="AH27" s="161" t="s">
        <v>633</v>
      </c>
      <c r="AI27" s="161" t="s">
        <v>633</v>
      </c>
      <c r="AJ27" s="161" t="s">
        <v>633</v>
      </c>
      <c r="AK27" s="161" t="s">
        <v>633</v>
      </c>
      <c r="AL27" s="460" t="s">
        <v>633</v>
      </c>
      <c r="AM27" s="161" t="s">
        <v>633</v>
      </c>
      <c r="AN27" s="161" t="s">
        <v>633</v>
      </c>
      <c r="AO27" s="161" t="s">
        <v>633</v>
      </c>
      <c r="AP27" s="161" t="s">
        <v>633</v>
      </c>
      <c r="AQ27" s="161" t="s">
        <v>633</v>
      </c>
      <c r="AR27" s="161" t="s">
        <v>633</v>
      </c>
      <c r="AS27" s="161" t="s">
        <v>633</v>
      </c>
      <c r="AT27" s="161" t="s">
        <v>633</v>
      </c>
      <c r="AU27" s="161" t="s">
        <v>633</v>
      </c>
      <c r="AV27" s="161" t="s">
        <v>633</v>
      </c>
      <c r="AW27" s="161" t="s">
        <v>633</v>
      </c>
      <c r="AX27" s="161" t="s">
        <v>633</v>
      </c>
      <c r="AY27" s="161" t="s">
        <v>633</v>
      </c>
      <c r="AZ27" s="161" t="s">
        <v>633</v>
      </c>
      <c r="BA27" s="161" t="s">
        <v>633</v>
      </c>
      <c r="BB27" s="161" t="s">
        <v>633</v>
      </c>
      <c r="BC27" s="161" t="s">
        <v>633</v>
      </c>
      <c r="BD27" s="161" t="s">
        <v>633</v>
      </c>
      <c r="BE27" s="161" t="s">
        <v>633</v>
      </c>
      <c r="BF27" s="161" t="s">
        <v>633</v>
      </c>
      <c r="BG27" s="161" t="s">
        <v>633</v>
      </c>
      <c r="BH27" s="161" t="s">
        <v>633</v>
      </c>
      <c r="BI27" s="161" t="s">
        <v>633</v>
      </c>
      <c r="BJ27" s="161" t="s">
        <v>633</v>
      </c>
      <c r="BK27" s="161" t="s">
        <v>633</v>
      </c>
      <c r="BL27" s="161" t="s">
        <v>633</v>
      </c>
      <c r="BM27" s="161" t="s">
        <v>633</v>
      </c>
      <c r="BN27" s="161" t="s">
        <v>633</v>
      </c>
      <c r="BO27" s="161" t="s">
        <v>633</v>
      </c>
      <c r="BP27" s="161" t="s">
        <v>633</v>
      </c>
      <c r="BQ27" s="460" t="s">
        <v>633</v>
      </c>
      <c r="BR27" s="161" t="s">
        <v>633</v>
      </c>
      <c r="BS27" s="161" t="s">
        <v>633</v>
      </c>
      <c r="BT27" s="161" t="s">
        <v>633</v>
      </c>
      <c r="BU27" s="161" t="s">
        <v>633</v>
      </c>
      <c r="BV27" s="161" t="s">
        <v>633</v>
      </c>
      <c r="BW27" s="161" t="s">
        <v>633</v>
      </c>
      <c r="BX27" s="161" t="s">
        <v>633</v>
      </c>
      <c r="BY27" s="161" t="s">
        <v>633</v>
      </c>
      <c r="BZ27" s="161" t="s">
        <v>633</v>
      </c>
      <c r="CA27" s="161" t="s">
        <v>633</v>
      </c>
      <c r="CB27" s="161" t="s">
        <v>633</v>
      </c>
      <c r="CC27" s="161" t="s">
        <v>633</v>
      </c>
      <c r="CD27" s="161" t="s">
        <v>633</v>
      </c>
      <c r="CE27" s="161" t="s">
        <v>633</v>
      </c>
      <c r="CF27" s="161" t="s">
        <v>633</v>
      </c>
      <c r="CG27" s="161" t="s">
        <v>633</v>
      </c>
      <c r="CH27" s="161" t="s">
        <v>633</v>
      </c>
      <c r="CI27" s="161" t="s">
        <v>633</v>
      </c>
      <c r="CJ27" s="161" t="s">
        <v>633</v>
      </c>
      <c r="CK27" s="161" t="s">
        <v>633</v>
      </c>
      <c r="CL27" s="161" t="s">
        <v>633</v>
      </c>
      <c r="CM27" s="161" t="s">
        <v>633</v>
      </c>
      <c r="CN27" s="161" t="s">
        <v>633</v>
      </c>
      <c r="CO27" s="161" t="s">
        <v>633</v>
      </c>
      <c r="CP27" s="161" t="s">
        <v>633</v>
      </c>
      <c r="CQ27" s="161" t="s">
        <v>633</v>
      </c>
      <c r="CR27" s="161" t="s">
        <v>633</v>
      </c>
      <c r="CS27" s="161" t="s">
        <v>633</v>
      </c>
      <c r="CT27" s="161" t="s">
        <v>633</v>
      </c>
      <c r="CU27" s="161" t="s">
        <v>633</v>
      </c>
      <c r="CV27" s="460" t="s">
        <v>633</v>
      </c>
      <c r="CW27" s="161" t="s">
        <v>633</v>
      </c>
      <c r="CX27" s="161" t="s">
        <v>633</v>
      </c>
      <c r="CY27" s="161" t="s">
        <v>633</v>
      </c>
      <c r="CZ27" s="161" t="s">
        <v>633</v>
      </c>
      <c r="DA27" s="161" t="s">
        <v>633</v>
      </c>
      <c r="DB27" s="161" t="s">
        <v>633</v>
      </c>
    </row>
    <row r="28" spans="1:106" x14ac:dyDescent="0.15">
      <c r="A28" s="288">
        <v>8442</v>
      </c>
      <c r="B28" s="288">
        <v>28220</v>
      </c>
      <c r="C28" s="288">
        <v>160</v>
      </c>
      <c r="D28" s="458">
        <v>2</v>
      </c>
      <c r="E28" s="458"/>
      <c r="F28" s="458"/>
      <c r="G28" s="458"/>
      <c r="H28" s="458" t="s">
        <v>631</v>
      </c>
      <c r="I28" s="458" t="s">
        <v>59</v>
      </c>
      <c r="J28" s="458" t="s">
        <v>73</v>
      </c>
      <c r="K28" s="458"/>
      <c r="L28" s="459" t="s">
        <v>878</v>
      </c>
      <c r="M28" s="479">
        <v>1401</v>
      </c>
      <c r="N28" s="161">
        <v>3220</v>
      </c>
      <c r="O28" s="161">
        <v>166</v>
      </c>
      <c r="P28" s="161">
        <v>135</v>
      </c>
      <c r="Q28" s="161">
        <v>153</v>
      </c>
      <c r="R28" s="161">
        <v>138</v>
      </c>
      <c r="S28" s="161">
        <v>125</v>
      </c>
      <c r="T28" s="161">
        <v>204</v>
      </c>
      <c r="U28" s="161">
        <v>255</v>
      </c>
      <c r="V28" s="161">
        <v>251</v>
      </c>
      <c r="W28" s="161">
        <v>283</v>
      </c>
      <c r="X28" s="161">
        <v>215</v>
      </c>
      <c r="Y28" s="161">
        <v>187</v>
      </c>
      <c r="Z28" s="161">
        <v>160</v>
      </c>
      <c r="AA28" s="161">
        <v>240</v>
      </c>
      <c r="AB28" s="161">
        <v>275</v>
      </c>
      <c r="AC28" s="161">
        <v>168</v>
      </c>
      <c r="AD28" s="161">
        <v>98</v>
      </c>
      <c r="AE28" s="161">
        <v>68</v>
      </c>
      <c r="AF28" s="161">
        <v>45</v>
      </c>
      <c r="AG28" s="161">
        <v>29</v>
      </c>
      <c r="AH28" s="161">
        <v>2</v>
      </c>
      <c r="AI28" s="161">
        <v>0</v>
      </c>
      <c r="AJ28" s="161">
        <v>23</v>
      </c>
      <c r="AK28" s="161">
        <v>137289</v>
      </c>
      <c r="AL28" s="460">
        <v>43.4430716297</v>
      </c>
      <c r="AM28" s="161">
        <v>454</v>
      </c>
      <c r="AN28" s="161">
        <v>2058</v>
      </c>
      <c r="AO28" s="161">
        <v>685</v>
      </c>
      <c r="AP28" s="161">
        <v>242</v>
      </c>
      <c r="AQ28" s="161">
        <v>76</v>
      </c>
      <c r="AR28" s="161">
        <v>52</v>
      </c>
      <c r="AS28" s="161">
        <v>1688</v>
      </c>
      <c r="AT28" s="161">
        <v>71</v>
      </c>
      <c r="AU28" s="161">
        <v>77</v>
      </c>
      <c r="AV28" s="161">
        <v>95</v>
      </c>
      <c r="AW28" s="161">
        <v>64</v>
      </c>
      <c r="AX28" s="161">
        <v>67</v>
      </c>
      <c r="AY28" s="161">
        <v>113</v>
      </c>
      <c r="AZ28" s="161">
        <v>140</v>
      </c>
      <c r="BA28" s="161">
        <v>147</v>
      </c>
      <c r="BB28" s="161">
        <v>149</v>
      </c>
      <c r="BC28" s="161">
        <v>112</v>
      </c>
      <c r="BD28" s="161">
        <v>100</v>
      </c>
      <c r="BE28" s="161">
        <v>79</v>
      </c>
      <c r="BF28" s="161">
        <v>118</v>
      </c>
      <c r="BG28" s="161">
        <v>133</v>
      </c>
      <c r="BH28" s="161">
        <v>98</v>
      </c>
      <c r="BI28" s="161">
        <v>47</v>
      </c>
      <c r="BJ28" s="161">
        <v>33</v>
      </c>
      <c r="BK28" s="161">
        <v>20</v>
      </c>
      <c r="BL28" s="161">
        <v>6</v>
      </c>
      <c r="BM28" s="161">
        <v>0</v>
      </c>
      <c r="BN28" s="161">
        <v>0</v>
      </c>
      <c r="BO28" s="161">
        <v>19</v>
      </c>
      <c r="BP28" s="161">
        <v>70493</v>
      </c>
      <c r="BQ28" s="460">
        <v>42.736668663899998</v>
      </c>
      <c r="BR28" s="161">
        <v>243</v>
      </c>
      <c r="BS28" s="161">
        <v>1089</v>
      </c>
      <c r="BT28" s="161">
        <v>337</v>
      </c>
      <c r="BU28" s="161">
        <v>106</v>
      </c>
      <c r="BV28" s="161">
        <v>26</v>
      </c>
      <c r="BW28" s="161">
        <v>42</v>
      </c>
      <c r="BX28" s="161">
        <v>1532</v>
      </c>
      <c r="BY28" s="161">
        <v>95</v>
      </c>
      <c r="BZ28" s="161">
        <v>58</v>
      </c>
      <c r="CA28" s="161">
        <v>58</v>
      </c>
      <c r="CB28" s="161">
        <v>74</v>
      </c>
      <c r="CC28" s="161">
        <v>58</v>
      </c>
      <c r="CD28" s="161">
        <v>91</v>
      </c>
      <c r="CE28" s="161">
        <v>115</v>
      </c>
      <c r="CF28" s="161">
        <v>104</v>
      </c>
      <c r="CG28" s="161">
        <v>134</v>
      </c>
      <c r="CH28" s="161">
        <v>103</v>
      </c>
      <c r="CI28" s="161">
        <v>87</v>
      </c>
      <c r="CJ28" s="161">
        <v>81</v>
      </c>
      <c r="CK28" s="161">
        <v>122</v>
      </c>
      <c r="CL28" s="161">
        <v>142</v>
      </c>
      <c r="CM28" s="161">
        <v>70</v>
      </c>
      <c r="CN28" s="161">
        <v>51</v>
      </c>
      <c r="CO28" s="161">
        <v>35</v>
      </c>
      <c r="CP28" s="161">
        <v>25</v>
      </c>
      <c r="CQ28" s="161">
        <v>23</v>
      </c>
      <c r="CR28" s="161">
        <v>2</v>
      </c>
      <c r="CS28" s="161">
        <v>0</v>
      </c>
      <c r="CT28" s="161">
        <v>4</v>
      </c>
      <c r="CU28" s="161">
        <v>66796</v>
      </c>
      <c r="CV28" s="460">
        <v>44.214659685900003</v>
      </c>
      <c r="CW28" s="161">
        <v>211</v>
      </c>
      <c r="CX28" s="161">
        <v>969</v>
      </c>
      <c r="CY28" s="161">
        <v>348</v>
      </c>
      <c r="CZ28" s="161">
        <v>136</v>
      </c>
      <c r="DA28" s="161">
        <v>50</v>
      </c>
      <c r="DB28" s="161">
        <v>10</v>
      </c>
    </row>
    <row r="29" spans="1:106" x14ac:dyDescent="0.15">
      <c r="A29" s="288">
        <v>8443</v>
      </c>
      <c r="B29" s="288">
        <v>28220</v>
      </c>
      <c r="C29" s="288">
        <v>16001</v>
      </c>
      <c r="D29" s="288">
        <v>3</v>
      </c>
      <c r="E29" s="288"/>
      <c r="F29" s="288"/>
      <c r="G29" s="288"/>
      <c r="H29" s="288" t="s">
        <v>631</v>
      </c>
      <c r="I29" s="288" t="s">
        <v>59</v>
      </c>
      <c r="J29" s="288" t="s">
        <v>73</v>
      </c>
      <c r="K29" s="288" t="s">
        <v>815</v>
      </c>
      <c r="L29" s="461"/>
      <c r="M29" s="480">
        <v>178</v>
      </c>
      <c r="N29" s="161">
        <v>469</v>
      </c>
      <c r="O29" s="161">
        <v>17</v>
      </c>
      <c r="P29" s="161">
        <v>16</v>
      </c>
      <c r="Q29" s="161">
        <v>22</v>
      </c>
      <c r="R29" s="161">
        <v>22</v>
      </c>
      <c r="S29" s="161">
        <v>8</v>
      </c>
      <c r="T29" s="161">
        <v>9</v>
      </c>
      <c r="U29" s="161">
        <v>21</v>
      </c>
      <c r="V29" s="161">
        <v>22</v>
      </c>
      <c r="W29" s="161">
        <v>43</v>
      </c>
      <c r="X29" s="161">
        <v>25</v>
      </c>
      <c r="Y29" s="161">
        <v>19</v>
      </c>
      <c r="Z29" s="161">
        <v>25</v>
      </c>
      <c r="AA29" s="161">
        <v>44</v>
      </c>
      <c r="AB29" s="161">
        <v>63</v>
      </c>
      <c r="AC29" s="161">
        <v>53</v>
      </c>
      <c r="AD29" s="161">
        <v>28</v>
      </c>
      <c r="AE29" s="161">
        <v>15</v>
      </c>
      <c r="AF29" s="161">
        <v>10</v>
      </c>
      <c r="AG29" s="161">
        <v>7</v>
      </c>
      <c r="AH29" s="161">
        <v>0</v>
      </c>
      <c r="AI29" s="161">
        <v>0</v>
      </c>
      <c r="AJ29" s="161">
        <v>0</v>
      </c>
      <c r="AK29" s="161">
        <v>23773</v>
      </c>
      <c r="AL29" s="460">
        <v>51.188699360299999</v>
      </c>
      <c r="AM29" s="161">
        <v>55</v>
      </c>
      <c r="AN29" s="161">
        <v>238</v>
      </c>
      <c r="AO29" s="161">
        <v>176</v>
      </c>
      <c r="AP29" s="161">
        <v>60</v>
      </c>
      <c r="AQ29" s="161">
        <v>17</v>
      </c>
      <c r="AR29" s="161">
        <v>0</v>
      </c>
      <c r="AS29" s="161">
        <v>229</v>
      </c>
      <c r="AT29" s="161">
        <v>12</v>
      </c>
      <c r="AU29" s="161">
        <v>12</v>
      </c>
      <c r="AV29" s="161">
        <v>12</v>
      </c>
      <c r="AW29" s="161">
        <v>11</v>
      </c>
      <c r="AX29" s="161">
        <v>5</v>
      </c>
      <c r="AY29" s="161">
        <v>3</v>
      </c>
      <c r="AZ29" s="161">
        <v>9</v>
      </c>
      <c r="BA29" s="161">
        <v>12</v>
      </c>
      <c r="BB29" s="161">
        <v>18</v>
      </c>
      <c r="BC29" s="161">
        <v>11</v>
      </c>
      <c r="BD29" s="161">
        <v>10</v>
      </c>
      <c r="BE29" s="161">
        <v>9</v>
      </c>
      <c r="BF29" s="161">
        <v>19</v>
      </c>
      <c r="BG29" s="161">
        <v>26</v>
      </c>
      <c r="BH29" s="161">
        <v>32</v>
      </c>
      <c r="BI29" s="161">
        <v>15</v>
      </c>
      <c r="BJ29" s="161">
        <v>8</v>
      </c>
      <c r="BK29" s="161">
        <v>3</v>
      </c>
      <c r="BL29" s="161">
        <v>2</v>
      </c>
      <c r="BM29" s="161">
        <v>0</v>
      </c>
      <c r="BN29" s="161">
        <v>0</v>
      </c>
      <c r="BO29" s="161">
        <v>0</v>
      </c>
      <c r="BP29" s="161">
        <v>11168</v>
      </c>
      <c r="BQ29" s="460">
        <v>49.268558951999999</v>
      </c>
      <c r="BR29" s="161">
        <v>36</v>
      </c>
      <c r="BS29" s="161">
        <v>107</v>
      </c>
      <c r="BT29" s="161">
        <v>86</v>
      </c>
      <c r="BU29" s="161">
        <v>28</v>
      </c>
      <c r="BV29" s="161">
        <v>5</v>
      </c>
      <c r="BW29" s="161">
        <v>0</v>
      </c>
      <c r="BX29" s="161">
        <v>240</v>
      </c>
      <c r="BY29" s="161">
        <v>5</v>
      </c>
      <c r="BZ29" s="161">
        <v>4</v>
      </c>
      <c r="CA29" s="161">
        <v>10</v>
      </c>
      <c r="CB29" s="161">
        <v>11</v>
      </c>
      <c r="CC29" s="161">
        <v>3</v>
      </c>
      <c r="CD29" s="161">
        <v>6</v>
      </c>
      <c r="CE29" s="161">
        <v>12</v>
      </c>
      <c r="CF29" s="161">
        <v>10</v>
      </c>
      <c r="CG29" s="161">
        <v>25</v>
      </c>
      <c r="CH29" s="161">
        <v>14</v>
      </c>
      <c r="CI29" s="161">
        <v>9</v>
      </c>
      <c r="CJ29" s="161">
        <v>16</v>
      </c>
      <c r="CK29" s="161">
        <v>25</v>
      </c>
      <c r="CL29" s="161">
        <v>37</v>
      </c>
      <c r="CM29" s="161">
        <v>21</v>
      </c>
      <c r="CN29" s="161">
        <v>13</v>
      </c>
      <c r="CO29" s="161">
        <v>7</v>
      </c>
      <c r="CP29" s="161">
        <v>7</v>
      </c>
      <c r="CQ29" s="161">
        <v>5</v>
      </c>
      <c r="CR29" s="161">
        <v>0</v>
      </c>
      <c r="CS29" s="161">
        <v>0</v>
      </c>
      <c r="CT29" s="161">
        <v>0</v>
      </c>
      <c r="CU29" s="161">
        <v>12605</v>
      </c>
      <c r="CV29" s="460">
        <v>53.020833333299997</v>
      </c>
      <c r="CW29" s="161">
        <v>19</v>
      </c>
      <c r="CX29" s="161">
        <v>131</v>
      </c>
      <c r="CY29" s="161">
        <v>90</v>
      </c>
      <c r="CZ29" s="161">
        <v>32</v>
      </c>
      <c r="DA29" s="161">
        <v>12</v>
      </c>
      <c r="DB29" s="161">
        <v>0</v>
      </c>
    </row>
    <row r="30" spans="1:106" x14ac:dyDescent="0.15">
      <c r="A30" s="288">
        <v>8444</v>
      </c>
      <c r="B30" s="288">
        <v>28220</v>
      </c>
      <c r="C30" s="288">
        <v>16002</v>
      </c>
      <c r="D30" s="288">
        <v>3</v>
      </c>
      <c r="E30" s="288"/>
      <c r="F30" s="288"/>
      <c r="G30" s="288"/>
      <c r="H30" s="288" t="s">
        <v>631</v>
      </c>
      <c r="I30" s="288" t="s">
        <v>59</v>
      </c>
      <c r="J30" s="288" t="s">
        <v>73</v>
      </c>
      <c r="K30" s="288" t="s">
        <v>816</v>
      </c>
      <c r="L30" s="461"/>
      <c r="M30" s="480">
        <v>165</v>
      </c>
      <c r="N30" s="161">
        <v>428</v>
      </c>
      <c r="O30" s="161">
        <v>14</v>
      </c>
      <c r="P30" s="161">
        <v>15</v>
      </c>
      <c r="Q30" s="161">
        <v>16</v>
      </c>
      <c r="R30" s="161">
        <v>9</v>
      </c>
      <c r="S30" s="161">
        <v>10</v>
      </c>
      <c r="T30" s="161">
        <v>22</v>
      </c>
      <c r="U30" s="161">
        <v>28</v>
      </c>
      <c r="V30" s="161">
        <v>26</v>
      </c>
      <c r="W30" s="161">
        <v>17</v>
      </c>
      <c r="X30" s="161">
        <v>22</v>
      </c>
      <c r="Y30" s="161">
        <v>15</v>
      </c>
      <c r="Z30" s="161">
        <v>33</v>
      </c>
      <c r="AA30" s="161">
        <v>62</v>
      </c>
      <c r="AB30" s="161">
        <v>66</v>
      </c>
      <c r="AC30" s="161">
        <v>34</v>
      </c>
      <c r="AD30" s="161">
        <v>20</v>
      </c>
      <c r="AE30" s="161">
        <v>11</v>
      </c>
      <c r="AF30" s="161">
        <v>4</v>
      </c>
      <c r="AG30" s="161">
        <v>3</v>
      </c>
      <c r="AH30" s="161">
        <v>1</v>
      </c>
      <c r="AI30" s="161">
        <v>0</v>
      </c>
      <c r="AJ30" s="161">
        <v>0</v>
      </c>
      <c r="AK30" s="161">
        <v>21455</v>
      </c>
      <c r="AL30" s="460">
        <v>50.6285046729</v>
      </c>
      <c r="AM30" s="161">
        <v>45</v>
      </c>
      <c r="AN30" s="161">
        <v>244</v>
      </c>
      <c r="AO30" s="161">
        <v>139</v>
      </c>
      <c r="AP30" s="161">
        <v>39</v>
      </c>
      <c r="AQ30" s="161">
        <v>8</v>
      </c>
      <c r="AR30" s="161">
        <v>3</v>
      </c>
      <c r="AS30" s="161">
        <v>207</v>
      </c>
      <c r="AT30" s="161">
        <v>4</v>
      </c>
      <c r="AU30" s="161">
        <v>9</v>
      </c>
      <c r="AV30" s="161">
        <v>10</v>
      </c>
      <c r="AW30" s="161">
        <v>3</v>
      </c>
      <c r="AX30" s="161">
        <v>4</v>
      </c>
      <c r="AY30" s="161">
        <v>12</v>
      </c>
      <c r="AZ30" s="161">
        <v>13</v>
      </c>
      <c r="BA30" s="161">
        <v>14</v>
      </c>
      <c r="BB30" s="161">
        <v>9</v>
      </c>
      <c r="BC30" s="161">
        <v>10</v>
      </c>
      <c r="BD30" s="161">
        <v>6</v>
      </c>
      <c r="BE30" s="161">
        <v>14</v>
      </c>
      <c r="BF30" s="161">
        <v>28</v>
      </c>
      <c r="BG30" s="161">
        <v>35</v>
      </c>
      <c r="BH30" s="161">
        <v>19</v>
      </c>
      <c r="BI30" s="161">
        <v>9</v>
      </c>
      <c r="BJ30" s="161">
        <v>6</v>
      </c>
      <c r="BK30" s="161">
        <v>2</v>
      </c>
      <c r="BL30" s="161">
        <v>0</v>
      </c>
      <c r="BM30" s="161">
        <v>0</v>
      </c>
      <c r="BN30" s="161">
        <v>0</v>
      </c>
      <c r="BO30" s="161">
        <v>0</v>
      </c>
      <c r="BP30" s="161">
        <v>10349</v>
      </c>
      <c r="BQ30" s="460">
        <v>50.495169082099999</v>
      </c>
      <c r="BR30" s="161">
        <v>23</v>
      </c>
      <c r="BS30" s="161">
        <v>113</v>
      </c>
      <c r="BT30" s="161">
        <v>71</v>
      </c>
      <c r="BU30" s="161">
        <v>17</v>
      </c>
      <c r="BV30" s="161">
        <v>2</v>
      </c>
      <c r="BW30" s="161">
        <v>1</v>
      </c>
      <c r="BX30" s="161">
        <v>221</v>
      </c>
      <c r="BY30" s="161">
        <v>10</v>
      </c>
      <c r="BZ30" s="161">
        <v>6</v>
      </c>
      <c r="CA30" s="161">
        <v>6</v>
      </c>
      <c r="CB30" s="161">
        <v>6</v>
      </c>
      <c r="CC30" s="161">
        <v>6</v>
      </c>
      <c r="CD30" s="161">
        <v>10</v>
      </c>
      <c r="CE30" s="161">
        <v>15</v>
      </c>
      <c r="CF30" s="161">
        <v>12</v>
      </c>
      <c r="CG30" s="161">
        <v>8</v>
      </c>
      <c r="CH30" s="161">
        <v>12</v>
      </c>
      <c r="CI30" s="161">
        <v>9</v>
      </c>
      <c r="CJ30" s="161">
        <v>19</v>
      </c>
      <c r="CK30" s="161">
        <v>34</v>
      </c>
      <c r="CL30" s="161">
        <v>31</v>
      </c>
      <c r="CM30" s="161">
        <v>15</v>
      </c>
      <c r="CN30" s="161">
        <v>11</v>
      </c>
      <c r="CO30" s="161">
        <v>5</v>
      </c>
      <c r="CP30" s="161">
        <v>2</v>
      </c>
      <c r="CQ30" s="161">
        <v>3</v>
      </c>
      <c r="CR30" s="161">
        <v>1</v>
      </c>
      <c r="CS30" s="161">
        <v>0</v>
      </c>
      <c r="CT30" s="161">
        <v>0</v>
      </c>
      <c r="CU30" s="161">
        <v>11106</v>
      </c>
      <c r="CV30" s="460">
        <v>50.753393665200001</v>
      </c>
      <c r="CW30" s="161">
        <v>22</v>
      </c>
      <c r="CX30" s="161">
        <v>131</v>
      </c>
      <c r="CY30" s="161">
        <v>68</v>
      </c>
      <c r="CZ30" s="161">
        <v>22</v>
      </c>
      <c r="DA30" s="161">
        <v>6</v>
      </c>
      <c r="DB30" s="161">
        <v>2</v>
      </c>
    </row>
    <row r="31" spans="1:106" x14ac:dyDescent="0.15">
      <c r="A31" s="288">
        <v>8445</v>
      </c>
      <c r="B31" s="288">
        <v>28220</v>
      </c>
      <c r="C31" s="288">
        <v>16003</v>
      </c>
      <c r="D31" s="288">
        <v>3</v>
      </c>
      <c r="E31" s="288"/>
      <c r="F31" s="288"/>
      <c r="G31" s="288"/>
      <c r="H31" s="288" t="s">
        <v>631</v>
      </c>
      <c r="I31" s="288" t="s">
        <v>59</v>
      </c>
      <c r="J31" s="288" t="s">
        <v>73</v>
      </c>
      <c r="K31" s="288" t="s">
        <v>817</v>
      </c>
      <c r="L31" s="461"/>
      <c r="M31" s="480">
        <v>155</v>
      </c>
      <c r="N31" s="161">
        <v>388</v>
      </c>
      <c r="O31" s="161">
        <v>12</v>
      </c>
      <c r="P31" s="161">
        <v>19</v>
      </c>
      <c r="Q31" s="161">
        <v>14</v>
      </c>
      <c r="R31" s="161">
        <v>17</v>
      </c>
      <c r="S31" s="161">
        <v>8</v>
      </c>
      <c r="T31" s="161">
        <v>20</v>
      </c>
      <c r="U31" s="161">
        <v>27</v>
      </c>
      <c r="V31" s="161">
        <v>23</v>
      </c>
      <c r="W31" s="161">
        <v>28</v>
      </c>
      <c r="X31" s="161">
        <v>16</v>
      </c>
      <c r="Y31" s="161">
        <v>17</v>
      </c>
      <c r="Z31" s="161">
        <v>17</v>
      </c>
      <c r="AA31" s="161">
        <v>39</v>
      </c>
      <c r="AB31" s="161">
        <v>63</v>
      </c>
      <c r="AC31" s="161">
        <v>30</v>
      </c>
      <c r="AD31" s="161">
        <v>13</v>
      </c>
      <c r="AE31" s="161">
        <v>17</v>
      </c>
      <c r="AF31" s="161">
        <v>5</v>
      </c>
      <c r="AG31" s="161">
        <v>3</v>
      </c>
      <c r="AH31" s="161">
        <v>0</v>
      </c>
      <c r="AI31" s="161">
        <v>0</v>
      </c>
      <c r="AJ31" s="161">
        <v>0</v>
      </c>
      <c r="AK31" s="161">
        <v>18745</v>
      </c>
      <c r="AL31" s="460">
        <v>48.811855670100002</v>
      </c>
      <c r="AM31" s="161">
        <v>45</v>
      </c>
      <c r="AN31" s="161">
        <v>212</v>
      </c>
      <c r="AO31" s="161">
        <v>131</v>
      </c>
      <c r="AP31" s="161">
        <v>38</v>
      </c>
      <c r="AQ31" s="161">
        <v>8</v>
      </c>
      <c r="AR31" s="161">
        <v>0</v>
      </c>
      <c r="AS31" s="161">
        <v>196</v>
      </c>
      <c r="AT31" s="161">
        <v>6</v>
      </c>
      <c r="AU31" s="161">
        <v>14</v>
      </c>
      <c r="AV31" s="161">
        <v>8</v>
      </c>
      <c r="AW31" s="161">
        <v>9</v>
      </c>
      <c r="AX31" s="161">
        <v>4</v>
      </c>
      <c r="AY31" s="161">
        <v>7</v>
      </c>
      <c r="AZ31" s="161">
        <v>15</v>
      </c>
      <c r="BA31" s="161">
        <v>13</v>
      </c>
      <c r="BB31" s="161">
        <v>16</v>
      </c>
      <c r="BC31" s="161">
        <v>8</v>
      </c>
      <c r="BD31" s="161">
        <v>7</v>
      </c>
      <c r="BE31" s="161">
        <v>8</v>
      </c>
      <c r="BF31" s="161">
        <v>14</v>
      </c>
      <c r="BG31" s="161">
        <v>30</v>
      </c>
      <c r="BH31" s="161">
        <v>19</v>
      </c>
      <c r="BI31" s="161">
        <v>6</v>
      </c>
      <c r="BJ31" s="161">
        <v>9</v>
      </c>
      <c r="BK31" s="161">
        <v>2</v>
      </c>
      <c r="BL31" s="161">
        <v>1</v>
      </c>
      <c r="BM31" s="161">
        <v>0</v>
      </c>
      <c r="BN31" s="161">
        <v>0</v>
      </c>
      <c r="BO31" s="161">
        <v>0</v>
      </c>
      <c r="BP31" s="161">
        <v>9202</v>
      </c>
      <c r="BQ31" s="460">
        <v>47.448979591799997</v>
      </c>
      <c r="BR31" s="161">
        <v>28</v>
      </c>
      <c r="BS31" s="161">
        <v>101</v>
      </c>
      <c r="BT31" s="161">
        <v>67</v>
      </c>
      <c r="BU31" s="161">
        <v>18</v>
      </c>
      <c r="BV31" s="161">
        <v>3</v>
      </c>
      <c r="BW31" s="161">
        <v>0</v>
      </c>
      <c r="BX31" s="161">
        <v>192</v>
      </c>
      <c r="BY31" s="161">
        <v>6</v>
      </c>
      <c r="BZ31" s="161">
        <v>5</v>
      </c>
      <c r="CA31" s="161">
        <v>6</v>
      </c>
      <c r="CB31" s="161">
        <v>8</v>
      </c>
      <c r="CC31" s="161">
        <v>4</v>
      </c>
      <c r="CD31" s="161">
        <v>13</v>
      </c>
      <c r="CE31" s="161">
        <v>12</v>
      </c>
      <c r="CF31" s="161">
        <v>10</v>
      </c>
      <c r="CG31" s="161">
        <v>12</v>
      </c>
      <c r="CH31" s="161">
        <v>8</v>
      </c>
      <c r="CI31" s="161">
        <v>10</v>
      </c>
      <c r="CJ31" s="161">
        <v>9</v>
      </c>
      <c r="CK31" s="161">
        <v>25</v>
      </c>
      <c r="CL31" s="161">
        <v>33</v>
      </c>
      <c r="CM31" s="161">
        <v>11</v>
      </c>
      <c r="CN31" s="161">
        <v>7</v>
      </c>
      <c r="CO31" s="161">
        <v>8</v>
      </c>
      <c r="CP31" s="161">
        <v>3</v>
      </c>
      <c r="CQ31" s="161">
        <v>2</v>
      </c>
      <c r="CR31" s="161">
        <v>0</v>
      </c>
      <c r="CS31" s="161">
        <v>0</v>
      </c>
      <c r="CT31" s="161">
        <v>0</v>
      </c>
      <c r="CU31" s="161">
        <v>9543</v>
      </c>
      <c r="CV31" s="460">
        <v>50.203125</v>
      </c>
      <c r="CW31" s="161">
        <v>17</v>
      </c>
      <c r="CX31" s="161">
        <v>111</v>
      </c>
      <c r="CY31" s="161">
        <v>64</v>
      </c>
      <c r="CZ31" s="161">
        <v>20</v>
      </c>
      <c r="DA31" s="161">
        <v>5</v>
      </c>
      <c r="DB31" s="161">
        <v>0</v>
      </c>
    </row>
    <row r="32" spans="1:106" x14ac:dyDescent="0.15">
      <c r="A32" s="288">
        <v>8446</v>
      </c>
      <c r="B32" s="288">
        <v>28220</v>
      </c>
      <c r="C32" s="288">
        <v>16005</v>
      </c>
      <c r="D32" s="288">
        <v>3</v>
      </c>
      <c r="E32" s="288"/>
      <c r="F32" s="288"/>
      <c r="G32" s="288"/>
      <c r="H32" s="288" t="s">
        <v>631</v>
      </c>
      <c r="I32" s="288" t="s">
        <v>59</v>
      </c>
      <c r="J32" s="288" t="s">
        <v>73</v>
      </c>
      <c r="K32" s="288" t="s">
        <v>818</v>
      </c>
      <c r="L32" s="461"/>
      <c r="M32" s="480">
        <v>127</v>
      </c>
      <c r="N32" s="161">
        <v>311</v>
      </c>
      <c r="O32" s="161">
        <v>23</v>
      </c>
      <c r="P32" s="161">
        <v>15</v>
      </c>
      <c r="Q32" s="161">
        <v>29</v>
      </c>
      <c r="R32" s="161">
        <v>20</v>
      </c>
      <c r="S32" s="161">
        <v>18</v>
      </c>
      <c r="T32" s="161">
        <v>16</v>
      </c>
      <c r="U32" s="161">
        <v>32</v>
      </c>
      <c r="V32" s="161">
        <v>30</v>
      </c>
      <c r="W32" s="161">
        <v>38</v>
      </c>
      <c r="X32" s="161">
        <v>36</v>
      </c>
      <c r="Y32" s="161">
        <v>22</v>
      </c>
      <c r="Z32" s="161">
        <v>11</v>
      </c>
      <c r="AA32" s="161">
        <v>9</v>
      </c>
      <c r="AB32" s="161">
        <v>5</v>
      </c>
      <c r="AC32" s="161">
        <v>4</v>
      </c>
      <c r="AD32" s="161">
        <v>2</v>
      </c>
      <c r="AE32" s="161">
        <v>1</v>
      </c>
      <c r="AF32" s="161">
        <v>0</v>
      </c>
      <c r="AG32" s="161">
        <v>0</v>
      </c>
      <c r="AH32" s="161">
        <v>0</v>
      </c>
      <c r="AI32" s="161">
        <v>0</v>
      </c>
      <c r="AJ32" s="161">
        <v>0</v>
      </c>
      <c r="AK32" s="161">
        <v>10274</v>
      </c>
      <c r="AL32" s="460">
        <v>33.535369774899998</v>
      </c>
      <c r="AM32" s="161">
        <v>67</v>
      </c>
      <c r="AN32" s="161">
        <v>232</v>
      </c>
      <c r="AO32" s="161">
        <v>12</v>
      </c>
      <c r="AP32" s="161">
        <v>3</v>
      </c>
      <c r="AQ32" s="161">
        <v>0</v>
      </c>
      <c r="AR32" s="161">
        <v>0</v>
      </c>
      <c r="AS32" s="161">
        <v>164</v>
      </c>
      <c r="AT32" s="161">
        <v>10</v>
      </c>
      <c r="AU32" s="161">
        <v>8</v>
      </c>
      <c r="AV32" s="161">
        <v>17</v>
      </c>
      <c r="AW32" s="161">
        <v>11</v>
      </c>
      <c r="AX32" s="161">
        <v>7</v>
      </c>
      <c r="AY32" s="161">
        <v>11</v>
      </c>
      <c r="AZ32" s="161">
        <v>16</v>
      </c>
      <c r="BA32" s="161">
        <v>18</v>
      </c>
      <c r="BB32" s="161">
        <v>19</v>
      </c>
      <c r="BC32" s="161">
        <v>19</v>
      </c>
      <c r="BD32" s="161">
        <v>12</v>
      </c>
      <c r="BE32" s="161">
        <v>5</v>
      </c>
      <c r="BF32" s="161">
        <v>5</v>
      </c>
      <c r="BG32" s="161">
        <v>3</v>
      </c>
      <c r="BH32" s="161">
        <v>1</v>
      </c>
      <c r="BI32" s="161">
        <v>2</v>
      </c>
      <c r="BJ32" s="161">
        <v>0</v>
      </c>
      <c r="BK32" s="161">
        <v>0</v>
      </c>
      <c r="BL32" s="161">
        <v>0</v>
      </c>
      <c r="BM32" s="161">
        <v>0</v>
      </c>
      <c r="BN32" s="161">
        <v>0</v>
      </c>
      <c r="BO32" s="161">
        <v>0</v>
      </c>
      <c r="BP32" s="161">
        <v>5442</v>
      </c>
      <c r="BQ32" s="460">
        <v>33.682926829300001</v>
      </c>
      <c r="BR32" s="161">
        <v>35</v>
      </c>
      <c r="BS32" s="161">
        <v>123</v>
      </c>
      <c r="BT32" s="161">
        <v>6</v>
      </c>
      <c r="BU32" s="161">
        <v>2</v>
      </c>
      <c r="BV32" s="161">
        <v>0</v>
      </c>
      <c r="BW32" s="161">
        <v>0</v>
      </c>
      <c r="BX32" s="161">
        <v>147</v>
      </c>
      <c r="BY32" s="161">
        <v>13</v>
      </c>
      <c r="BZ32" s="161">
        <v>7</v>
      </c>
      <c r="CA32" s="161">
        <v>12</v>
      </c>
      <c r="CB32" s="161">
        <v>9</v>
      </c>
      <c r="CC32" s="161">
        <v>11</v>
      </c>
      <c r="CD32" s="161">
        <v>5</v>
      </c>
      <c r="CE32" s="161">
        <v>16</v>
      </c>
      <c r="CF32" s="161">
        <v>12</v>
      </c>
      <c r="CG32" s="161">
        <v>19</v>
      </c>
      <c r="CH32" s="161">
        <v>17</v>
      </c>
      <c r="CI32" s="161">
        <v>10</v>
      </c>
      <c r="CJ32" s="161">
        <v>6</v>
      </c>
      <c r="CK32" s="161">
        <v>4</v>
      </c>
      <c r="CL32" s="161">
        <v>2</v>
      </c>
      <c r="CM32" s="161">
        <v>3</v>
      </c>
      <c r="CN32" s="161">
        <v>0</v>
      </c>
      <c r="CO32" s="161">
        <v>1</v>
      </c>
      <c r="CP32" s="161">
        <v>0</v>
      </c>
      <c r="CQ32" s="161">
        <v>0</v>
      </c>
      <c r="CR32" s="161">
        <v>0</v>
      </c>
      <c r="CS32" s="161">
        <v>0</v>
      </c>
      <c r="CT32" s="161">
        <v>0</v>
      </c>
      <c r="CU32" s="161">
        <v>4832</v>
      </c>
      <c r="CV32" s="460">
        <v>33.370748299299997</v>
      </c>
      <c r="CW32" s="161">
        <v>32</v>
      </c>
      <c r="CX32" s="161">
        <v>109</v>
      </c>
      <c r="CY32" s="161">
        <v>6</v>
      </c>
      <c r="CZ32" s="161">
        <v>1</v>
      </c>
      <c r="DA32" s="161">
        <v>0</v>
      </c>
      <c r="DB32" s="161">
        <v>0</v>
      </c>
    </row>
    <row r="33" spans="1:106" x14ac:dyDescent="0.15">
      <c r="A33" s="288">
        <v>8447</v>
      </c>
      <c r="B33" s="288">
        <v>28220</v>
      </c>
      <c r="C33" s="288">
        <v>16006</v>
      </c>
      <c r="D33" s="288">
        <v>3</v>
      </c>
      <c r="E33" s="288"/>
      <c r="F33" s="288"/>
      <c r="G33" s="288"/>
      <c r="H33" s="288" t="s">
        <v>631</v>
      </c>
      <c r="I33" s="288" t="s">
        <v>59</v>
      </c>
      <c r="J33" s="288" t="s">
        <v>73</v>
      </c>
      <c r="K33" s="288" t="s">
        <v>819</v>
      </c>
      <c r="L33" s="461"/>
      <c r="M33" s="480">
        <v>189</v>
      </c>
      <c r="N33" s="161">
        <v>388</v>
      </c>
      <c r="O33" s="161">
        <v>38</v>
      </c>
      <c r="P33" s="161">
        <v>16</v>
      </c>
      <c r="Q33" s="161">
        <v>13</v>
      </c>
      <c r="R33" s="161">
        <v>14</v>
      </c>
      <c r="S33" s="161">
        <v>13</v>
      </c>
      <c r="T33" s="161">
        <v>47</v>
      </c>
      <c r="U33" s="161">
        <v>58</v>
      </c>
      <c r="V33" s="161">
        <v>50</v>
      </c>
      <c r="W33" s="161">
        <v>49</v>
      </c>
      <c r="X33" s="161">
        <v>35</v>
      </c>
      <c r="Y33" s="161">
        <v>20</v>
      </c>
      <c r="Z33" s="161">
        <v>10</v>
      </c>
      <c r="AA33" s="161">
        <v>10</v>
      </c>
      <c r="AB33" s="161">
        <v>4</v>
      </c>
      <c r="AC33" s="161">
        <v>1</v>
      </c>
      <c r="AD33" s="161">
        <v>2</v>
      </c>
      <c r="AE33" s="161">
        <v>0</v>
      </c>
      <c r="AF33" s="161">
        <v>1</v>
      </c>
      <c r="AG33" s="161">
        <v>2</v>
      </c>
      <c r="AH33" s="161">
        <v>0</v>
      </c>
      <c r="AI33" s="161">
        <v>0</v>
      </c>
      <c r="AJ33" s="161">
        <v>5</v>
      </c>
      <c r="AK33" s="161">
        <v>12509</v>
      </c>
      <c r="AL33" s="460">
        <v>33.160574412499997</v>
      </c>
      <c r="AM33" s="161">
        <v>67</v>
      </c>
      <c r="AN33" s="161">
        <v>306</v>
      </c>
      <c r="AO33" s="161">
        <v>10</v>
      </c>
      <c r="AP33" s="161">
        <v>5</v>
      </c>
      <c r="AQ33" s="161">
        <v>3</v>
      </c>
      <c r="AR33" s="161">
        <v>7</v>
      </c>
      <c r="AS33" s="161">
        <v>212</v>
      </c>
      <c r="AT33" s="161">
        <v>15</v>
      </c>
      <c r="AU33" s="161">
        <v>6</v>
      </c>
      <c r="AV33" s="161">
        <v>7</v>
      </c>
      <c r="AW33" s="161">
        <v>9</v>
      </c>
      <c r="AX33" s="161">
        <v>9</v>
      </c>
      <c r="AY33" s="161">
        <v>22</v>
      </c>
      <c r="AZ33" s="161">
        <v>32</v>
      </c>
      <c r="BA33" s="161">
        <v>31</v>
      </c>
      <c r="BB33" s="161">
        <v>32</v>
      </c>
      <c r="BC33" s="161">
        <v>19</v>
      </c>
      <c r="BD33" s="161">
        <v>11</v>
      </c>
      <c r="BE33" s="161">
        <v>5</v>
      </c>
      <c r="BF33" s="161">
        <v>6</v>
      </c>
      <c r="BG33" s="161">
        <v>2</v>
      </c>
      <c r="BH33" s="161">
        <v>0</v>
      </c>
      <c r="BI33" s="161">
        <v>1</v>
      </c>
      <c r="BJ33" s="161">
        <v>0</v>
      </c>
      <c r="BK33" s="161">
        <v>1</v>
      </c>
      <c r="BL33" s="161">
        <v>0</v>
      </c>
      <c r="BM33" s="161">
        <v>0</v>
      </c>
      <c r="BN33" s="161">
        <v>0</v>
      </c>
      <c r="BO33" s="161">
        <v>4</v>
      </c>
      <c r="BP33" s="161">
        <v>7016</v>
      </c>
      <c r="BQ33" s="460">
        <v>34.2307692308</v>
      </c>
      <c r="BR33" s="161">
        <v>28</v>
      </c>
      <c r="BS33" s="161">
        <v>176</v>
      </c>
      <c r="BT33" s="161">
        <v>4</v>
      </c>
      <c r="BU33" s="161">
        <v>2</v>
      </c>
      <c r="BV33" s="161">
        <v>1</v>
      </c>
      <c r="BW33" s="161">
        <v>5</v>
      </c>
      <c r="BX33" s="161">
        <v>176</v>
      </c>
      <c r="BY33" s="161">
        <v>23</v>
      </c>
      <c r="BZ33" s="161">
        <v>10</v>
      </c>
      <c r="CA33" s="161">
        <v>6</v>
      </c>
      <c r="CB33" s="161">
        <v>5</v>
      </c>
      <c r="CC33" s="161">
        <v>4</v>
      </c>
      <c r="CD33" s="161">
        <v>25</v>
      </c>
      <c r="CE33" s="161">
        <v>26</v>
      </c>
      <c r="CF33" s="161">
        <v>19</v>
      </c>
      <c r="CG33" s="161">
        <v>17</v>
      </c>
      <c r="CH33" s="161">
        <v>16</v>
      </c>
      <c r="CI33" s="161">
        <v>9</v>
      </c>
      <c r="CJ33" s="161">
        <v>5</v>
      </c>
      <c r="CK33" s="161">
        <v>4</v>
      </c>
      <c r="CL33" s="161">
        <v>2</v>
      </c>
      <c r="CM33" s="161">
        <v>1</v>
      </c>
      <c r="CN33" s="161">
        <v>1</v>
      </c>
      <c r="CO33" s="161">
        <v>0</v>
      </c>
      <c r="CP33" s="161">
        <v>0</v>
      </c>
      <c r="CQ33" s="161">
        <v>2</v>
      </c>
      <c r="CR33" s="161">
        <v>0</v>
      </c>
      <c r="CS33" s="161">
        <v>0</v>
      </c>
      <c r="CT33" s="161">
        <v>1</v>
      </c>
      <c r="CU33" s="161">
        <v>5493</v>
      </c>
      <c r="CV33" s="460">
        <v>31.888571428599999</v>
      </c>
      <c r="CW33" s="161">
        <v>39</v>
      </c>
      <c r="CX33" s="161">
        <v>130</v>
      </c>
      <c r="CY33" s="161">
        <v>6</v>
      </c>
      <c r="CZ33" s="161">
        <v>3</v>
      </c>
      <c r="DA33" s="161">
        <v>2</v>
      </c>
      <c r="DB33" s="161">
        <v>2</v>
      </c>
    </row>
    <row r="34" spans="1:106" x14ac:dyDescent="0.15">
      <c r="A34" s="288">
        <v>8448</v>
      </c>
      <c r="B34" s="288">
        <v>28220</v>
      </c>
      <c r="C34" s="288">
        <v>16007</v>
      </c>
      <c r="D34" s="288">
        <v>3</v>
      </c>
      <c r="E34" s="288"/>
      <c r="F34" s="288"/>
      <c r="G34" s="288"/>
      <c r="H34" s="288" t="s">
        <v>631</v>
      </c>
      <c r="I34" s="288" t="s">
        <v>59</v>
      </c>
      <c r="J34" s="288" t="s">
        <v>73</v>
      </c>
      <c r="K34" s="288" t="s">
        <v>820</v>
      </c>
      <c r="L34" s="461"/>
      <c r="M34" s="480">
        <v>202</v>
      </c>
      <c r="N34" s="161">
        <v>392</v>
      </c>
      <c r="O34" s="161">
        <v>25</v>
      </c>
      <c r="P34" s="161">
        <v>31</v>
      </c>
      <c r="Q34" s="161">
        <v>26</v>
      </c>
      <c r="R34" s="161">
        <v>16</v>
      </c>
      <c r="S34" s="161">
        <v>26</v>
      </c>
      <c r="T34" s="161">
        <v>28</v>
      </c>
      <c r="U34" s="161">
        <v>33</v>
      </c>
      <c r="V34" s="161">
        <v>49</v>
      </c>
      <c r="W34" s="161">
        <v>40</v>
      </c>
      <c r="X34" s="161">
        <v>25</v>
      </c>
      <c r="Y34" s="161">
        <v>25</v>
      </c>
      <c r="Z34" s="161">
        <v>15</v>
      </c>
      <c r="AA34" s="161">
        <v>11</v>
      </c>
      <c r="AB34" s="161">
        <v>17</v>
      </c>
      <c r="AC34" s="161">
        <v>8</v>
      </c>
      <c r="AD34" s="161">
        <v>2</v>
      </c>
      <c r="AE34" s="161">
        <v>3</v>
      </c>
      <c r="AF34" s="161">
        <v>1</v>
      </c>
      <c r="AG34" s="161">
        <v>0</v>
      </c>
      <c r="AH34" s="161">
        <v>0</v>
      </c>
      <c r="AI34" s="161">
        <v>0</v>
      </c>
      <c r="AJ34" s="161">
        <v>11</v>
      </c>
      <c r="AK34" s="161">
        <v>12935</v>
      </c>
      <c r="AL34" s="460">
        <v>34.450131233599997</v>
      </c>
      <c r="AM34" s="161">
        <v>82</v>
      </c>
      <c r="AN34" s="161">
        <v>268</v>
      </c>
      <c r="AO34" s="161">
        <v>31</v>
      </c>
      <c r="AP34" s="161">
        <v>6</v>
      </c>
      <c r="AQ34" s="161">
        <v>1</v>
      </c>
      <c r="AR34" s="161">
        <v>23</v>
      </c>
      <c r="AS34" s="161">
        <v>224</v>
      </c>
      <c r="AT34" s="161">
        <v>11</v>
      </c>
      <c r="AU34" s="161">
        <v>19</v>
      </c>
      <c r="AV34" s="161">
        <v>19</v>
      </c>
      <c r="AW34" s="161">
        <v>5</v>
      </c>
      <c r="AX34" s="161">
        <v>14</v>
      </c>
      <c r="AY34" s="161">
        <v>18</v>
      </c>
      <c r="AZ34" s="161">
        <v>17</v>
      </c>
      <c r="BA34" s="161">
        <v>29</v>
      </c>
      <c r="BB34" s="161">
        <v>19</v>
      </c>
      <c r="BC34" s="161">
        <v>18</v>
      </c>
      <c r="BD34" s="161">
        <v>11</v>
      </c>
      <c r="BE34" s="161">
        <v>11</v>
      </c>
      <c r="BF34" s="161">
        <v>7</v>
      </c>
      <c r="BG34" s="161">
        <v>10</v>
      </c>
      <c r="BH34" s="161">
        <v>5</v>
      </c>
      <c r="BI34" s="161">
        <v>2</v>
      </c>
      <c r="BJ34" s="161">
        <v>0</v>
      </c>
      <c r="BK34" s="161">
        <v>0</v>
      </c>
      <c r="BL34" s="161">
        <v>0</v>
      </c>
      <c r="BM34" s="161">
        <v>0</v>
      </c>
      <c r="BN34" s="161">
        <v>0</v>
      </c>
      <c r="BO34" s="161">
        <v>9</v>
      </c>
      <c r="BP34" s="161">
        <v>7324</v>
      </c>
      <c r="BQ34" s="460">
        <v>34.565116279100003</v>
      </c>
      <c r="BR34" s="161">
        <v>49</v>
      </c>
      <c r="BS34" s="161">
        <v>149</v>
      </c>
      <c r="BT34" s="161">
        <v>17</v>
      </c>
      <c r="BU34" s="161">
        <v>2</v>
      </c>
      <c r="BV34" s="161">
        <v>0</v>
      </c>
      <c r="BW34" s="161">
        <v>19</v>
      </c>
      <c r="BX34" s="161">
        <v>168</v>
      </c>
      <c r="BY34" s="161">
        <v>14</v>
      </c>
      <c r="BZ34" s="161">
        <v>12</v>
      </c>
      <c r="CA34" s="161">
        <v>7</v>
      </c>
      <c r="CB34" s="161">
        <v>11</v>
      </c>
      <c r="CC34" s="161">
        <v>12</v>
      </c>
      <c r="CD34" s="161">
        <v>10</v>
      </c>
      <c r="CE34" s="161">
        <v>16</v>
      </c>
      <c r="CF34" s="161">
        <v>20</v>
      </c>
      <c r="CG34" s="161">
        <v>21</v>
      </c>
      <c r="CH34" s="161">
        <v>7</v>
      </c>
      <c r="CI34" s="161">
        <v>14</v>
      </c>
      <c r="CJ34" s="161">
        <v>4</v>
      </c>
      <c r="CK34" s="161">
        <v>4</v>
      </c>
      <c r="CL34" s="161">
        <v>7</v>
      </c>
      <c r="CM34" s="161">
        <v>3</v>
      </c>
      <c r="CN34" s="161">
        <v>0</v>
      </c>
      <c r="CO34" s="161">
        <v>3</v>
      </c>
      <c r="CP34" s="161">
        <v>1</v>
      </c>
      <c r="CQ34" s="161">
        <v>0</v>
      </c>
      <c r="CR34" s="161">
        <v>0</v>
      </c>
      <c r="CS34" s="161">
        <v>0</v>
      </c>
      <c r="CT34" s="161">
        <v>2</v>
      </c>
      <c r="CU34" s="161">
        <v>5611</v>
      </c>
      <c r="CV34" s="460">
        <v>34.301204819299997</v>
      </c>
      <c r="CW34" s="161">
        <v>33</v>
      </c>
      <c r="CX34" s="161">
        <v>119</v>
      </c>
      <c r="CY34" s="161">
        <v>14</v>
      </c>
      <c r="CZ34" s="161">
        <v>4</v>
      </c>
      <c r="DA34" s="161">
        <v>1</v>
      </c>
      <c r="DB34" s="161">
        <v>4</v>
      </c>
    </row>
    <row r="35" spans="1:106" x14ac:dyDescent="0.15">
      <c r="A35" s="288">
        <v>8449</v>
      </c>
      <c r="B35" s="288">
        <v>28220</v>
      </c>
      <c r="C35" s="288">
        <v>16008</v>
      </c>
      <c r="D35" s="288">
        <v>3</v>
      </c>
      <c r="E35" s="288"/>
      <c r="F35" s="288"/>
      <c r="G35" s="288"/>
      <c r="H35" s="288" t="s">
        <v>631</v>
      </c>
      <c r="I35" s="288" t="s">
        <v>59</v>
      </c>
      <c r="J35" s="288" t="s">
        <v>73</v>
      </c>
      <c r="K35" s="288"/>
      <c r="L35" s="461"/>
      <c r="M35" s="480">
        <v>331</v>
      </c>
      <c r="N35" s="161">
        <v>750</v>
      </c>
      <c r="O35" s="161">
        <v>35</v>
      </c>
      <c r="P35" s="161">
        <v>19</v>
      </c>
      <c r="Q35" s="161">
        <v>30</v>
      </c>
      <c r="R35" s="161">
        <v>33</v>
      </c>
      <c r="S35" s="161">
        <v>41</v>
      </c>
      <c r="T35" s="161">
        <v>61</v>
      </c>
      <c r="U35" s="161">
        <v>50</v>
      </c>
      <c r="V35" s="161">
        <v>50</v>
      </c>
      <c r="W35" s="161">
        <v>62</v>
      </c>
      <c r="X35" s="161">
        <v>50</v>
      </c>
      <c r="Y35" s="161">
        <v>61</v>
      </c>
      <c r="Z35" s="161">
        <v>43</v>
      </c>
      <c r="AA35" s="161">
        <v>53</v>
      </c>
      <c r="AB35" s="161">
        <v>46</v>
      </c>
      <c r="AC35" s="161">
        <v>32</v>
      </c>
      <c r="AD35" s="161">
        <v>27</v>
      </c>
      <c r="AE35" s="161">
        <v>16</v>
      </c>
      <c r="AF35" s="161">
        <v>21</v>
      </c>
      <c r="AG35" s="161">
        <v>12</v>
      </c>
      <c r="AH35" s="161">
        <v>1</v>
      </c>
      <c r="AI35" s="161">
        <v>0</v>
      </c>
      <c r="AJ35" s="161">
        <v>7</v>
      </c>
      <c r="AK35" s="161">
        <v>32757</v>
      </c>
      <c r="AL35" s="460">
        <v>44.587483176299997</v>
      </c>
      <c r="AM35" s="161">
        <v>84</v>
      </c>
      <c r="AN35" s="161">
        <v>504</v>
      </c>
      <c r="AO35" s="161">
        <v>155</v>
      </c>
      <c r="AP35" s="161">
        <v>77</v>
      </c>
      <c r="AQ35" s="161">
        <v>34</v>
      </c>
      <c r="AR35" s="161">
        <v>19</v>
      </c>
      <c r="AS35" s="161">
        <v>410</v>
      </c>
      <c r="AT35" s="161">
        <v>12</v>
      </c>
      <c r="AU35" s="161">
        <v>7</v>
      </c>
      <c r="AV35" s="161">
        <v>20</v>
      </c>
      <c r="AW35" s="161">
        <v>14</v>
      </c>
      <c r="AX35" s="161">
        <v>24</v>
      </c>
      <c r="AY35" s="161">
        <v>40</v>
      </c>
      <c r="AZ35" s="161">
        <v>34</v>
      </c>
      <c r="BA35" s="161">
        <v>30</v>
      </c>
      <c r="BB35" s="161">
        <v>34</v>
      </c>
      <c r="BC35" s="161">
        <v>24</v>
      </c>
      <c r="BD35" s="161">
        <v>38</v>
      </c>
      <c r="BE35" s="161">
        <v>24</v>
      </c>
      <c r="BF35" s="161">
        <v>30</v>
      </c>
      <c r="BG35" s="161">
        <v>22</v>
      </c>
      <c r="BH35" s="161">
        <v>19</v>
      </c>
      <c r="BI35" s="161">
        <v>9</v>
      </c>
      <c r="BJ35" s="161">
        <v>10</v>
      </c>
      <c r="BK35" s="161">
        <v>10</v>
      </c>
      <c r="BL35" s="161">
        <v>3</v>
      </c>
      <c r="BM35" s="161">
        <v>0</v>
      </c>
      <c r="BN35" s="161">
        <v>0</v>
      </c>
      <c r="BO35" s="161">
        <v>6</v>
      </c>
      <c r="BP35" s="161">
        <v>17614</v>
      </c>
      <c r="BQ35" s="460">
        <v>44.099009901000002</v>
      </c>
      <c r="BR35" s="161">
        <v>39</v>
      </c>
      <c r="BS35" s="161">
        <v>292</v>
      </c>
      <c r="BT35" s="161">
        <v>73</v>
      </c>
      <c r="BU35" s="161">
        <v>32</v>
      </c>
      <c r="BV35" s="161">
        <v>13</v>
      </c>
      <c r="BW35" s="161">
        <v>17</v>
      </c>
      <c r="BX35" s="161">
        <v>340</v>
      </c>
      <c r="BY35" s="161">
        <v>23</v>
      </c>
      <c r="BZ35" s="161">
        <v>12</v>
      </c>
      <c r="CA35" s="161">
        <v>10</v>
      </c>
      <c r="CB35" s="161">
        <v>19</v>
      </c>
      <c r="CC35" s="161">
        <v>17</v>
      </c>
      <c r="CD35" s="161">
        <v>21</v>
      </c>
      <c r="CE35" s="161">
        <v>16</v>
      </c>
      <c r="CF35" s="161">
        <v>20</v>
      </c>
      <c r="CG35" s="161">
        <v>28</v>
      </c>
      <c r="CH35" s="161">
        <v>26</v>
      </c>
      <c r="CI35" s="161">
        <v>23</v>
      </c>
      <c r="CJ35" s="161">
        <v>19</v>
      </c>
      <c r="CK35" s="161">
        <v>23</v>
      </c>
      <c r="CL35" s="161">
        <v>24</v>
      </c>
      <c r="CM35" s="161">
        <v>13</v>
      </c>
      <c r="CN35" s="161">
        <v>18</v>
      </c>
      <c r="CO35" s="161">
        <v>6</v>
      </c>
      <c r="CP35" s="161">
        <v>11</v>
      </c>
      <c r="CQ35" s="161">
        <v>9</v>
      </c>
      <c r="CR35" s="161">
        <v>1</v>
      </c>
      <c r="CS35" s="161">
        <v>0</v>
      </c>
      <c r="CT35" s="161">
        <v>1</v>
      </c>
      <c r="CU35" s="161">
        <v>15143</v>
      </c>
      <c r="CV35" s="460">
        <v>45.169616519199998</v>
      </c>
      <c r="CW35" s="161">
        <v>45</v>
      </c>
      <c r="CX35" s="161">
        <v>212</v>
      </c>
      <c r="CY35" s="161">
        <v>82</v>
      </c>
      <c r="CZ35" s="161">
        <v>45</v>
      </c>
      <c r="DA35" s="161">
        <v>21</v>
      </c>
      <c r="DB35" s="161">
        <v>2</v>
      </c>
    </row>
    <row r="36" spans="1:106" x14ac:dyDescent="0.15">
      <c r="A36" s="288">
        <v>8450</v>
      </c>
      <c r="B36" s="288">
        <v>28220</v>
      </c>
      <c r="C36" s="288">
        <v>16009</v>
      </c>
      <c r="D36" s="288">
        <v>3</v>
      </c>
      <c r="E36" s="288"/>
      <c r="F36" s="288"/>
      <c r="G36" s="288"/>
      <c r="H36" s="288" t="s">
        <v>631</v>
      </c>
      <c r="I36" s="288" t="s">
        <v>59</v>
      </c>
      <c r="J36" s="288" t="s">
        <v>73</v>
      </c>
      <c r="K36" s="288"/>
      <c r="L36" s="461"/>
      <c r="M36" s="480">
        <v>54</v>
      </c>
      <c r="N36" s="161">
        <v>94</v>
      </c>
      <c r="O36" s="161">
        <v>2</v>
      </c>
      <c r="P36" s="161">
        <v>4</v>
      </c>
      <c r="Q36" s="161">
        <v>3</v>
      </c>
      <c r="R36" s="161">
        <v>7</v>
      </c>
      <c r="S36" s="161">
        <v>1</v>
      </c>
      <c r="T36" s="161">
        <v>1</v>
      </c>
      <c r="U36" s="161">
        <v>6</v>
      </c>
      <c r="V36" s="161">
        <v>1</v>
      </c>
      <c r="W36" s="161">
        <v>6</v>
      </c>
      <c r="X36" s="161">
        <v>6</v>
      </c>
      <c r="Y36" s="161">
        <v>8</v>
      </c>
      <c r="Z36" s="161">
        <v>6</v>
      </c>
      <c r="AA36" s="161">
        <v>12</v>
      </c>
      <c r="AB36" s="161">
        <v>11</v>
      </c>
      <c r="AC36" s="161">
        <v>6</v>
      </c>
      <c r="AD36" s="161">
        <v>4</v>
      </c>
      <c r="AE36" s="161">
        <v>5</v>
      </c>
      <c r="AF36" s="161">
        <v>3</v>
      </c>
      <c r="AG36" s="161">
        <v>2</v>
      </c>
      <c r="AH36" s="161">
        <v>0</v>
      </c>
      <c r="AI36" s="161">
        <v>0</v>
      </c>
      <c r="AJ36" s="161">
        <v>0</v>
      </c>
      <c r="AK36" s="161">
        <v>4841</v>
      </c>
      <c r="AL36" s="460">
        <v>52</v>
      </c>
      <c r="AM36" s="161">
        <v>9</v>
      </c>
      <c r="AN36" s="161">
        <v>54</v>
      </c>
      <c r="AO36" s="161">
        <v>31</v>
      </c>
      <c r="AP36" s="161">
        <v>14</v>
      </c>
      <c r="AQ36" s="161">
        <v>5</v>
      </c>
      <c r="AR36" s="161">
        <v>0</v>
      </c>
      <c r="AS36" s="161">
        <v>46</v>
      </c>
      <c r="AT36" s="161">
        <v>1</v>
      </c>
      <c r="AU36" s="161">
        <v>2</v>
      </c>
      <c r="AV36" s="161">
        <v>2</v>
      </c>
      <c r="AW36" s="161">
        <v>2</v>
      </c>
      <c r="AX36" s="161">
        <v>0</v>
      </c>
      <c r="AY36" s="161">
        <v>0</v>
      </c>
      <c r="AZ36" s="161">
        <v>4</v>
      </c>
      <c r="BA36" s="161">
        <v>0</v>
      </c>
      <c r="BB36" s="161">
        <v>2</v>
      </c>
      <c r="BC36" s="161">
        <v>3</v>
      </c>
      <c r="BD36" s="161">
        <v>5</v>
      </c>
      <c r="BE36" s="161">
        <v>3</v>
      </c>
      <c r="BF36" s="161">
        <v>9</v>
      </c>
      <c r="BG36" s="161">
        <v>5</v>
      </c>
      <c r="BH36" s="161">
        <v>3</v>
      </c>
      <c r="BI36" s="161">
        <v>3</v>
      </c>
      <c r="BJ36" s="161">
        <v>0</v>
      </c>
      <c r="BK36" s="161">
        <v>2</v>
      </c>
      <c r="BL36" s="161">
        <v>0</v>
      </c>
      <c r="BM36" s="161">
        <v>0</v>
      </c>
      <c r="BN36" s="161">
        <v>0</v>
      </c>
      <c r="BO36" s="161">
        <v>0</v>
      </c>
      <c r="BP36" s="161">
        <v>2378</v>
      </c>
      <c r="BQ36" s="460">
        <v>52.195652173900001</v>
      </c>
      <c r="BR36" s="161">
        <v>5</v>
      </c>
      <c r="BS36" s="161">
        <v>28</v>
      </c>
      <c r="BT36" s="161">
        <v>13</v>
      </c>
      <c r="BU36" s="161">
        <v>5</v>
      </c>
      <c r="BV36" s="161">
        <v>2</v>
      </c>
      <c r="BW36" s="161">
        <v>0</v>
      </c>
      <c r="BX36" s="161">
        <v>48</v>
      </c>
      <c r="BY36" s="161">
        <v>1</v>
      </c>
      <c r="BZ36" s="161">
        <v>2</v>
      </c>
      <c r="CA36" s="161">
        <v>1</v>
      </c>
      <c r="CB36" s="161">
        <v>5</v>
      </c>
      <c r="CC36" s="161">
        <v>1</v>
      </c>
      <c r="CD36" s="161">
        <v>1</v>
      </c>
      <c r="CE36" s="161">
        <v>2</v>
      </c>
      <c r="CF36" s="161">
        <v>1</v>
      </c>
      <c r="CG36" s="161">
        <v>4</v>
      </c>
      <c r="CH36" s="161">
        <v>3</v>
      </c>
      <c r="CI36" s="161">
        <v>3</v>
      </c>
      <c r="CJ36" s="161">
        <v>3</v>
      </c>
      <c r="CK36" s="161">
        <v>3</v>
      </c>
      <c r="CL36" s="161">
        <v>6</v>
      </c>
      <c r="CM36" s="161">
        <v>3</v>
      </c>
      <c r="CN36" s="161">
        <v>1</v>
      </c>
      <c r="CO36" s="161">
        <v>5</v>
      </c>
      <c r="CP36" s="161">
        <v>1</v>
      </c>
      <c r="CQ36" s="161">
        <v>2</v>
      </c>
      <c r="CR36" s="161">
        <v>0</v>
      </c>
      <c r="CS36" s="161">
        <v>0</v>
      </c>
      <c r="CT36" s="161">
        <v>0</v>
      </c>
      <c r="CU36" s="161">
        <v>2463</v>
      </c>
      <c r="CV36" s="460">
        <v>51.8125</v>
      </c>
      <c r="CW36" s="161">
        <v>4</v>
      </c>
      <c r="CX36" s="161">
        <v>26</v>
      </c>
      <c r="CY36" s="161">
        <v>18</v>
      </c>
      <c r="CZ36" s="161">
        <v>9</v>
      </c>
      <c r="DA36" s="161">
        <v>3</v>
      </c>
      <c r="DB36" s="161">
        <v>0</v>
      </c>
    </row>
    <row r="37" spans="1:106" x14ac:dyDescent="0.15">
      <c r="A37" s="288">
        <v>8451</v>
      </c>
      <c r="B37" s="288">
        <v>28220</v>
      </c>
      <c r="C37" s="288">
        <v>170</v>
      </c>
      <c r="D37" s="458">
        <v>2</v>
      </c>
      <c r="E37" s="458"/>
      <c r="F37" s="458"/>
      <c r="G37" s="458"/>
      <c r="H37" s="458" t="s">
        <v>631</v>
      </c>
      <c r="I37" s="458" t="s">
        <v>59</v>
      </c>
      <c r="J37" s="458" t="s">
        <v>74</v>
      </c>
      <c r="K37" s="458"/>
      <c r="L37" s="459" t="s">
        <v>878</v>
      </c>
      <c r="M37" s="479">
        <v>337</v>
      </c>
      <c r="N37" s="161">
        <v>1152</v>
      </c>
      <c r="O37" s="161">
        <v>64</v>
      </c>
      <c r="P37" s="161">
        <v>43</v>
      </c>
      <c r="Q37" s="161">
        <v>47</v>
      </c>
      <c r="R37" s="161">
        <v>222</v>
      </c>
      <c r="S37" s="161">
        <v>50</v>
      </c>
      <c r="T37" s="161">
        <v>60</v>
      </c>
      <c r="U37" s="161">
        <v>46</v>
      </c>
      <c r="V37" s="161">
        <v>58</v>
      </c>
      <c r="W37" s="161">
        <v>72</v>
      </c>
      <c r="X37" s="161">
        <v>61</v>
      </c>
      <c r="Y37" s="161">
        <v>43</v>
      </c>
      <c r="Z37" s="161">
        <v>48</v>
      </c>
      <c r="AA37" s="161">
        <v>63</v>
      </c>
      <c r="AB37" s="161">
        <v>71</v>
      </c>
      <c r="AC37" s="161">
        <v>56</v>
      </c>
      <c r="AD37" s="161">
        <v>37</v>
      </c>
      <c r="AE37" s="161">
        <v>43</v>
      </c>
      <c r="AF37" s="161">
        <v>30</v>
      </c>
      <c r="AG37" s="161">
        <v>20</v>
      </c>
      <c r="AH37" s="161">
        <v>11</v>
      </c>
      <c r="AI37" s="161">
        <v>6</v>
      </c>
      <c r="AJ37" s="161">
        <v>1</v>
      </c>
      <c r="AK37" s="161">
        <v>46856</v>
      </c>
      <c r="AL37" s="460">
        <v>41.2089487402</v>
      </c>
      <c r="AM37" s="161">
        <v>154</v>
      </c>
      <c r="AN37" s="161">
        <v>723</v>
      </c>
      <c r="AO37" s="161">
        <v>274</v>
      </c>
      <c r="AP37" s="161">
        <v>147</v>
      </c>
      <c r="AQ37" s="161">
        <v>67</v>
      </c>
      <c r="AR37" s="161">
        <v>7</v>
      </c>
      <c r="AS37" s="161">
        <v>568</v>
      </c>
      <c r="AT37" s="161">
        <v>37</v>
      </c>
      <c r="AU37" s="161">
        <v>23</v>
      </c>
      <c r="AV37" s="161">
        <v>22</v>
      </c>
      <c r="AW37" s="161">
        <v>149</v>
      </c>
      <c r="AX37" s="161">
        <v>25</v>
      </c>
      <c r="AY37" s="161">
        <v>26</v>
      </c>
      <c r="AZ37" s="161">
        <v>24</v>
      </c>
      <c r="BA37" s="161">
        <v>25</v>
      </c>
      <c r="BB37" s="161">
        <v>31</v>
      </c>
      <c r="BC37" s="161">
        <v>27</v>
      </c>
      <c r="BD37" s="161">
        <v>19</v>
      </c>
      <c r="BE37" s="161">
        <v>25</v>
      </c>
      <c r="BF37" s="161">
        <v>34</v>
      </c>
      <c r="BG37" s="161">
        <v>32</v>
      </c>
      <c r="BH37" s="161">
        <v>24</v>
      </c>
      <c r="BI37" s="161">
        <v>19</v>
      </c>
      <c r="BJ37" s="161">
        <v>17</v>
      </c>
      <c r="BK37" s="161">
        <v>5</v>
      </c>
      <c r="BL37" s="161">
        <v>1</v>
      </c>
      <c r="BM37" s="161">
        <v>1</v>
      </c>
      <c r="BN37" s="161">
        <v>1</v>
      </c>
      <c r="BO37" s="161">
        <v>1</v>
      </c>
      <c r="BP37" s="161">
        <v>20379</v>
      </c>
      <c r="BQ37" s="460">
        <v>36.441798941800002</v>
      </c>
      <c r="BR37" s="161">
        <v>82</v>
      </c>
      <c r="BS37" s="161">
        <v>385</v>
      </c>
      <c r="BT37" s="161">
        <v>100</v>
      </c>
      <c r="BU37" s="161">
        <v>44</v>
      </c>
      <c r="BV37" s="161">
        <v>8</v>
      </c>
      <c r="BW37" s="161">
        <v>7</v>
      </c>
      <c r="BX37" s="161">
        <v>584</v>
      </c>
      <c r="BY37" s="161">
        <v>27</v>
      </c>
      <c r="BZ37" s="161">
        <v>20</v>
      </c>
      <c r="CA37" s="161">
        <v>25</v>
      </c>
      <c r="CB37" s="161">
        <v>73</v>
      </c>
      <c r="CC37" s="161">
        <v>25</v>
      </c>
      <c r="CD37" s="161">
        <v>34</v>
      </c>
      <c r="CE37" s="161">
        <v>22</v>
      </c>
      <c r="CF37" s="161">
        <v>33</v>
      </c>
      <c r="CG37" s="161">
        <v>41</v>
      </c>
      <c r="CH37" s="161">
        <v>34</v>
      </c>
      <c r="CI37" s="161">
        <v>24</v>
      </c>
      <c r="CJ37" s="161">
        <v>23</v>
      </c>
      <c r="CK37" s="161">
        <v>29</v>
      </c>
      <c r="CL37" s="161">
        <v>39</v>
      </c>
      <c r="CM37" s="161">
        <v>32</v>
      </c>
      <c r="CN37" s="161">
        <v>18</v>
      </c>
      <c r="CO37" s="161">
        <v>26</v>
      </c>
      <c r="CP37" s="161">
        <v>25</v>
      </c>
      <c r="CQ37" s="161">
        <v>19</v>
      </c>
      <c r="CR37" s="161">
        <v>10</v>
      </c>
      <c r="CS37" s="161">
        <v>5</v>
      </c>
      <c r="CT37" s="161">
        <v>0</v>
      </c>
      <c r="CU37" s="161">
        <v>26477</v>
      </c>
      <c r="CV37" s="460">
        <v>45.837328767099997</v>
      </c>
      <c r="CW37" s="161">
        <v>72</v>
      </c>
      <c r="CX37" s="161">
        <v>338</v>
      </c>
      <c r="CY37" s="161">
        <v>174</v>
      </c>
      <c r="CZ37" s="161">
        <v>103</v>
      </c>
      <c r="DA37" s="161">
        <v>59</v>
      </c>
      <c r="DB37" s="161">
        <v>0</v>
      </c>
    </row>
    <row r="38" spans="1:106" x14ac:dyDescent="0.15">
      <c r="A38" s="288">
        <v>8452</v>
      </c>
      <c r="B38" s="288">
        <v>28220</v>
      </c>
      <c r="C38" s="288">
        <v>180</v>
      </c>
      <c r="D38" s="458">
        <v>2</v>
      </c>
      <c r="E38" s="458"/>
      <c r="F38" s="458"/>
      <c r="G38" s="458"/>
      <c r="H38" s="458" t="s">
        <v>631</v>
      </c>
      <c r="I38" s="458" t="s">
        <v>59</v>
      </c>
      <c r="J38" s="458" t="s">
        <v>75</v>
      </c>
      <c r="K38" s="458"/>
      <c r="L38" s="459" t="s">
        <v>878</v>
      </c>
      <c r="M38" s="479">
        <v>274</v>
      </c>
      <c r="N38" s="161">
        <v>806</v>
      </c>
      <c r="O38" s="161">
        <v>54</v>
      </c>
      <c r="P38" s="161">
        <v>48</v>
      </c>
      <c r="Q38" s="161">
        <v>48</v>
      </c>
      <c r="R38" s="161">
        <v>45</v>
      </c>
      <c r="S38" s="161">
        <v>32</v>
      </c>
      <c r="T38" s="161">
        <v>34</v>
      </c>
      <c r="U38" s="161">
        <v>45</v>
      </c>
      <c r="V38" s="161">
        <v>51</v>
      </c>
      <c r="W38" s="161">
        <v>68</v>
      </c>
      <c r="X38" s="161">
        <v>74</v>
      </c>
      <c r="Y38" s="161">
        <v>65</v>
      </c>
      <c r="Z38" s="161">
        <v>36</v>
      </c>
      <c r="AA38" s="161">
        <v>53</v>
      </c>
      <c r="AB38" s="161">
        <v>46</v>
      </c>
      <c r="AC38" s="161">
        <v>37</v>
      </c>
      <c r="AD38" s="161">
        <v>39</v>
      </c>
      <c r="AE38" s="161">
        <v>14</v>
      </c>
      <c r="AF38" s="161">
        <v>10</v>
      </c>
      <c r="AG38" s="161">
        <v>5</v>
      </c>
      <c r="AH38" s="161">
        <v>1</v>
      </c>
      <c r="AI38" s="161">
        <v>0</v>
      </c>
      <c r="AJ38" s="161">
        <v>1</v>
      </c>
      <c r="AK38" s="161">
        <v>33089</v>
      </c>
      <c r="AL38" s="460">
        <v>41.604347826100003</v>
      </c>
      <c r="AM38" s="161">
        <v>150</v>
      </c>
      <c r="AN38" s="161">
        <v>503</v>
      </c>
      <c r="AO38" s="161">
        <v>152</v>
      </c>
      <c r="AP38" s="161">
        <v>69</v>
      </c>
      <c r="AQ38" s="161">
        <v>16</v>
      </c>
      <c r="AR38" s="161">
        <v>5</v>
      </c>
      <c r="AS38" s="161">
        <v>373</v>
      </c>
      <c r="AT38" s="161">
        <v>27</v>
      </c>
      <c r="AU38" s="161">
        <v>29</v>
      </c>
      <c r="AV38" s="161">
        <v>20</v>
      </c>
      <c r="AW38" s="161">
        <v>26</v>
      </c>
      <c r="AX38" s="161">
        <v>13</v>
      </c>
      <c r="AY38" s="161">
        <v>15</v>
      </c>
      <c r="AZ38" s="161">
        <v>20</v>
      </c>
      <c r="BA38" s="161">
        <v>22</v>
      </c>
      <c r="BB38" s="161">
        <v>27</v>
      </c>
      <c r="BC38" s="161">
        <v>33</v>
      </c>
      <c r="BD38" s="161">
        <v>33</v>
      </c>
      <c r="BE38" s="161">
        <v>17</v>
      </c>
      <c r="BF38" s="161">
        <v>22</v>
      </c>
      <c r="BG38" s="161">
        <v>23</v>
      </c>
      <c r="BH38" s="161">
        <v>18</v>
      </c>
      <c r="BI38" s="161">
        <v>20</v>
      </c>
      <c r="BJ38" s="161">
        <v>2</v>
      </c>
      <c r="BK38" s="161">
        <v>2</v>
      </c>
      <c r="BL38" s="161">
        <v>2</v>
      </c>
      <c r="BM38" s="161">
        <v>1</v>
      </c>
      <c r="BN38" s="161">
        <v>0</v>
      </c>
      <c r="BO38" s="161">
        <v>1</v>
      </c>
      <c r="BP38" s="161">
        <v>14757</v>
      </c>
      <c r="BQ38" s="460">
        <v>40.169354838700002</v>
      </c>
      <c r="BR38" s="161">
        <v>76</v>
      </c>
      <c r="BS38" s="161">
        <v>228</v>
      </c>
      <c r="BT38" s="161">
        <v>68</v>
      </c>
      <c r="BU38" s="161">
        <v>27</v>
      </c>
      <c r="BV38" s="161">
        <v>5</v>
      </c>
      <c r="BW38" s="161">
        <v>2</v>
      </c>
      <c r="BX38" s="161">
        <v>433</v>
      </c>
      <c r="BY38" s="161">
        <v>27</v>
      </c>
      <c r="BZ38" s="161">
        <v>19</v>
      </c>
      <c r="CA38" s="161">
        <v>28</v>
      </c>
      <c r="CB38" s="161">
        <v>19</v>
      </c>
      <c r="CC38" s="161">
        <v>19</v>
      </c>
      <c r="CD38" s="161">
        <v>19</v>
      </c>
      <c r="CE38" s="161">
        <v>25</v>
      </c>
      <c r="CF38" s="161">
        <v>29</v>
      </c>
      <c r="CG38" s="161">
        <v>41</v>
      </c>
      <c r="CH38" s="161">
        <v>41</v>
      </c>
      <c r="CI38" s="161">
        <v>32</v>
      </c>
      <c r="CJ38" s="161">
        <v>19</v>
      </c>
      <c r="CK38" s="161">
        <v>31</v>
      </c>
      <c r="CL38" s="161">
        <v>23</v>
      </c>
      <c r="CM38" s="161">
        <v>19</v>
      </c>
      <c r="CN38" s="161">
        <v>19</v>
      </c>
      <c r="CO38" s="161">
        <v>12</v>
      </c>
      <c r="CP38" s="161">
        <v>8</v>
      </c>
      <c r="CQ38" s="161">
        <v>3</v>
      </c>
      <c r="CR38" s="161">
        <v>0</v>
      </c>
      <c r="CS38" s="161">
        <v>0</v>
      </c>
      <c r="CT38" s="161">
        <v>0</v>
      </c>
      <c r="CU38" s="161">
        <v>18332</v>
      </c>
      <c r="CV38" s="460">
        <v>42.837182448</v>
      </c>
      <c r="CW38" s="161">
        <v>74</v>
      </c>
      <c r="CX38" s="161">
        <v>275</v>
      </c>
      <c r="CY38" s="161">
        <v>84</v>
      </c>
      <c r="CZ38" s="161">
        <v>42</v>
      </c>
      <c r="DA38" s="161">
        <v>11</v>
      </c>
      <c r="DB38" s="161">
        <v>3</v>
      </c>
    </row>
    <row r="39" spans="1:106" x14ac:dyDescent="0.15">
      <c r="A39" s="288">
        <v>8453</v>
      </c>
      <c r="B39" s="288">
        <v>28220</v>
      </c>
      <c r="C39" s="288">
        <v>190</v>
      </c>
      <c r="D39" s="458">
        <v>2</v>
      </c>
      <c r="E39" s="458"/>
      <c r="F39" s="458"/>
      <c r="G39" s="458"/>
      <c r="H39" s="458" t="s">
        <v>631</v>
      </c>
      <c r="I39" s="458" t="s">
        <v>59</v>
      </c>
      <c r="J39" s="458" t="s">
        <v>76</v>
      </c>
      <c r="K39" s="458"/>
      <c r="L39" s="459" t="s">
        <v>878</v>
      </c>
      <c r="M39" s="479">
        <v>309</v>
      </c>
      <c r="N39" s="161">
        <v>759</v>
      </c>
      <c r="O39" s="161">
        <v>42</v>
      </c>
      <c r="P39" s="161">
        <v>43</v>
      </c>
      <c r="Q39" s="161">
        <v>42</v>
      </c>
      <c r="R39" s="161">
        <v>30</v>
      </c>
      <c r="S39" s="161">
        <v>21</v>
      </c>
      <c r="T39" s="161">
        <v>34</v>
      </c>
      <c r="U39" s="161">
        <v>45</v>
      </c>
      <c r="V39" s="161">
        <v>71</v>
      </c>
      <c r="W39" s="161">
        <v>60</v>
      </c>
      <c r="X39" s="161">
        <v>47</v>
      </c>
      <c r="Y39" s="161">
        <v>38</v>
      </c>
      <c r="Z39" s="161">
        <v>38</v>
      </c>
      <c r="AA39" s="161">
        <v>47</v>
      </c>
      <c r="AB39" s="161">
        <v>55</v>
      </c>
      <c r="AC39" s="161">
        <v>65</v>
      </c>
      <c r="AD39" s="161">
        <v>36</v>
      </c>
      <c r="AE39" s="161">
        <v>26</v>
      </c>
      <c r="AF39" s="161">
        <v>12</v>
      </c>
      <c r="AG39" s="161">
        <v>3</v>
      </c>
      <c r="AH39" s="161">
        <v>0</v>
      </c>
      <c r="AI39" s="161">
        <v>0</v>
      </c>
      <c r="AJ39" s="161">
        <v>4</v>
      </c>
      <c r="AK39" s="161">
        <v>33184</v>
      </c>
      <c r="AL39" s="460">
        <v>44.452317880800003</v>
      </c>
      <c r="AM39" s="161">
        <v>127</v>
      </c>
      <c r="AN39" s="161">
        <v>431</v>
      </c>
      <c r="AO39" s="161">
        <v>197</v>
      </c>
      <c r="AP39" s="161">
        <v>77</v>
      </c>
      <c r="AQ39" s="161">
        <v>15</v>
      </c>
      <c r="AR39" s="161">
        <v>16</v>
      </c>
      <c r="AS39" s="161">
        <v>396</v>
      </c>
      <c r="AT39" s="161">
        <v>24</v>
      </c>
      <c r="AU39" s="161">
        <v>21</v>
      </c>
      <c r="AV39" s="161">
        <v>28</v>
      </c>
      <c r="AW39" s="161">
        <v>15</v>
      </c>
      <c r="AX39" s="161">
        <v>13</v>
      </c>
      <c r="AY39" s="161">
        <v>17</v>
      </c>
      <c r="AZ39" s="161">
        <v>25</v>
      </c>
      <c r="BA39" s="161">
        <v>38</v>
      </c>
      <c r="BB39" s="161">
        <v>32</v>
      </c>
      <c r="BC39" s="161">
        <v>25</v>
      </c>
      <c r="BD39" s="161">
        <v>20</v>
      </c>
      <c r="BE39" s="161">
        <v>20</v>
      </c>
      <c r="BF39" s="161">
        <v>24</v>
      </c>
      <c r="BG39" s="161">
        <v>27</v>
      </c>
      <c r="BH39" s="161">
        <v>30</v>
      </c>
      <c r="BI39" s="161">
        <v>16</v>
      </c>
      <c r="BJ39" s="161">
        <v>13</v>
      </c>
      <c r="BK39" s="161">
        <v>5</v>
      </c>
      <c r="BL39" s="161">
        <v>0</v>
      </c>
      <c r="BM39" s="161">
        <v>0</v>
      </c>
      <c r="BN39" s="161">
        <v>0</v>
      </c>
      <c r="BO39" s="161">
        <v>3</v>
      </c>
      <c r="BP39" s="161">
        <v>16614</v>
      </c>
      <c r="BQ39" s="460">
        <v>42.774809160300002</v>
      </c>
      <c r="BR39" s="161">
        <v>73</v>
      </c>
      <c r="BS39" s="161">
        <v>229</v>
      </c>
      <c r="BT39" s="161">
        <v>91</v>
      </c>
      <c r="BU39" s="161">
        <v>34</v>
      </c>
      <c r="BV39" s="161">
        <v>5</v>
      </c>
      <c r="BW39" s="161">
        <v>8</v>
      </c>
      <c r="BX39" s="161">
        <v>363</v>
      </c>
      <c r="BY39" s="161">
        <v>18</v>
      </c>
      <c r="BZ39" s="161">
        <v>22</v>
      </c>
      <c r="CA39" s="161">
        <v>14</v>
      </c>
      <c r="CB39" s="161">
        <v>15</v>
      </c>
      <c r="CC39" s="161">
        <v>8</v>
      </c>
      <c r="CD39" s="161">
        <v>17</v>
      </c>
      <c r="CE39" s="161">
        <v>20</v>
      </c>
      <c r="CF39" s="161">
        <v>33</v>
      </c>
      <c r="CG39" s="161">
        <v>28</v>
      </c>
      <c r="CH39" s="161">
        <v>22</v>
      </c>
      <c r="CI39" s="161">
        <v>18</v>
      </c>
      <c r="CJ39" s="161">
        <v>18</v>
      </c>
      <c r="CK39" s="161">
        <v>23</v>
      </c>
      <c r="CL39" s="161">
        <v>28</v>
      </c>
      <c r="CM39" s="161">
        <v>35</v>
      </c>
      <c r="CN39" s="161">
        <v>20</v>
      </c>
      <c r="CO39" s="161">
        <v>13</v>
      </c>
      <c r="CP39" s="161">
        <v>7</v>
      </c>
      <c r="CQ39" s="161">
        <v>3</v>
      </c>
      <c r="CR39" s="161">
        <v>0</v>
      </c>
      <c r="CS39" s="161">
        <v>0</v>
      </c>
      <c r="CT39" s="161">
        <v>1</v>
      </c>
      <c r="CU39" s="161">
        <v>16570</v>
      </c>
      <c r="CV39" s="460">
        <v>46.273480663000001</v>
      </c>
      <c r="CW39" s="161">
        <v>54</v>
      </c>
      <c r="CX39" s="161">
        <v>202</v>
      </c>
      <c r="CY39" s="161">
        <v>106</v>
      </c>
      <c r="CZ39" s="161">
        <v>43</v>
      </c>
      <c r="DA39" s="161">
        <v>10</v>
      </c>
      <c r="DB39" s="161">
        <v>8</v>
      </c>
    </row>
    <row r="40" spans="1:106" x14ac:dyDescent="0.15">
      <c r="A40" s="288">
        <v>8454</v>
      </c>
      <c r="B40" s="288">
        <v>28220</v>
      </c>
      <c r="C40" s="288">
        <v>200</v>
      </c>
      <c r="D40" s="458">
        <v>2</v>
      </c>
      <c r="E40" s="458"/>
      <c r="F40" s="458"/>
      <c r="G40" s="458"/>
      <c r="H40" s="458" t="s">
        <v>631</v>
      </c>
      <c r="I40" s="458" t="s">
        <v>59</v>
      </c>
      <c r="J40" s="458" t="s">
        <v>77</v>
      </c>
      <c r="K40" s="458"/>
      <c r="L40" s="459" t="s">
        <v>878</v>
      </c>
      <c r="M40" s="479">
        <v>163</v>
      </c>
      <c r="N40" s="161">
        <v>475</v>
      </c>
      <c r="O40" s="161">
        <v>13</v>
      </c>
      <c r="P40" s="161">
        <v>16</v>
      </c>
      <c r="Q40" s="161">
        <v>32</v>
      </c>
      <c r="R40" s="161">
        <v>19</v>
      </c>
      <c r="S40" s="161">
        <v>19</v>
      </c>
      <c r="T40" s="161">
        <v>21</v>
      </c>
      <c r="U40" s="161">
        <v>28</v>
      </c>
      <c r="V40" s="161">
        <v>35</v>
      </c>
      <c r="W40" s="161">
        <v>29</v>
      </c>
      <c r="X40" s="161">
        <v>24</v>
      </c>
      <c r="Y40" s="161">
        <v>29</v>
      </c>
      <c r="Z40" s="161">
        <v>40</v>
      </c>
      <c r="AA40" s="161">
        <v>46</v>
      </c>
      <c r="AB40" s="161">
        <v>41</v>
      </c>
      <c r="AC40" s="161">
        <v>24</v>
      </c>
      <c r="AD40" s="161">
        <v>19</v>
      </c>
      <c r="AE40" s="161">
        <v>16</v>
      </c>
      <c r="AF40" s="161">
        <v>10</v>
      </c>
      <c r="AG40" s="161">
        <v>13</v>
      </c>
      <c r="AH40" s="161">
        <v>1</v>
      </c>
      <c r="AI40" s="161">
        <v>0</v>
      </c>
      <c r="AJ40" s="161">
        <v>0</v>
      </c>
      <c r="AK40" s="161">
        <v>22373</v>
      </c>
      <c r="AL40" s="460">
        <v>47.601052631599998</v>
      </c>
      <c r="AM40" s="161">
        <v>61</v>
      </c>
      <c r="AN40" s="161">
        <v>290</v>
      </c>
      <c r="AO40" s="161">
        <v>124</v>
      </c>
      <c r="AP40" s="161">
        <v>59</v>
      </c>
      <c r="AQ40" s="161">
        <v>24</v>
      </c>
      <c r="AR40" s="161">
        <v>1</v>
      </c>
      <c r="AS40" s="161">
        <v>220</v>
      </c>
      <c r="AT40" s="161">
        <v>3</v>
      </c>
      <c r="AU40" s="161">
        <v>9</v>
      </c>
      <c r="AV40" s="161">
        <v>12</v>
      </c>
      <c r="AW40" s="161">
        <v>6</v>
      </c>
      <c r="AX40" s="161">
        <v>9</v>
      </c>
      <c r="AY40" s="161">
        <v>8</v>
      </c>
      <c r="AZ40" s="161">
        <v>17</v>
      </c>
      <c r="BA40" s="161">
        <v>17</v>
      </c>
      <c r="BB40" s="161">
        <v>20</v>
      </c>
      <c r="BC40" s="161">
        <v>12</v>
      </c>
      <c r="BD40" s="161">
        <v>16</v>
      </c>
      <c r="BE40" s="161">
        <v>17</v>
      </c>
      <c r="BF40" s="161">
        <v>25</v>
      </c>
      <c r="BG40" s="161">
        <v>19</v>
      </c>
      <c r="BH40" s="161">
        <v>11</v>
      </c>
      <c r="BI40" s="161">
        <v>8</v>
      </c>
      <c r="BJ40" s="161">
        <v>4</v>
      </c>
      <c r="BK40" s="161">
        <v>1</v>
      </c>
      <c r="BL40" s="161">
        <v>5</v>
      </c>
      <c r="BM40" s="161">
        <v>1</v>
      </c>
      <c r="BN40" s="161">
        <v>0</v>
      </c>
      <c r="BO40" s="161">
        <v>0</v>
      </c>
      <c r="BP40" s="161">
        <v>10318</v>
      </c>
      <c r="BQ40" s="460">
        <v>47.4</v>
      </c>
      <c r="BR40" s="161">
        <v>24</v>
      </c>
      <c r="BS40" s="161">
        <v>147</v>
      </c>
      <c r="BT40" s="161">
        <v>49</v>
      </c>
      <c r="BU40" s="161">
        <v>19</v>
      </c>
      <c r="BV40" s="161">
        <v>7</v>
      </c>
      <c r="BW40" s="161">
        <v>0</v>
      </c>
      <c r="BX40" s="161">
        <v>255</v>
      </c>
      <c r="BY40" s="161">
        <v>10</v>
      </c>
      <c r="BZ40" s="161">
        <v>7</v>
      </c>
      <c r="CA40" s="161">
        <v>20</v>
      </c>
      <c r="CB40" s="161">
        <v>13</v>
      </c>
      <c r="CC40" s="161">
        <v>10</v>
      </c>
      <c r="CD40" s="161">
        <v>13</v>
      </c>
      <c r="CE40" s="161">
        <v>11</v>
      </c>
      <c r="CF40" s="161">
        <v>18</v>
      </c>
      <c r="CG40" s="161">
        <v>9</v>
      </c>
      <c r="CH40" s="161">
        <v>12</v>
      </c>
      <c r="CI40" s="161">
        <v>13</v>
      </c>
      <c r="CJ40" s="161">
        <v>23</v>
      </c>
      <c r="CK40" s="161">
        <v>21</v>
      </c>
      <c r="CL40" s="161">
        <v>22</v>
      </c>
      <c r="CM40" s="161">
        <v>13</v>
      </c>
      <c r="CN40" s="161">
        <v>11</v>
      </c>
      <c r="CO40" s="161">
        <v>12</v>
      </c>
      <c r="CP40" s="161">
        <v>9</v>
      </c>
      <c r="CQ40" s="161">
        <v>8</v>
      </c>
      <c r="CR40" s="161">
        <v>0</v>
      </c>
      <c r="CS40" s="161">
        <v>0</v>
      </c>
      <c r="CT40" s="161">
        <v>0</v>
      </c>
      <c r="CU40" s="161">
        <v>12055</v>
      </c>
      <c r="CV40" s="460">
        <v>47.774509803900003</v>
      </c>
      <c r="CW40" s="161">
        <v>37</v>
      </c>
      <c r="CX40" s="161">
        <v>143</v>
      </c>
      <c r="CY40" s="161">
        <v>75</v>
      </c>
      <c r="CZ40" s="161">
        <v>40</v>
      </c>
      <c r="DA40" s="161">
        <v>17</v>
      </c>
      <c r="DB40" s="161">
        <v>1</v>
      </c>
    </row>
    <row r="41" spans="1:106" x14ac:dyDescent="0.15">
      <c r="A41" s="288">
        <v>8455</v>
      </c>
      <c r="B41" s="288">
        <v>28220</v>
      </c>
      <c r="C41" s="288">
        <v>210</v>
      </c>
      <c r="D41" s="458">
        <v>2</v>
      </c>
      <c r="E41" s="458"/>
      <c r="F41" s="458"/>
      <c r="G41" s="458"/>
      <c r="H41" s="458" t="s">
        <v>631</v>
      </c>
      <c r="I41" s="458" t="s">
        <v>59</v>
      </c>
      <c r="J41" s="458" t="s">
        <v>78</v>
      </c>
      <c r="K41" s="458"/>
      <c r="L41" s="459" t="s">
        <v>878</v>
      </c>
      <c r="M41" s="479">
        <v>190</v>
      </c>
      <c r="N41" s="161">
        <v>470</v>
      </c>
      <c r="O41" s="161">
        <v>13</v>
      </c>
      <c r="P41" s="161">
        <v>15</v>
      </c>
      <c r="Q41" s="161">
        <v>13</v>
      </c>
      <c r="R41" s="161">
        <v>14</v>
      </c>
      <c r="S41" s="161">
        <v>19</v>
      </c>
      <c r="T41" s="161">
        <v>30</v>
      </c>
      <c r="U41" s="161">
        <v>21</v>
      </c>
      <c r="V41" s="161">
        <v>22</v>
      </c>
      <c r="W41" s="161">
        <v>17</v>
      </c>
      <c r="X41" s="161">
        <v>30</v>
      </c>
      <c r="Y41" s="161">
        <v>33</v>
      </c>
      <c r="Z41" s="161">
        <v>44</v>
      </c>
      <c r="AA41" s="161">
        <v>61</v>
      </c>
      <c r="AB41" s="161">
        <v>33</v>
      </c>
      <c r="AC41" s="161">
        <v>43</v>
      </c>
      <c r="AD41" s="161">
        <v>25</v>
      </c>
      <c r="AE41" s="161">
        <v>19</v>
      </c>
      <c r="AF41" s="161">
        <v>13</v>
      </c>
      <c r="AG41" s="161">
        <v>3</v>
      </c>
      <c r="AH41" s="161">
        <v>1</v>
      </c>
      <c r="AI41" s="161">
        <v>1</v>
      </c>
      <c r="AJ41" s="161">
        <v>0</v>
      </c>
      <c r="AK41" s="161">
        <v>23858</v>
      </c>
      <c r="AL41" s="460">
        <v>51.261702127699998</v>
      </c>
      <c r="AM41" s="161">
        <v>41</v>
      </c>
      <c r="AN41" s="161">
        <v>291</v>
      </c>
      <c r="AO41" s="161">
        <v>138</v>
      </c>
      <c r="AP41" s="161">
        <v>62</v>
      </c>
      <c r="AQ41" s="161">
        <v>18</v>
      </c>
      <c r="AR41" s="161">
        <v>12</v>
      </c>
      <c r="AS41" s="161">
        <v>228</v>
      </c>
      <c r="AT41" s="161">
        <v>3</v>
      </c>
      <c r="AU41" s="161">
        <v>11</v>
      </c>
      <c r="AV41" s="161">
        <v>5</v>
      </c>
      <c r="AW41" s="161">
        <v>7</v>
      </c>
      <c r="AX41" s="161">
        <v>14</v>
      </c>
      <c r="AY41" s="161">
        <v>16</v>
      </c>
      <c r="AZ41" s="161">
        <v>15</v>
      </c>
      <c r="BA41" s="161">
        <v>11</v>
      </c>
      <c r="BB41" s="161">
        <v>11</v>
      </c>
      <c r="BC41" s="161">
        <v>8</v>
      </c>
      <c r="BD41" s="161">
        <v>17</v>
      </c>
      <c r="BE41" s="161">
        <v>19</v>
      </c>
      <c r="BF41" s="161">
        <v>34</v>
      </c>
      <c r="BG41" s="161">
        <v>15</v>
      </c>
      <c r="BH41" s="161">
        <v>19</v>
      </c>
      <c r="BI41" s="161">
        <v>13</v>
      </c>
      <c r="BJ41" s="161">
        <v>6</v>
      </c>
      <c r="BK41" s="161">
        <v>4</v>
      </c>
      <c r="BL41" s="161">
        <v>0</v>
      </c>
      <c r="BM41" s="161">
        <v>0</v>
      </c>
      <c r="BN41" s="161">
        <v>0</v>
      </c>
      <c r="BO41" s="161">
        <v>0</v>
      </c>
      <c r="BP41" s="161">
        <v>11078</v>
      </c>
      <c r="BQ41" s="460">
        <v>49.0877192982</v>
      </c>
      <c r="BR41" s="161">
        <v>19</v>
      </c>
      <c r="BS41" s="161">
        <v>152</v>
      </c>
      <c r="BT41" s="161">
        <v>57</v>
      </c>
      <c r="BU41" s="161">
        <v>23</v>
      </c>
      <c r="BV41" s="161">
        <v>4</v>
      </c>
      <c r="BW41" s="161">
        <v>6</v>
      </c>
      <c r="BX41" s="161">
        <v>242</v>
      </c>
      <c r="BY41" s="161">
        <v>10</v>
      </c>
      <c r="BZ41" s="161">
        <v>4</v>
      </c>
      <c r="CA41" s="161">
        <v>8</v>
      </c>
      <c r="CB41" s="161">
        <v>7</v>
      </c>
      <c r="CC41" s="161">
        <v>5</v>
      </c>
      <c r="CD41" s="161">
        <v>14</v>
      </c>
      <c r="CE41" s="161">
        <v>6</v>
      </c>
      <c r="CF41" s="161">
        <v>11</v>
      </c>
      <c r="CG41" s="161">
        <v>6</v>
      </c>
      <c r="CH41" s="161">
        <v>22</v>
      </c>
      <c r="CI41" s="161">
        <v>16</v>
      </c>
      <c r="CJ41" s="161">
        <v>25</v>
      </c>
      <c r="CK41" s="161">
        <v>27</v>
      </c>
      <c r="CL41" s="161">
        <v>18</v>
      </c>
      <c r="CM41" s="161">
        <v>24</v>
      </c>
      <c r="CN41" s="161">
        <v>12</v>
      </c>
      <c r="CO41" s="161">
        <v>13</v>
      </c>
      <c r="CP41" s="161">
        <v>9</v>
      </c>
      <c r="CQ41" s="161">
        <v>3</v>
      </c>
      <c r="CR41" s="161">
        <v>1</v>
      </c>
      <c r="CS41" s="161">
        <v>1</v>
      </c>
      <c r="CT41" s="161">
        <v>0</v>
      </c>
      <c r="CU41" s="161">
        <v>12780</v>
      </c>
      <c r="CV41" s="460">
        <v>53.309917355400003</v>
      </c>
      <c r="CW41" s="161">
        <v>22</v>
      </c>
      <c r="CX41" s="161">
        <v>139</v>
      </c>
      <c r="CY41" s="161">
        <v>81</v>
      </c>
      <c r="CZ41" s="161">
        <v>39</v>
      </c>
      <c r="DA41" s="161">
        <v>14</v>
      </c>
      <c r="DB41" s="161">
        <v>6</v>
      </c>
    </row>
    <row r="42" spans="1:106" x14ac:dyDescent="0.15">
      <c r="A42" s="288">
        <v>8456</v>
      </c>
      <c r="B42" s="288">
        <v>28220</v>
      </c>
      <c r="C42" s="288">
        <v>21001</v>
      </c>
      <c r="D42" s="288">
        <v>3</v>
      </c>
      <c r="E42" s="288"/>
      <c r="F42" s="288"/>
      <c r="G42" s="288"/>
      <c r="H42" s="288" t="s">
        <v>631</v>
      </c>
      <c r="I42" s="288" t="s">
        <v>59</v>
      </c>
      <c r="J42" s="288" t="s">
        <v>78</v>
      </c>
      <c r="K42" s="288"/>
      <c r="L42" s="461"/>
      <c r="M42" s="480">
        <v>130</v>
      </c>
      <c r="N42" s="161">
        <v>325</v>
      </c>
      <c r="O42" s="161">
        <v>11</v>
      </c>
      <c r="P42" s="161">
        <v>11</v>
      </c>
      <c r="Q42" s="161">
        <v>7</v>
      </c>
      <c r="R42" s="161">
        <v>9</v>
      </c>
      <c r="S42" s="161">
        <v>13</v>
      </c>
      <c r="T42" s="161">
        <v>20</v>
      </c>
      <c r="U42" s="161">
        <v>16</v>
      </c>
      <c r="V42" s="161">
        <v>19</v>
      </c>
      <c r="W42" s="161">
        <v>11</v>
      </c>
      <c r="X42" s="161">
        <v>17</v>
      </c>
      <c r="Y42" s="161">
        <v>20</v>
      </c>
      <c r="Z42" s="161">
        <v>31</v>
      </c>
      <c r="AA42" s="161">
        <v>43</v>
      </c>
      <c r="AB42" s="161">
        <v>17</v>
      </c>
      <c r="AC42" s="161">
        <v>31</v>
      </c>
      <c r="AD42" s="161">
        <v>20</v>
      </c>
      <c r="AE42" s="161">
        <v>14</v>
      </c>
      <c r="AF42" s="161">
        <v>11</v>
      </c>
      <c r="AG42" s="161">
        <v>2</v>
      </c>
      <c r="AH42" s="161">
        <v>1</v>
      </c>
      <c r="AI42" s="161">
        <v>1</v>
      </c>
      <c r="AJ42" s="161">
        <v>0</v>
      </c>
      <c r="AK42" s="161">
        <v>16580</v>
      </c>
      <c r="AL42" s="460">
        <v>51.515384615400002</v>
      </c>
      <c r="AM42" s="161">
        <v>29</v>
      </c>
      <c r="AN42" s="161">
        <v>199</v>
      </c>
      <c r="AO42" s="161">
        <v>97</v>
      </c>
      <c r="AP42" s="161">
        <v>49</v>
      </c>
      <c r="AQ42" s="161">
        <v>15</v>
      </c>
      <c r="AR42" s="161">
        <v>1</v>
      </c>
      <c r="AS42" s="161">
        <v>158</v>
      </c>
      <c r="AT42" s="161">
        <v>2</v>
      </c>
      <c r="AU42" s="161">
        <v>8</v>
      </c>
      <c r="AV42" s="161">
        <v>3</v>
      </c>
      <c r="AW42" s="161">
        <v>5</v>
      </c>
      <c r="AX42" s="161">
        <v>11</v>
      </c>
      <c r="AY42" s="161">
        <v>9</v>
      </c>
      <c r="AZ42" s="161">
        <v>11</v>
      </c>
      <c r="BA42" s="161">
        <v>9</v>
      </c>
      <c r="BB42" s="161">
        <v>7</v>
      </c>
      <c r="BC42" s="161">
        <v>5</v>
      </c>
      <c r="BD42" s="161">
        <v>10</v>
      </c>
      <c r="BE42" s="161">
        <v>13</v>
      </c>
      <c r="BF42" s="161">
        <v>24</v>
      </c>
      <c r="BG42" s="161">
        <v>9</v>
      </c>
      <c r="BH42" s="161">
        <v>15</v>
      </c>
      <c r="BI42" s="161">
        <v>9</v>
      </c>
      <c r="BJ42" s="161">
        <v>5</v>
      </c>
      <c r="BK42" s="161">
        <v>3</v>
      </c>
      <c r="BL42" s="161">
        <v>0</v>
      </c>
      <c r="BM42" s="161">
        <v>0</v>
      </c>
      <c r="BN42" s="161">
        <v>0</v>
      </c>
      <c r="BO42" s="161">
        <v>0</v>
      </c>
      <c r="BP42" s="161">
        <v>7719</v>
      </c>
      <c r="BQ42" s="460">
        <v>49.354430379699998</v>
      </c>
      <c r="BR42" s="161">
        <v>13</v>
      </c>
      <c r="BS42" s="161">
        <v>104</v>
      </c>
      <c r="BT42" s="161">
        <v>41</v>
      </c>
      <c r="BU42" s="161">
        <v>17</v>
      </c>
      <c r="BV42" s="161">
        <v>3</v>
      </c>
      <c r="BW42" s="161">
        <v>0</v>
      </c>
      <c r="BX42" s="161">
        <v>167</v>
      </c>
      <c r="BY42" s="161">
        <v>9</v>
      </c>
      <c r="BZ42" s="161">
        <v>3</v>
      </c>
      <c r="CA42" s="161">
        <v>4</v>
      </c>
      <c r="CB42" s="161">
        <v>4</v>
      </c>
      <c r="CC42" s="161">
        <v>2</v>
      </c>
      <c r="CD42" s="161">
        <v>11</v>
      </c>
      <c r="CE42" s="161">
        <v>5</v>
      </c>
      <c r="CF42" s="161">
        <v>10</v>
      </c>
      <c r="CG42" s="161">
        <v>4</v>
      </c>
      <c r="CH42" s="161">
        <v>12</v>
      </c>
      <c r="CI42" s="161">
        <v>10</v>
      </c>
      <c r="CJ42" s="161">
        <v>18</v>
      </c>
      <c r="CK42" s="161">
        <v>19</v>
      </c>
      <c r="CL42" s="161">
        <v>8</v>
      </c>
      <c r="CM42" s="161">
        <v>16</v>
      </c>
      <c r="CN42" s="161">
        <v>11</v>
      </c>
      <c r="CO42" s="161">
        <v>9</v>
      </c>
      <c r="CP42" s="161">
        <v>8</v>
      </c>
      <c r="CQ42" s="161">
        <v>2</v>
      </c>
      <c r="CR42" s="161">
        <v>1</v>
      </c>
      <c r="CS42" s="161">
        <v>1</v>
      </c>
      <c r="CT42" s="161">
        <v>0</v>
      </c>
      <c r="CU42" s="161">
        <v>8861</v>
      </c>
      <c r="CV42" s="460">
        <v>53.559880239500004</v>
      </c>
      <c r="CW42" s="161">
        <v>16</v>
      </c>
      <c r="CX42" s="161">
        <v>95</v>
      </c>
      <c r="CY42" s="161">
        <v>56</v>
      </c>
      <c r="CZ42" s="161">
        <v>32</v>
      </c>
      <c r="DA42" s="161">
        <v>12</v>
      </c>
      <c r="DB42" s="161">
        <v>1</v>
      </c>
    </row>
    <row r="43" spans="1:106" x14ac:dyDescent="0.15">
      <c r="A43" s="288">
        <v>8457</v>
      </c>
      <c r="B43" s="288">
        <v>28220</v>
      </c>
      <c r="C43" s="288">
        <v>21002</v>
      </c>
      <c r="D43" s="288">
        <v>3</v>
      </c>
      <c r="E43" s="288"/>
      <c r="F43" s="288"/>
      <c r="G43" s="288"/>
      <c r="H43" s="288" t="s">
        <v>631</v>
      </c>
      <c r="I43" s="288" t="s">
        <v>59</v>
      </c>
      <c r="J43" s="288" t="s">
        <v>78</v>
      </c>
      <c r="K43" s="288"/>
      <c r="L43" s="461"/>
      <c r="M43" s="480">
        <v>60</v>
      </c>
      <c r="N43" s="161">
        <v>145</v>
      </c>
      <c r="O43" s="161">
        <v>2</v>
      </c>
      <c r="P43" s="161">
        <v>4</v>
      </c>
      <c r="Q43" s="161">
        <v>6</v>
      </c>
      <c r="R43" s="161">
        <v>5</v>
      </c>
      <c r="S43" s="161">
        <v>6</v>
      </c>
      <c r="T43" s="161">
        <v>10</v>
      </c>
      <c r="U43" s="161">
        <v>5</v>
      </c>
      <c r="V43" s="161">
        <v>3</v>
      </c>
      <c r="W43" s="161">
        <v>6</v>
      </c>
      <c r="X43" s="161">
        <v>13</v>
      </c>
      <c r="Y43" s="161">
        <v>13</v>
      </c>
      <c r="Z43" s="161">
        <v>13</v>
      </c>
      <c r="AA43" s="161">
        <v>18</v>
      </c>
      <c r="AB43" s="161">
        <v>16</v>
      </c>
      <c r="AC43" s="161">
        <v>12</v>
      </c>
      <c r="AD43" s="161">
        <v>5</v>
      </c>
      <c r="AE43" s="161">
        <v>5</v>
      </c>
      <c r="AF43" s="161">
        <v>2</v>
      </c>
      <c r="AG43" s="161">
        <v>1</v>
      </c>
      <c r="AH43" s="161">
        <v>0</v>
      </c>
      <c r="AI43" s="161">
        <v>0</v>
      </c>
      <c r="AJ43" s="161">
        <v>0</v>
      </c>
      <c r="AK43" s="161">
        <v>7278</v>
      </c>
      <c r="AL43" s="460">
        <v>50.6931034483</v>
      </c>
      <c r="AM43" s="161">
        <v>12</v>
      </c>
      <c r="AN43" s="161">
        <v>92</v>
      </c>
      <c r="AO43" s="161">
        <v>41</v>
      </c>
      <c r="AP43" s="161">
        <v>13</v>
      </c>
      <c r="AQ43" s="161">
        <v>3</v>
      </c>
      <c r="AR43" s="161">
        <v>11</v>
      </c>
      <c r="AS43" s="161">
        <v>70</v>
      </c>
      <c r="AT43" s="161">
        <v>1</v>
      </c>
      <c r="AU43" s="161">
        <v>3</v>
      </c>
      <c r="AV43" s="161">
        <v>2</v>
      </c>
      <c r="AW43" s="161">
        <v>2</v>
      </c>
      <c r="AX43" s="161">
        <v>3</v>
      </c>
      <c r="AY43" s="161">
        <v>7</v>
      </c>
      <c r="AZ43" s="161">
        <v>4</v>
      </c>
      <c r="BA43" s="161">
        <v>2</v>
      </c>
      <c r="BB43" s="161">
        <v>4</v>
      </c>
      <c r="BC43" s="161">
        <v>3</v>
      </c>
      <c r="BD43" s="161">
        <v>7</v>
      </c>
      <c r="BE43" s="161">
        <v>6</v>
      </c>
      <c r="BF43" s="161">
        <v>10</v>
      </c>
      <c r="BG43" s="161">
        <v>6</v>
      </c>
      <c r="BH43" s="161">
        <v>4</v>
      </c>
      <c r="BI43" s="161">
        <v>4</v>
      </c>
      <c r="BJ43" s="161">
        <v>1</v>
      </c>
      <c r="BK43" s="161">
        <v>1</v>
      </c>
      <c r="BL43" s="161">
        <v>0</v>
      </c>
      <c r="BM43" s="161">
        <v>0</v>
      </c>
      <c r="BN43" s="161">
        <v>0</v>
      </c>
      <c r="BO43" s="161">
        <v>0</v>
      </c>
      <c r="BP43" s="161">
        <v>3359</v>
      </c>
      <c r="BQ43" s="460">
        <v>48.485714285699999</v>
      </c>
      <c r="BR43" s="161">
        <v>6</v>
      </c>
      <c r="BS43" s="161">
        <v>48</v>
      </c>
      <c r="BT43" s="161">
        <v>16</v>
      </c>
      <c r="BU43" s="161">
        <v>6</v>
      </c>
      <c r="BV43" s="161">
        <v>1</v>
      </c>
      <c r="BW43" s="161">
        <v>6</v>
      </c>
      <c r="BX43" s="161">
        <v>75</v>
      </c>
      <c r="BY43" s="161">
        <v>1</v>
      </c>
      <c r="BZ43" s="161">
        <v>1</v>
      </c>
      <c r="CA43" s="161">
        <v>4</v>
      </c>
      <c r="CB43" s="161">
        <v>3</v>
      </c>
      <c r="CC43" s="161">
        <v>3</v>
      </c>
      <c r="CD43" s="161">
        <v>3</v>
      </c>
      <c r="CE43" s="161">
        <v>1</v>
      </c>
      <c r="CF43" s="161">
        <v>1</v>
      </c>
      <c r="CG43" s="161">
        <v>2</v>
      </c>
      <c r="CH43" s="161">
        <v>10</v>
      </c>
      <c r="CI43" s="161">
        <v>6</v>
      </c>
      <c r="CJ43" s="161">
        <v>7</v>
      </c>
      <c r="CK43" s="161">
        <v>8</v>
      </c>
      <c r="CL43" s="161">
        <v>10</v>
      </c>
      <c r="CM43" s="161">
        <v>8</v>
      </c>
      <c r="CN43" s="161">
        <v>1</v>
      </c>
      <c r="CO43" s="161">
        <v>4</v>
      </c>
      <c r="CP43" s="161">
        <v>1</v>
      </c>
      <c r="CQ43" s="161">
        <v>1</v>
      </c>
      <c r="CR43" s="161">
        <v>0</v>
      </c>
      <c r="CS43" s="161">
        <v>0</v>
      </c>
      <c r="CT43" s="161">
        <v>0</v>
      </c>
      <c r="CU43" s="161">
        <v>3919</v>
      </c>
      <c r="CV43" s="460">
        <v>52.753333333299999</v>
      </c>
      <c r="CW43" s="161">
        <v>6</v>
      </c>
      <c r="CX43" s="161">
        <v>44</v>
      </c>
      <c r="CY43" s="161">
        <v>25</v>
      </c>
      <c r="CZ43" s="161">
        <v>7</v>
      </c>
      <c r="DA43" s="161">
        <v>2</v>
      </c>
      <c r="DB43" s="161">
        <v>5</v>
      </c>
    </row>
    <row r="44" spans="1:106" x14ac:dyDescent="0.15">
      <c r="A44" s="288">
        <v>8458</v>
      </c>
      <c r="B44" s="288">
        <v>28220</v>
      </c>
      <c r="C44" s="288">
        <v>220</v>
      </c>
      <c r="D44" s="458">
        <v>2</v>
      </c>
      <c r="E44" s="458"/>
      <c r="F44" s="458"/>
      <c r="G44" s="458"/>
      <c r="H44" s="458" t="s">
        <v>631</v>
      </c>
      <c r="I44" s="458" t="s">
        <v>59</v>
      </c>
      <c r="J44" s="458" t="s">
        <v>79</v>
      </c>
      <c r="K44" s="458"/>
      <c r="L44" s="459" t="s">
        <v>880</v>
      </c>
      <c r="M44" s="479">
        <v>74</v>
      </c>
      <c r="N44" s="161">
        <v>228</v>
      </c>
      <c r="O44" s="161">
        <v>6</v>
      </c>
      <c r="P44" s="161">
        <v>11</v>
      </c>
      <c r="Q44" s="161">
        <v>12</v>
      </c>
      <c r="R44" s="161">
        <v>7</v>
      </c>
      <c r="S44" s="161">
        <v>2</v>
      </c>
      <c r="T44" s="161">
        <v>5</v>
      </c>
      <c r="U44" s="161">
        <v>5</v>
      </c>
      <c r="V44" s="161">
        <v>16</v>
      </c>
      <c r="W44" s="161">
        <v>14</v>
      </c>
      <c r="X44" s="161">
        <v>18</v>
      </c>
      <c r="Y44" s="161">
        <v>9</v>
      </c>
      <c r="Z44" s="161">
        <v>9</v>
      </c>
      <c r="AA44" s="161">
        <v>15</v>
      </c>
      <c r="AB44" s="161">
        <v>30</v>
      </c>
      <c r="AC44" s="161">
        <v>26</v>
      </c>
      <c r="AD44" s="161">
        <v>20</v>
      </c>
      <c r="AE44" s="161">
        <v>11</v>
      </c>
      <c r="AF44" s="161">
        <v>12</v>
      </c>
      <c r="AG44" s="161">
        <v>0</v>
      </c>
      <c r="AH44" s="161">
        <v>0</v>
      </c>
      <c r="AI44" s="161">
        <v>0</v>
      </c>
      <c r="AJ44" s="161">
        <v>0</v>
      </c>
      <c r="AK44" s="161">
        <v>12019</v>
      </c>
      <c r="AL44" s="460">
        <v>53.214912280699998</v>
      </c>
      <c r="AM44" s="161">
        <v>29</v>
      </c>
      <c r="AN44" s="161">
        <v>100</v>
      </c>
      <c r="AO44" s="161">
        <v>99</v>
      </c>
      <c r="AP44" s="161">
        <v>43</v>
      </c>
      <c r="AQ44" s="161">
        <v>12</v>
      </c>
      <c r="AR44" s="161">
        <v>0</v>
      </c>
      <c r="AS44" s="161">
        <v>110</v>
      </c>
      <c r="AT44" s="161">
        <v>4</v>
      </c>
      <c r="AU44" s="161">
        <v>3</v>
      </c>
      <c r="AV44" s="161">
        <v>9</v>
      </c>
      <c r="AW44" s="161">
        <v>2</v>
      </c>
      <c r="AX44" s="161">
        <v>2</v>
      </c>
      <c r="AY44" s="161">
        <v>2</v>
      </c>
      <c r="AZ44" s="161">
        <v>3</v>
      </c>
      <c r="BA44" s="161">
        <v>4</v>
      </c>
      <c r="BB44" s="161">
        <v>11</v>
      </c>
      <c r="BC44" s="161">
        <v>8</v>
      </c>
      <c r="BD44" s="161">
        <v>6</v>
      </c>
      <c r="BE44" s="161">
        <v>6</v>
      </c>
      <c r="BF44" s="161">
        <v>5</v>
      </c>
      <c r="BG44" s="161">
        <v>14</v>
      </c>
      <c r="BH44" s="161">
        <v>12</v>
      </c>
      <c r="BI44" s="161">
        <v>9</v>
      </c>
      <c r="BJ44" s="161">
        <v>7</v>
      </c>
      <c r="BK44" s="161">
        <v>3</v>
      </c>
      <c r="BL44" s="161">
        <v>0</v>
      </c>
      <c r="BM44" s="161">
        <v>0</v>
      </c>
      <c r="BN44" s="161">
        <v>0</v>
      </c>
      <c r="BO44" s="161">
        <v>0</v>
      </c>
      <c r="BP44" s="161">
        <v>5650</v>
      </c>
      <c r="BQ44" s="460">
        <v>51.863636363600001</v>
      </c>
      <c r="BR44" s="161">
        <v>16</v>
      </c>
      <c r="BS44" s="161">
        <v>49</v>
      </c>
      <c r="BT44" s="161">
        <v>45</v>
      </c>
      <c r="BU44" s="161">
        <v>19</v>
      </c>
      <c r="BV44" s="161">
        <v>3</v>
      </c>
      <c r="BW44" s="161">
        <v>0</v>
      </c>
      <c r="BX44" s="161">
        <v>118</v>
      </c>
      <c r="BY44" s="161">
        <v>2</v>
      </c>
      <c r="BZ44" s="161">
        <v>8</v>
      </c>
      <c r="CA44" s="161">
        <v>3</v>
      </c>
      <c r="CB44" s="161">
        <v>5</v>
      </c>
      <c r="CC44" s="161">
        <v>0</v>
      </c>
      <c r="CD44" s="161">
        <v>3</v>
      </c>
      <c r="CE44" s="161">
        <v>2</v>
      </c>
      <c r="CF44" s="161">
        <v>12</v>
      </c>
      <c r="CG44" s="161">
        <v>3</v>
      </c>
      <c r="CH44" s="161">
        <v>10</v>
      </c>
      <c r="CI44" s="161">
        <v>3</v>
      </c>
      <c r="CJ44" s="161">
        <v>3</v>
      </c>
      <c r="CK44" s="161">
        <v>10</v>
      </c>
      <c r="CL44" s="161">
        <v>16</v>
      </c>
      <c r="CM44" s="161">
        <v>14</v>
      </c>
      <c r="CN44" s="161">
        <v>11</v>
      </c>
      <c r="CO44" s="161">
        <v>4</v>
      </c>
      <c r="CP44" s="161">
        <v>9</v>
      </c>
      <c r="CQ44" s="161">
        <v>0</v>
      </c>
      <c r="CR44" s="161">
        <v>0</v>
      </c>
      <c r="CS44" s="161">
        <v>0</v>
      </c>
      <c r="CT44" s="161">
        <v>0</v>
      </c>
      <c r="CU44" s="161">
        <v>6369</v>
      </c>
      <c r="CV44" s="460">
        <v>54.4745762712</v>
      </c>
      <c r="CW44" s="161">
        <v>13</v>
      </c>
      <c r="CX44" s="161">
        <v>51</v>
      </c>
      <c r="CY44" s="161">
        <v>54</v>
      </c>
      <c r="CZ44" s="161">
        <v>24</v>
      </c>
      <c r="DA44" s="161">
        <v>9</v>
      </c>
      <c r="DB44" s="161">
        <v>0</v>
      </c>
    </row>
    <row r="45" spans="1:106" x14ac:dyDescent="0.15">
      <c r="A45" s="288">
        <v>8459</v>
      </c>
      <c r="B45" s="288">
        <v>28220</v>
      </c>
      <c r="C45" s="288">
        <v>290</v>
      </c>
      <c r="D45" s="458">
        <v>2</v>
      </c>
      <c r="E45" s="458"/>
      <c r="F45" s="458"/>
      <c r="G45" s="458"/>
      <c r="H45" s="458" t="s">
        <v>631</v>
      </c>
      <c r="I45" s="458" t="s">
        <v>59</v>
      </c>
      <c r="J45" s="458" t="s">
        <v>54</v>
      </c>
      <c r="K45" s="458"/>
      <c r="L45" s="459" t="s">
        <v>880</v>
      </c>
      <c r="M45" s="479">
        <v>80</v>
      </c>
      <c r="N45" s="161">
        <v>245</v>
      </c>
      <c r="O45" s="161">
        <v>4</v>
      </c>
      <c r="P45" s="161">
        <v>10</v>
      </c>
      <c r="Q45" s="161">
        <v>12</v>
      </c>
      <c r="R45" s="161">
        <v>16</v>
      </c>
      <c r="S45" s="161">
        <v>10</v>
      </c>
      <c r="T45" s="161">
        <v>5</v>
      </c>
      <c r="U45" s="161">
        <v>9</v>
      </c>
      <c r="V45" s="161">
        <v>9</v>
      </c>
      <c r="W45" s="161">
        <v>11</v>
      </c>
      <c r="X45" s="161">
        <v>23</v>
      </c>
      <c r="Y45" s="161">
        <v>13</v>
      </c>
      <c r="Z45" s="161">
        <v>20</v>
      </c>
      <c r="AA45" s="161">
        <v>23</v>
      </c>
      <c r="AB45" s="161">
        <v>20</v>
      </c>
      <c r="AC45" s="161">
        <v>23</v>
      </c>
      <c r="AD45" s="161">
        <v>13</v>
      </c>
      <c r="AE45" s="161">
        <v>12</v>
      </c>
      <c r="AF45" s="161">
        <v>7</v>
      </c>
      <c r="AG45" s="161">
        <v>3</v>
      </c>
      <c r="AH45" s="161">
        <v>2</v>
      </c>
      <c r="AI45" s="161">
        <v>0</v>
      </c>
      <c r="AJ45" s="161">
        <v>0</v>
      </c>
      <c r="AK45" s="161">
        <v>12314</v>
      </c>
      <c r="AL45" s="460">
        <v>50.7612244898</v>
      </c>
      <c r="AM45" s="161">
        <v>26</v>
      </c>
      <c r="AN45" s="161">
        <v>139</v>
      </c>
      <c r="AO45" s="161">
        <v>80</v>
      </c>
      <c r="AP45" s="161">
        <v>37</v>
      </c>
      <c r="AQ45" s="161">
        <v>12</v>
      </c>
      <c r="AR45" s="161">
        <v>0</v>
      </c>
      <c r="AS45" s="161">
        <v>116</v>
      </c>
      <c r="AT45" s="161">
        <v>2</v>
      </c>
      <c r="AU45" s="161">
        <v>5</v>
      </c>
      <c r="AV45" s="161">
        <v>6</v>
      </c>
      <c r="AW45" s="161">
        <v>7</v>
      </c>
      <c r="AX45" s="161">
        <v>5</v>
      </c>
      <c r="AY45" s="161">
        <v>3</v>
      </c>
      <c r="AZ45" s="161">
        <v>3</v>
      </c>
      <c r="BA45" s="161">
        <v>4</v>
      </c>
      <c r="BB45" s="161">
        <v>5</v>
      </c>
      <c r="BC45" s="161">
        <v>11</v>
      </c>
      <c r="BD45" s="161">
        <v>7</v>
      </c>
      <c r="BE45" s="161">
        <v>9</v>
      </c>
      <c r="BF45" s="161">
        <v>12</v>
      </c>
      <c r="BG45" s="161">
        <v>11</v>
      </c>
      <c r="BH45" s="161">
        <v>12</v>
      </c>
      <c r="BI45" s="161">
        <v>6</v>
      </c>
      <c r="BJ45" s="161">
        <v>6</v>
      </c>
      <c r="BK45" s="161">
        <v>2</v>
      </c>
      <c r="BL45" s="161">
        <v>0</v>
      </c>
      <c r="BM45" s="161">
        <v>0</v>
      </c>
      <c r="BN45" s="161">
        <v>0</v>
      </c>
      <c r="BO45" s="161">
        <v>0</v>
      </c>
      <c r="BP45" s="161">
        <v>5742</v>
      </c>
      <c r="BQ45" s="460">
        <v>50</v>
      </c>
      <c r="BR45" s="161">
        <v>13</v>
      </c>
      <c r="BS45" s="161">
        <v>66</v>
      </c>
      <c r="BT45" s="161">
        <v>37</v>
      </c>
      <c r="BU45" s="161">
        <v>14</v>
      </c>
      <c r="BV45" s="161">
        <v>2</v>
      </c>
      <c r="BW45" s="161">
        <v>0</v>
      </c>
      <c r="BX45" s="161">
        <v>129</v>
      </c>
      <c r="BY45" s="161">
        <v>2</v>
      </c>
      <c r="BZ45" s="161">
        <v>5</v>
      </c>
      <c r="CA45" s="161">
        <v>6</v>
      </c>
      <c r="CB45" s="161">
        <v>9</v>
      </c>
      <c r="CC45" s="161">
        <v>5</v>
      </c>
      <c r="CD45" s="161">
        <v>2</v>
      </c>
      <c r="CE45" s="161">
        <v>6</v>
      </c>
      <c r="CF45" s="161">
        <v>5</v>
      </c>
      <c r="CG45" s="161">
        <v>6</v>
      </c>
      <c r="CH45" s="161">
        <v>12</v>
      </c>
      <c r="CI45" s="161">
        <v>6</v>
      </c>
      <c r="CJ45" s="161">
        <v>11</v>
      </c>
      <c r="CK45" s="161">
        <v>11</v>
      </c>
      <c r="CL45" s="161">
        <v>9</v>
      </c>
      <c r="CM45" s="161">
        <v>11</v>
      </c>
      <c r="CN45" s="161">
        <v>7</v>
      </c>
      <c r="CO45" s="161">
        <v>6</v>
      </c>
      <c r="CP45" s="161">
        <v>5</v>
      </c>
      <c r="CQ45" s="161">
        <v>3</v>
      </c>
      <c r="CR45" s="161">
        <v>2</v>
      </c>
      <c r="CS45" s="161">
        <v>0</v>
      </c>
      <c r="CT45" s="161">
        <v>0</v>
      </c>
      <c r="CU45" s="161">
        <v>6572</v>
      </c>
      <c r="CV45" s="460">
        <v>51.445736434099999</v>
      </c>
      <c r="CW45" s="161">
        <v>13</v>
      </c>
      <c r="CX45" s="161">
        <v>73</v>
      </c>
      <c r="CY45" s="161">
        <v>43</v>
      </c>
      <c r="CZ45" s="161">
        <v>23</v>
      </c>
      <c r="DA45" s="161">
        <v>10</v>
      </c>
      <c r="DB45" s="161">
        <v>0</v>
      </c>
    </row>
    <row r="46" spans="1:106" x14ac:dyDescent="0.15">
      <c r="A46" s="288">
        <v>8460</v>
      </c>
      <c r="B46" s="288">
        <v>28220</v>
      </c>
      <c r="C46" s="288">
        <v>300</v>
      </c>
      <c r="D46" s="458">
        <v>2</v>
      </c>
      <c r="E46" s="458"/>
      <c r="F46" s="458"/>
      <c r="G46" s="458"/>
      <c r="H46" s="458" t="s">
        <v>631</v>
      </c>
      <c r="I46" s="458" t="s">
        <v>59</v>
      </c>
      <c r="J46" s="458" t="s">
        <v>52</v>
      </c>
      <c r="K46" s="458"/>
      <c r="L46" s="459" t="s">
        <v>880</v>
      </c>
      <c r="M46" s="479">
        <v>126</v>
      </c>
      <c r="N46" s="161">
        <v>335</v>
      </c>
      <c r="O46" s="161">
        <v>16</v>
      </c>
      <c r="P46" s="161">
        <v>12</v>
      </c>
      <c r="Q46" s="161">
        <v>7</v>
      </c>
      <c r="R46" s="161">
        <v>16</v>
      </c>
      <c r="S46" s="161">
        <v>19</v>
      </c>
      <c r="T46" s="161">
        <v>20</v>
      </c>
      <c r="U46" s="161">
        <v>15</v>
      </c>
      <c r="V46" s="161">
        <v>20</v>
      </c>
      <c r="W46" s="161">
        <v>15</v>
      </c>
      <c r="X46" s="161">
        <v>19</v>
      </c>
      <c r="Y46" s="161">
        <v>19</v>
      </c>
      <c r="Z46" s="161">
        <v>23</v>
      </c>
      <c r="AA46" s="161">
        <v>36</v>
      </c>
      <c r="AB46" s="161">
        <v>28</v>
      </c>
      <c r="AC46" s="161">
        <v>22</v>
      </c>
      <c r="AD46" s="161">
        <v>16</v>
      </c>
      <c r="AE46" s="161">
        <v>16</v>
      </c>
      <c r="AF46" s="161">
        <v>12</v>
      </c>
      <c r="AG46" s="161">
        <v>3</v>
      </c>
      <c r="AH46" s="161">
        <v>1</v>
      </c>
      <c r="AI46" s="161">
        <v>0</v>
      </c>
      <c r="AJ46" s="161">
        <v>0</v>
      </c>
      <c r="AK46" s="161">
        <v>16131</v>
      </c>
      <c r="AL46" s="460">
        <v>48.652238806</v>
      </c>
      <c r="AM46" s="161">
        <v>35</v>
      </c>
      <c r="AN46" s="161">
        <v>202</v>
      </c>
      <c r="AO46" s="161">
        <v>98</v>
      </c>
      <c r="AP46" s="161">
        <v>48</v>
      </c>
      <c r="AQ46" s="161">
        <v>16</v>
      </c>
      <c r="AR46" s="161">
        <v>2</v>
      </c>
      <c r="AS46" s="161">
        <v>166</v>
      </c>
      <c r="AT46" s="161">
        <v>7</v>
      </c>
      <c r="AU46" s="161">
        <v>5</v>
      </c>
      <c r="AV46" s="161">
        <v>4</v>
      </c>
      <c r="AW46" s="161">
        <v>10</v>
      </c>
      <c r="AX46" s="161">
        <v>8</v>
      </c>
      <c r="AY46" s="161">
        <v>10</v>
      </c>
      <c r="AZ46" s="161">
        <v>6</v>
      </c>
      <c r="BA46" s="161">
        <v>11</v>
      </c>
      <c r="BB46" s="161">
        <v>9</v>
      </c>
      <c r="BC46" s="161">
        <v>11</v>
      </c>
      <c r="BD46" s="161">
        <v>8</v>
      </c>
      <c r="BE46" s="161">
        <v>14</v>
      </c>
      <c r="BF46" s="161">
        <v>19</v>
      </c>
      <c r="BG46" s="161">
        <v>18</v>
      </c>
      <c r="BH46" s="161">
        <v>7</v>
      </c>
      <c r="BI46" s="161">
        <v>6</v>
      </c>
      <c r="BJ46" s="161">
        <v>8</v>
      </c>
      <c r="BK46" s="161">
        <v>5</v>
      </c>
      <c r="BL46" s="161">
        <v>0</v>
      </c>
      <c r="BM46" s="161">
        <v>0</v>
      </c>
      <c r="BN46" s="161">
        <v>0</v>
      </c>
      <c r="BO46" s="161">
        <v>0</v>
      </c>
      <c r="BP46" s="161">
        <v>7856</v>
      </c>
      <c r="BQ46" s="460">
        <v>47.825301204799999</v>
      </c>
      <c r="BR46" s="161">
        <v>16</v>
      </c>
      <c r="BS46" s="161">
        <v>106</v>
      </c>
      <c r="BT46" s="161">
        <v>44</v>
      </c>
      <c r="BU46" s="161">
        <v>19</v>
      </c>
      <c r="BV46" s="161">
        <v>5</v>
      </c>
      <c r="BW46" s="161">
        <v>0</v>
      </c>
      <c r="BX46" s="161">
        <v>169</v>
      </c>
      <c r="BY46" s="161">
        <v>9</v>
      </c>
      <c r="BZ46" s="161">
        <v>7</v>
      </c>
      <c r="CA46" s="161">
        <v>3</v>
      </c>
      <c r="CB46" s="161">
        <v>6</v>
      </c>
      <c r="CC46" s="161">
        <v>11</v>
      </c>
      <c r="CD46" s="161">
        <v>10</v>
      </c>
      <c r="CE46" s="161">
        <v>9</v>
      </c>
      <c r="CF46" s="161">
        <v>9</v>
      </c>
      <c r="CG46" s="161">
        <v>6</v>
      </c>
      <c r="CH46" s="161">
        <v>8</v>
      </c>
      <c r="CI46" s="161">
        <v>11</v>
      </c>
      <c r="CJ46" s="161">
        <v>9</v>
      </c>
      <c r="CK46" s="161">
        <v>17</v>
      </c>
      <c r="CL46" s="161">
        <v>10</v>
      </c>
      <c r="CM46" s="161">
        <v>15</v>
      </c>
      <c r="CN46" s="161">
        <v>10</v>
      </c>
      <c r="CO46" s="161">
        <v>8</v>
      </c>
      <c r="CP46" s="161">
        <v>7</v>
      </c>
      <c r="CQ46" s="161">
        <v>3</v>
      </c>
      <c r="CR46" s="161">
        <v>1</v>
      </c>
      <c r="CS46" s="161">
        <v>0</v>
      </c>
      <c r="CT46" s="161">
        <v>0</v>
      </c>
      <c r="CU46" s="161">
        <v>8275</v>
      </c>
      <c r="CV46" s="460">
        <v>49.464497041400001</v>
      </c>
      <c r="CW46" s="161">
        <v>19</v>
      </c>
      <c r="CX46" s="161">
        <v>96</v>
      </c>
      <c r="CY46" s="161">
        <v>54</v>
      </c>
      <c r="CZ46" s="161">
        <v>29</v>
      </c>
      <c r="DA46" s="161">
        <v>11</v>
      </c>
      <c r="DB46" s="161">
        <v>2</v>
      </c>
    </row>
    <row r="47" spans="1:106" x14ac:dyDescent="0.15">
      <c r="A47" s="288">
        <v>8461</v>
      </c>
      <c r="B47" s="288">
        <v>28220</v>
      </c>
      <c r="C47" s="288">
        <v>30001</v>
      </c>
      <c r="D47" s="288">
        <v>3</v>
      </c>
      <c r="E47" s="288"/>
      <c r="F47" s="288"/>
      <c r="G47" s="288"/>
      <c r="H47" s="288" t="s">
        <v>631</v>
      </c>
      <c r="I47" s="288" t="s">
        <v>59</v>
      </c>
      <c r="J47" s="288" t="s">
        <v>52</v>
      </c>
      <c r="K47" s="288" t="s">
        <v>827</v>
      </c>
      <c r="L47" s="461"/>
      <c r="M47" s="480">
        <v>74</v>
      </c>
      <c r="N47" s="161">
        <v>208</v>
      </c>
      <c r="O47" s="161">
        <v>9</v>
      </c>
      <c r="P47" s="161">
        <v>7</v>
      </c>
      <c r="Q47" s="161">
        <v>5</v>
      </c>
      <c r="R47" s="161">
        <v>7</v>
      </c>
      <c r="S47" s="161">
        <v>7</v>
      </c>
      <c r="T47" s="161">
        <v>13</v>
      </c>
      <c r="U47" s="161">
        <v>11</v>
      </c>
      <c r="V47" s="161">
        <v>15</v>
      </c>
      <c r="W47" s="161">
        <v>8</v>
      </c>
      <c r="X47" s="161">
        <v>9</v>
      </c>
      <c r="Y47" s="161">
        <v>16</v>
      </c>
      <c r="Z47" s="161">
        <v>11</v>
      </c>
      <c r="AA47" s="161">
        <v>19</v>
      </c>
      <c r="AB47" s="161">
        <v>19</v>
      </c>
      <c r="AC47" s="161">
        <v>15</v>
      </c>
      <c r="AD47" s="161">
        <v>11</v>
      </c>
      <c r="AE47" s="161">
        <v>11</v>
      </c>
      <c r="AF47" s="161">
        <v>11</v>
      </c>
      <c r="AG47" s="161">
        <v>3</v>
      </c>
      <c r="AH47" s="161">
        <v>1</v>
      </c>
      <c r="AI47" s="161">
        <v>0</v>
      </c>
      <c r="AJ47" s="161">
        <v>0</v>
      </c>
      <c r="AK47" s="161">
        <v>10475</v>
      </c>
      <c r="AL47" s="460">
        <v>50.860576923099998</v>
      </c>
      <c r="AM47" s="161">
        <v>21</v>
      </c>
      <c r="AN47" s="161">
        <v>116</v>
      </c>
      <c r="AO47" s="161">
        <v>71</v>
      </c>
      <c r="AP47" s="161">
        <v>37</v>
      </c>
      <c r="AQ47" s="161">
        <v>15</v>
      </c>
      <c r="AR47" s="161">
        <v>0</v>
      </c>
      <c r="AS47" s="161">
        <v>99</v>
      </c>
      <c r="AT47" s="161">
        <v>3</v>
      </c>
      <c r="AU47" s="161">
        <v>3</v>
      </c>
      <c r="AV47" s="161">
        <v>2</v>
      </c>
      <c r="AW47" s="161">
        <v>6</v>
      </c>
      <c r="AX47" s="161">
        <v>3</v>
      </c>
      <c r="AY47" s="161">
        <v>8</v>
      </c>
      <c r="AZ47" s="161">
        <v>3</v>
      </c>
      <c r="BA47" s="161">
        <v>9</v>
      </c>
      <c r="BB47" s="161">
        <v>4</v>
      </c>
      <c r="BC47" s="161">
        <v>6</v>
      </c>
      <c r="BD47" s="161">
        <v>6</v>
      </c>
      <c r="BE47" s="161">
        <v>6</v>
      </c>
      <c r="BF47" s="161">
        <v>11</v>
      </c>
      <c r="BG47" s="161">
        <v>12</v>
      </c>
      <c r="BH47" s="161">
        <v>4</v>
      </c>
      <c r="BI47" s="161">
        <v>3</v>
      </c>
      <c r="BJ47" s="161">
        <v>5</v>
      </c>
      <c r="BK47" s="161">
        <v>5</v>
      </c>
      <c r="BL47" s="161">
        <v>0</v>
      </c>
      <c r="BM47" s="161">
        <v>0</v>
      </c>
      <c r="BN47" s="161">
        <v>0</v>
      </c>
      <c r="BO47" s="161">
        <v>0</v>
      </c>
      <c r="BP47" s="161">
        <v>4815</v>
      </c>
      <c r="BQ47" s="460">
        <v>49.136363636399999</v>
      </c>
      <c r="BR47" s="161">
        <v>8</v>
      </c>
      <c r="BS47" s="161">
        <v>62</v>
      </c>
      <c r="BT47" s="161">
        <v>29</v>
      </c>
      <c r="BU47" s="161">
        <v>13</v>
      </c>
      <c r="BV47" s="161">
        <v>5</v>
      </c>
      <c r="BW47" s="161">
        <v>0</v>
      </c>
      <c r="BX47" s="161">
        <v>109</v>
      </c>
      <c r="BY47" s="161">
        <v>6</v>
      </c>
      <c r="BZ47" s="161">
        <v>4</v>
      </c>
      <c r="CA47" s="161">
        <v>3</v>
      </c>
      <c r="CB47" s="161">
        <v>1</v>
      </c>
      <c r="CC47" s="161">
        <v>4</v>
      </c>
      <c r="CD47" s="161">
        <v>5</v>
      </c>
      <c r="CE47" s="161">
        <v>8</v>
      </c>
      <c r="CF47" s="161">
        <v>6</v>
      </c>
      <c r="CG47" s="161">
        <v>4</v>
      </c>
      <c r="CH47" s="161">
        <v>3</v>
      </c>
      <c r="CI47" s="161">
        <v>10</v>
      </c>
      <c r="CJ47" s="161">
        <v>5</v>
      </c>
      <c r="CK47" s="161">
        <v>8</v>
      </c>
      <c r="CL47" s="161">
        <v>7</v>
      </c>
      <c r="CM47" s="161">
        <v>11</v>
      </c>
      <c r="CN47" s="161">
        <v>8</v>
      </c>
      <c r="CO47" s="161">
        <v>6</v>
      </c>
      <c r="CP47" s="161">
        <v>6</v>
      </c>
      <c r="CQ47" s="161">
        <v>3</v>
      </c>
      <c r="CR47" s="161">
        <v>1</v>
      </c>
      <c r="CS47" s="161">
        <v>0</v>
      </c>
      <c r="CT47" s="161">
        <v>0</v>
      </c>
      <c r="CU47" s="161">
        <v>5660</v>
      </c>
      <c r="CV47" s="460">
        <v>52.426605504599998</v>
      </c>
      <c r="CW47" s="161">
        <v>13</v>
      </c>
      <c r="CX47" s="161">
        <v>54</v>
      </c>
      <c r="CY47" s="161">
        <v>42</v>
      </c>
      <c r="CZ47" s="161">
        <v>24</v>
      </c>
      <c r="DA47" s="161">
        <v>10</v>
      </c>
      <c r="DB47" s="161">
        <v>0</v>
      </c>
    </row>
    <row r="48" spans="1:106" x14ac:dyDescent="0.15">
      <c r="A48" s="288">
        <v>8462</v>
      </c>
      <c r="B48" s="288">
        <v>28220</v>
      </c>
      <c r="C48" s="288">
        <v>30002</v>
      </c>
      <c r="D48" s="288">
        <v>3</v>
      </c>
      <c r="E48" s="288"/>
      <c r="F48" s="288"/>
      <c r="G48" s="288"/>
      <c r="H48" s="288" t="s">
        <v>631</v>
      </c>
      <c r="I48" s="288" t="s">
        <v>59</v>
      </c>
      <c r="J48" s="288" t="s">
        <v>52</v>
      </c>
      <c r="K48" s="288" t="s">
        <v>829</v>
      </c>
      <c r="L48" s="461"/>
      <c r="M48" s="480">
        <v>52</v>
      </c>
      <c r="N48" s="161">
        <v>127</v>
      </c>
      <c r="O48" s="161">
        <v>7</v>
      </c>
      <c r="P48" s="161">
        <v>5</v>
      </c>
      <c r="Q48" s="161">
        <v>2</v>
      </c>
      <c r="R48" s="161">
        <v>9</v>
      </c>
      <c r="S48" s="161">
        <v>12</v>
      </c>
      <c r="T48" s="161">
        <v>7</v>
      </c>
      <c r="U48" s="161">
        <v>4</v>
      </c>
      <c r="V48" s="161">
        <v>5</v>
      </c>
      <c r="W48" s="161">
        <v>7</v>
      </c>
      <c r="X48" s="161">
        <v>10</v>
      </c>
      <c r="Y48" s="161">
        <v>3</v>
      </c>
      <c r="Z48" s="161">
        <v>12</v>
      </c>
      <c r="AA48" s="161">
        <v>17</v>
      </c>
      <c r="AB48" s="161">
        <v>9</v>
      </c>
      <c r="AC48" s="161">
        <v>7</v>
      </c>
      <c r="AD48" s="161">
        <v>5</v>
      </c>
      <c r="AE48" s="161">
        <v>5</v>
      </c>
      <c r="AF48" s="161">
        <v>1</v>
      </c>
      <c r="AG48" s="161">
        <v>0</v>
      </c>
      <c r="AH48" s="161">
        <v>0</v>
      </c>
      <c r="AI48" s="161">
        <v>0</v>
      </c>
      <c r="AJ48" s="161">
        <v>0</v>
      </c>
      <c r="AK48" s="161">
        <v>5656</v>
      </c>
      <c r="AL48" s="460">
        <v>45.035433070899998</v>
      </c>
      <c r="AM48" s="161">
        <v>14</v>
      </c>
      <c r="AN48" s="161">
        <v>86</v>
      </c>
      <c r="AO48" s="161">
        <v>27</v>
      </c>
      <c r="AP48" s="161">
        <v>11</v>
      </c>
      <c r="AQ48" s="161">
        <v>1</v>
      </c>
      <c r="AR48" s="161">
        <v>2</v>
      </c>
      <c r="AS48" s="161">
        <v>67</v>
      </c>
      <c r="AT48" s="161">
        <v>4</v>
      </c>
      <c r="AU48" s="161">
        <v>2</v>
      </c>
      <c r="AV48" s="161">
        <v>2</v>
      </c>
      <c r="AW48" s="161">
        <v>4</v>
      </c>
      <c r="AX48" s="161">
        <v>5</v>
      </c>
      <c r="AY48" s="161">
        <v>2</v>
      </c>
      <c r="AZ48" s="161">
        <v>3</v>
      </c>
      <c r="BA48" s="161">
        <v>2</v>
      </c>
      <c r="BB48" s="161">
        <v>5</v>
      </c>
      <c r="BC48" s="161">
        <v>5</v>
      </c>
      <c r="BD48" s="161">
        <v>2</v>
      </c>
      <c r="BE48" s="161">
        <v>8</v>
      </c>
      <c r="BF48" s="161">
        <v>8</v>
      </c>
      <c r="BG48" s="161">
        <v>6</v>
      </c>
      <c r="BH48" s="161">
        <v>3</v>
      </c>
      <c r="BI48" s="161">
        <v>3</v>
      </c>
      <c r="BJ48" s="161">
        <v>3</v>
      </c>
      <c r="BK48" s="161">
        <v>0</v>
      </c>
      <c r="BL48" s="161">
        <v>0</v>
      </c>
      <c r="BM48" s="161">
        <v>0</v>
      </c>
      <c r="BN48" s="161">
        <v>0</v>
      </c>
      <c r="BO48" s="161">
        <v>0</v>
      </c>
      <c r="BP48" s="161">
        <v>3041</v>
      </c>
      <c r="BQ48" s="460">
        <v>45.888059701499998</v>
      </c>
      <c r="BR48" s="161">
        <v>8</v>
      </c>
      <c r="BS48" s="161">
        <v>44</v>
      </c>
      <c r="BT48" s="161">
        <v>15</v>
      </c>
      <c r="BU48" s="161">
        <v>6</v>
      </c>
      <c r="BV48" s="161">
        <v>0</v>
      </c>
      <c r="BW48" s="161">
        <v>0</v>
      </c>
      <c r="BX48" s="161">
        <v>60</v>
      </c>
      <c r="BY48" s="161">
        <v>3</v>
      </c>
      <c r="BZ48" s="161">
        <v>3</v>
      </c>
      <c r="CA48" s="161">
        <v>0</v>
      </c>
      <c r="CB48" s="161">
        <v>5</v>
      </c>
      <c r="CC48" s="161">
        <v>7</v>
      </c>
      <c r="CD48" s="161">
        <v>5</v>
      </c>
      <c r="CE48" s="161">
        <v>1</v>
      </c>
      <c r="CF48" s="161">
        <v>3</v>
      </c>
      <c r="CG48" s="161">
        <v>2</v>
      </c>
      <c r="CH48" s="161">
        <v>5</v>
      </c>
      <c r="CI48" s="161">
        <v>1</v>
      </c>
      <c r="CJ48" s="161">
        <v>4</v>
      </c>
      <c r="CK48" s="161">
        <v>9</v>
      </c>
      <c r="CL48" s="161">
        <v>3</v>
      </c>
      <c r="CM48" s="161">
        <v>4</v>
      </c>
      <c r="CN48" s="161">
        <v>2</v>
      </c>
      <c r="CO48" s="161">
        <v>2</v>
      </c>
      <c r="CP48" s="161">
        <v>1</v>
      </c>
      <c r="CQ48" s="161">
        <v>0</v>
      </c>
      <c r="CR48" s="161">
        <v>0</v>
      </c>
      <c r="CS48" s="161">
        <v>0</v>
      </c>
      <c r="CT48" s="161">
        <v>0</v>
      </c>
      <c r="CU48" s="161">
        <v>2615</v>
      </c>
      <c r="CV48" s="460">
        <v>44.083333333299997</v>
      </c>
      <c r="CW48" s="161">
        <v>6</v>
      </c>
      <c r="CX48" s="161">
        <v>42</v>
      </c>
      <c r="CY48" s="161">
        <v>12</v>
      </c>
      <c r="CZ48" s="161">
        <v>5</v>
      </c>
      <c r="DA48" s="161">
        <v>1</v>
      </c>
      <c r="DB48" s="161">
        <v>2</v>
      </c>
    </row>
    <row r="49" spans="1:106" x14ac:dyDescent="0.15">
      <c r="A49" s="288">
        <v>8463</v>
      </c>
      <c r="B49" s="288">
        <v>28220</v>
      </c>
      <c r="C49" s="288">
        <v>320</v>
      </c>
      <c r="D49" s="458">
        <v>2</v>
      </c>
      <c r="E49" s="458"/>
      <c r="F49" s="458"/>
      <c r="G49" s="458"/>
      <c r="H49" s="458" t="s">
        <v>631</v>
      </c>
      <c r="I49" s="458" t="s">
        <v>59</v>
      </c>
      <c r="J49" s="458" t="s">
        <v>80</v>
      </c>
      <c r="K49" s="458"/>
      <c r="L49" s="459" t="s">
        <v>880</v>
      </c>
      <c r="M49" s="479">
        <v>264</v>
      </c>
      <c r="N49" s="161">
        <v>801</v>
      </c>
      <c r="O49" s="161">
        <v>15</v>
      </c>
      <c r="P49" s="161">
        <v>35</v>
      </c>
      <c r="Q49" s="161">
        <v>41</v>
      </c>
      <c r="R49" s="161">
        <v>40</v>
      </c>
      <c r="S49" s="161">
        <v>29</v>
      </c>
      <c r="T49" s="161">
        <v>21</v>
      </c>
      <c r="U49" s="161">
        <v>29</v>
      </c>
      <c r="V49" s="161">
        <v>34</v>
      </c>
      <c r="W49" s="161">
        <v>56</v>
      </c>
      <c r="X49" s="161">
        <v>45</v>
      </c>
      <c r="Y49" s="161">
        <v>66</v>
      </c>
      <c r="Z49" s="161">
        <v>69</v>
      </c>
      <c r="AA49" s="161">
        <v>66</v>
      </c>
      <c r="AB49" s="161">
        <v>69</v>
      </c>
      <c r="AC49" s="161">
        <v>61</v>
      </c>
      <c r="AD49" s="161">
        <v>42</v>
      </c>
      <c r="AE49" s="161">
        <v>42</v>
      </c>
      <c r="AF49" s="161">
        <v>24</v>
      </c>
      <c r="AG49" s="161">
        <v>13</v>
      </c>
      <c r="AH49" s="161">
        <v>4</v>
      </c>
      <c r="AI49" s="161">
        <v>0</v>
      </c>
      <c r="AJ49" s="161">
        <v>0</v>
      </c>
      <c r="AK49" s="161">
        <v>40128</v>
      </c>
      <c r="AL49" s="460">
        <v>50.597378277200001</v>
      </c>
      <c r="AM49" s="161">
        <v>91</v>
      </c>
      <c r="AN49" s="161">
        <v>455</v>
      </c>
      <c r="AO49" s="161">
        <v>255</v>
      </c>
      <c r="AP49" s="161">
        <v>125</v>
      </c>
      <c r="AQ49" s="161">
        <v>41</v>
      </c>
      <c r="AR49" s="161">
        <v>4</v>
      </c>
      <c r="AS49" s="161">
        <v>378</v>
      </c>
      <c r="AT49" s="161">
        <v>3</v>
      </c>
      <c r="AU49" s="161">
        <v>14</v>
      </c>
      <c r="AV49" s="161">
        <v>22</v>
      </c>
      <c r="AW49" s="161">
        <v>22</v>
      </c>
      <c r="AX49" s="161">
        <v>14</v>
      </c>
      <c r="AY49" s="161">
        <v>13</v>
      </c>
      <c r="AZ49" s="161">
        <v>13</v>
      </c>
      <c r="BA49" s="161">
        <v>14</v>
      </c>
      <c r="BB49" s="161">
        <v>31</v>
      </c>
      <c r="BC49" s="161">
        <v>24</v>
      </c>
      <c r="BD49" s="161">
        <v>30</v>
      </c>
      <c r="BE49" s="161">
        <v>35</v>
      </c>
      <c r="BF49" s="161">
        <v>33</v>
      </c>
      <c r="BG49" s="161">
        <v>34</v>
      </c>
      <c r="BH49" s="161">
        <v>29</v>
      </c>
      <c r="BI49" s="161">
        <v>20</v>
      </c>
      <c r="BJ49" s="161">
        <v>18</v>
      </c>
      <c r="BK49" s="161">
        <v>7</v>
      </c>
      <c r="BL49" s="161">
        <v>1</v>
      </c>
      <c r="BM49" s="161">
        <v>1</v>
      </c>
      <c r="BN49" s="161">
        <v>0</v>
      </c>
      <c r="BO49" s="161">
        <v>0</v>
      </c>
      <c r="BP49" s="161">
        <v>18555</v>
      </c>
      <c r="BQ49" s="460">
        <v>49.587301587299997</v>
      </c>
      <c r="BR49" s="161">
        <v>39</v>
      </c>
      <c r="BS49" s="161">
        <v>229</v>
      </c>
      <c r="BT49" s="161">
        <v>110</v>
      </c>
      <c r="BU49" s="161">
        <v>47</v>
      </c>
      <c r="BV49" s="161">
        <v>9</v>
      </c>
      <c r="BW49" s="161">
        <v>2</v>
      </c>
      <c r="BX49" s="161">
        <v>423</v>
      </c>
      <c r="BY49" s="161">
        <v>12</v>
      </c>
      <c r="BZ49" s="161">
        <v>21</v>
      </c>
      <c r="CA49" s="161">
        <v>19</v>
      </c>
      <c r="CB49" s="161">
        <v>18</v>
      </c>
      <c r="CC49" s="161">
        <v>15</v>
      </c>
      <c r="CD49" s="161">
        <v>8</v>
      </c>
      <c r="CE49" s="161">
        <v>16</v>
      </c>
      <c r="CF49" s="161">
        <v>20</v>
      </c>
      <c r="CG49" s="161">
        <v>25</v>
      </c>
      <c r="CH49" s="161">
        <v>21</v>
      </c>
      <c r="CI49" s="161">
        <v>36</v>
      </c>
      <c r="CJ49" s="161">
        <v>34</v>
      </c>
      <c r="CK49" s="161">
        <v>33</v>
      </c>
      <c r="CL49" s="161">
        <v>35</v>
      </c>
      <c r="CM49" s="161">
        <v>32</v>
      </c>
      <c r="CN49" s="161">
        <v>22</v>
      </c>
      <c r="CO49" s="161">
        <v>24</v>
      </c>
      <c r="CP49" s="161">
        <v>17</v>
      </c>
      <c r="CQ49" s="161">
        <v>12</v>
      </c>
      <c r="CR49" s="161">
        <v>3</v>
      </c>
      <c r="CS49" s="161">
        <v>0</v>
      </c>
      <c r="CT49" s="161">
        <v>0</v>
      </c>
      <c r="CU49" s="161">
        <v>21573</v>
      </c>
      <c r="CV49" s="460">
        <v>51.5</v>
      </c>
      <c r="CW49" s="161">
        <v>52</v>
      </c>
      <c r="CX49" s="161">
        <v>226</v>
      </c>
      <c r="CY49" s="161">
        <v>145</v>
      </c>
      <c r="CZ49" s="161">
        <v>78</v>
      </c>
      <c r="DA49" s="161">
        <v>32</v>
      </c>
      <c r="DB49" s="161">
        <v>2</v>
      </c>
    </row>
    <row r="50" spans="1:106" x14ac:dyDescent="0.15">
      <c r="A50" s="288">
        <v>8464</v>
      </c>
      <c r="B50" s="288">
        <v>28220</v>
      </c>
      <c r="C50" s="288">
        <v>330</v>
      </c>
      <c r="D50" s="458">
        <v>2</v>
      </c>
      <c r="E50" s="458"/>
      <c r="F50" s="458"/>
      <c r="G50" s="458"/>
      <c r="H50" s="458" t="s">
        <v>631</v>
      </c>
      <c r="I50" s="458" t="s">
        <v>59</v>
      </c>
      <c r="J50" s="458" t="s">
        <v>81</v>
      </c>
      <c r="K50" s="458"/>
      <c r="L50" s="459" t="s">
        <v>880</v>
      </c>
      <c r="M50" s="479">
        <v>75</v>
      </c>
      <c r="N50" s="161">
        <v>174</v>
      </c>
      <c r="O50" s="161">
        <v>1</v>
      </c>
      <c r="P50" s="161">
        <v>4</v>
      </c>
      <c r="Q50" s="161">
        <v>4</v>
      </c>
      <c r="R50" s="161">
        <v>2</v>
      </c>
      <c r="S50" s="161">
        <v>9</v>
      </c>
      <c r="T50" s="161">
        <v>16</v>
      </c>
      <c r="U50" s="161">
        <v>7</v>
      </c>
      <c r="V50" s="161">
        <v>3</v>
      </c>
      <c r="W50" s="161">
        <v>7</v>
      </c>
      <c r="X50" s="161">
        <v>4</v>
      </c>
      <c r="Y50" s="161">
        <v>11</v>
      </c>
      <c r="Z50" s="161">
        <v>19</v>
      </c>
      <c r="AA50" s="161">
        <v>13</v>
      </c>
      <c r="AB50" s="161">
        <v>21</v>
      </c>
      <c r="AC50" s="161">
        <v>18</v>
      </c>
      <c r="AD50" s="161">
        <v>7</v>
      </c>
      <c r="AE50" s="161">
        <v>14</v>
      </c>
      <c r="AF50" s="161">
        <v>9</v>
      </c>
      <c r="AG50" s="161">
        <v>5</v>
      </c>
      <c r="AH50" s="161">
        <v>0</v>
      </c>
      <c r="AI50" s="161">
        <v>0</v>
      </c>
      <c r="AJ50" s="161">
        <v>0</v>
      </c>
      <c r="AK50" s="161">
        <v>9639</v>
      </c>
      <c r="AL50" s="460">
        <v>55.8965517241</v>
      </c>
      <c r="AM50" s="161">
        <v>9</v>
      </c>
      <c r="AN50" s="161">
        <v>91</v>
      </c>
      <c r="AO50" s="161">
        <v>74</v>
      </c>
      <c r="AP50" s="161">
        <v>35</v>
      </c>
      <c r="AQ50" s="161">
        <v>14</v>
      </c>
      <c r="AR50" s="161">
        <v>9</v>
      </c>
      <c r="AS50" s="161">
        <v>75</v>
      </c>
      <c r="AT50" s="161">
        <v>1</v>
      </c>
      <c r="AU50" s="161">
        <v>3</v>
      </c>
      <c r="AV50" s="161">
        <v>1</v>
      </c>
      <c r="AW50" s="161">
        <v>1</v>
      </c>
      <c r="AX50" s="161">
        <v>2</v>
      </c>
      <c r="AY50" s="161">
        <v>5</v>
      </c>
      <c r="AZ50" s="161">
        <v>4</v>
      </c>
      <c r="BA50" s="161">
        <v>2</v>
      </c>
      <c r="BB50" s="161">
        <v>4</v>
      </c>
      <c r="BC50" s="161">
        <v>1</v>
      </c>
      <c r="BD50" s="161">
        <v>3</v>
      </c>
      <c r="BE50" s="161">
        <v>9</v>
      </c>
      <c r="BF50" s="161">
        <v>6</v>
      </c>
      <c r="BG50" s="161">
        <v>10</v>
      </c>
      <c r="BH50" s="161">
        <v>10</v>
      </c>
      <c r="BI50" s="161">
        <v>4</v>
      </c>
      <c r="BJ50" s="161">
        <v>4</v>
      </c>
      <c r="BK50" s="161">
        <v>5</v>
      </c>
      <c r="BL50" s="161">
        <v>0</v>
      </c>
      <c r="BM50" s="161">
        <v>0</v>
      </c>
      <c r="BN50" s="161">
        <v>0</v>
      </c>
      <c r="BO50" s="161">
        <v>0</v>
      </c>
      <c r="BP50" s="161">
        <v>4151</v>
      </c>
      <c r="BQ50" s="460">
        <v>55.846666666700003</v>
      </c>
      <c r="BR50" s="161">
        <v>5</v>
      </c>
      <c r="BS50" s="161">
        <v>37</v>
      </c>
      <c r="BT50" s="161">
        <v>33</v>
      </c>
      <c r="BU50" s="161">
        <v>13</v>
      </c>
      <c r="BV50" s="161">
        <v>5</v>
      </c>
      <c r="BW50" s="161">
        <v>0</v>
      </c>
      <c r="BX50" s="161">
        <v>99</v>
      </c>
      <c r="BY50" s="161">
        <v>0</v>
      </c>
      <c r="BZ50" s="161">
        <v>1</v>
      </c>
      <c r="CA50" s="161">
        <v>3</v>
      </c>
      <c r="CB50" s="161">
        <v>1</v>
      </c>
      <c r="CC50" s="161">
        <v>7</v>
      </c>
      <c r="CD50" s="161">
        <v>11</v>
      </c>
      <c r="CE50" s="161">
        <v>3</v>
      </c>
      <c r="CF50" s="161">
        <v>1</v>
      </c>
      <c r="CG50" s="161">
        <v>3</v>
      </c>
      <c r="CH50" s="161">
        <v>3</v>
      </c>
      <c r="CI50" s="161">
        <v>8</v>
      </c>
      <c r="CJ50" s="161">
        <v>10</v>
      </c>
      <c r="CK50" s="161">
        <v>7</v>
      </c>
      <c r="CL50" s="161">
        <v>11</v>
      </c>
      <c r="CM50" s="161">
        <v>8</v>
      </c>
      <c r="CN50" s="161">
        <v>3</v>
      </c>
      <c r="CO50" s="161">
        <v>10</v>
      </c>
      <c r="CP50" s="161">
        <v>4</v>
      </c>
      <c r="CQ50" s="161">
        <v>5</v>
      </c>
      <c r="CR50" s="161">
        <v>0</v>
      </c>
      <c r="CS50" s="161">
        <v>0</v>
      </c>
      <c r="CT50" s="161">
        <v>0</v>
      </c>
      <c r="CU50" s="161">
        <v>5488</v>
      </c>
      <c r="CV50" s="460">
        <v>55.934343434299997</v>
      </c>
      <c r="CW50" s="161">
        <v>4</v>
      </c>
      <c r="CX50" s="161">
        <v>54</v>
      </c>
      <c r="CY50" s="161">
        <v>41</v>
      </c>
      <c r="CZ50" s="161">
        <v>22</v>
      </c>
      <c r="DA50" s="161">
        <v>9</v>
      </c>
      <c r="DB50" s="161">
        <v>9</v>
      </c>
    </row>
    <row r="51" spans="1:106" x14ac:dyDescent="0.15">
      <c r="A51" s="288">
        <v>8465</v>
      </c>
      <c r="B51" s="288">
        <v>28220</v>
      </c>
      <c r="C51" s="288">
        <v>340</v>
      </c>
      <c r="D51" s="458">
        <v>2</v>
      </c>
      <c r="E51" s="458"/>
      <c r="F51" s="458"/>
      <c r="G51" s="458"/>
      <c r="H51" s="458" t="s">
        <v>631</v>
      </c>
      <c r="I51" s="458" t="s">
        <v>59</v>
      </c>
      <c r="J51" s="458" t="s">
        <v>82</v>
      </c>
      <c r="K51" s="458"/>
      <c r="L51" s="459" t="s">
        <v>880</v>
      </c>
      <c r="M51" s="479">
        <v>54</v>
      </c>
      <c r="N51" s="161">
        <v>169</v>
      </c>
      <c r="O51" s="161">
        <v>10</v>
      </c>
      <c r="P51" s="161">
        <v>7</v>
      </c>
      <c r="Q51" s="161">
        <v>4</v>
      </c>
      <c r="R51" s="161">
        <v>4</v>
      </c>
      <c r="S51" s="161">
        <v>6</v>
      </c>
      <c r="T51" s="161">
        <v>8</v>
      </c>
      <c r="U51" s="161">
        <v>11</v>
      </c>
      <c r="V51" s="161">
        <v>9</v>
      </c>
      <c r="W51" s="161">
        <v>8</v>
      </c>
      <c r="X51" s="161">
        <v>7</v>
      </c>
      <c r="Y51" s="161">
        <v>6</v>
      </c>
      <c r="Z51" s="161">
        <v>18</v>
      </c>
      <c r="AA51" s="161">
        <v>17</v>
      </c>
      <c r="AB51" s="161">
        <v>16</v>
      </c>
      <c r="AC51" s="161">
        <v>5</v>
      </c>
      <c r="AD51" s="161">
        <v>10</v>
      </c>
      <c r="AE51" s="161">
        <v>8</v>
      </c>
      <c r="AF51" s="161">
        <v>12</v>
      </c>
      <c r="AG51" s="161">
        <v>2</v>
      </c>
      <c r="AH51" s="161">
        <v>1</v>
      </c>
      <c r="AI51" s="161">
        <v>0</v>
      </c>
      <c r="AJ51" s="161">
        <v>0</v>
      </c>
      <c r="AK51" s="161">
        <v>8440</v>
      </c>
      <c r="AL51" s="460">
        <v>50.440828402400001</v>
      </c>
      <c r="AM51" s="161">
        <v>21</v>
      </c>
      <c r="AN51" s="161">
        <v>94</v>
      </c>
      <c r="AO51" s="161">
        <v>54</v>
      </c>
      <c r="AP51" s="161">
        <v>33</v>
      </c>
      <c r="AQ51" s="161">
        <v>15</v>
      </c>
      <c r="AR51" s="161">
        <v>0</v>
      </c>
      <c r="AS51" s="161">
        <v>80</v>
      </c>
      <c r="AT51" s="161">
        <v>6</v>
      </c>
      <c r="AU51" s="161">
        <v>4</v>
      </c>
      <c r="AV51" s="161">
        <v>1</v>
      </c>
      <c r="AW51" s="161">
        <v>2</v>
      </c>
      <c r="AX51" s="161">
        <v>2</v>
      </c>
      <c r="AY51" s="161">
        <v>3</v>
      </c>
      <c r="AZ51" s="161">
        <v>5</v>
      </c>
      <c r="BA51" s="161">
        <v>6</v>
      </c>
      <c r="BB51" s="161">
        <v>4</v>
      </c>
      <c r="BC51" s="161">
        <v>2</v>
      </c>
      <c r="BD51" s="161">
        <v>1</v>
      </c>
      <c r="BE51" s="161">
        <v>10</v>
      </c>
      <c r="BF51" s="161">
        <v>11</v>
      </c>
      <c r="BG51" s="161">
        <v>8</v>
      </c>
      <c r="BH51" s="161">
        <v>2</v>
      </c>
      <c r="BI51" s="161">
        <v>3</v>
      </c>
      <c r="BJ51" s="161">
        <v>2</v>
      </c>
      <c r="BK51" s="161">
        <v>6</v>
      </c>
      <c r="BL51" s="161">
        <v>1</v>
      </c>
      <c r="BM51" s="161">
        <v>1</v>
      </c>
      <c r="BN51" s="161">
        <v>0</v>
      </c>
      <c r="BO51" s="161">
        <v>0</v>
      </c>
      <c r="BP51" s="161">
        <v>3957</v>
      </c>
      <c r="BQ51" s="460">
        <v>49.962499999999999</v>
      </c>
      <c r="BR51" s="161">
        <v>11</v>
      </c>
      <c r="BS51" s="161">
        <v>46</v>
      </c>
      <c r="BT51" s="161">
        <v>23</v>
      </c>
      <c r="BU51" s="161">
        <v>13</v>
      </c>
      <c r="BV51" s="161">
        <v>8</v>
      </c>
      <c r="BW51" s="161">
        <v>0</v>
      </c>
      <c r="BX51" s="161">
        <v>89</v>
      </c>
      <c r="BY51" s="161">
        <v>4</v>
      </c>
      <c r="BZ51" s="161">
        <v>3</v>
      </c>
      <c r="CA51" s="161">
        <v>3</v>
      </c>
      <c r="CB51" s="161">
        <v>2</v>
      </c>
      <c r="CC51" s="161">
        <v>4</v>
      </c>
      <c r="CD51" s="161">
        <v>5</v>
      </c>
      <c r="CE51" s="161">
        <v>6</v>
      </c>
      <c r="CF51" s="161">
        <v>3</v>
      </c>
      <c r="CG51" s="161">
        <v>4</v>
      </c>
      <c r="CH51" s="161">
        <v>5</v>
      </c>
      <c r="CI51" s="161">
        <v>5</v>
      </c>
      <c r="CJ51" s="161">
        <v>8</v>
      </c>
      <c r="CK51" s="161">
        <v>6</v>
      </c>
      <c r="CL51" s="161">
        <v>8</v>
      </c>
      <c r="CM51" s="161">
        <v>3</v>
      </c>
      <c r="CN51" s="161">
        <v>7</v>
      </c>
      <c r="CO51" s="161">
        <v>6</v>
      </c>
      <c r="CP51" s="161">
        <v>6</v>
      </c>
      <c r="CQ51" s="161">
        <v>1</v>
      </c>
      <c r="CR51" s="161">
        <v>0</v>
      </c>
      <c r="CS51" s="161">
        <v>0</v>
      </c>
      <c r="CT51" s="161">
        <v>0</v>
      </c>
      <c r="CU51" s="161">
        <v>4483</v>
      </c>
      <c r="CV51" s="460">
        <v>50.870786516899997</v>
      </c>
      <c r="CW51" s="161">
        <v>10</v>
      </c>
      <c r="CX51" s="161">
        <v>48</v>
      </c>
      <c r="CY51" s="161">
        <v>31</v>
      </c>
      <c r="CZ51" s="161">
        <v>20</v>
      </c>
      <c r="DA51" s="161">
        <v>7</v>
      </c>
      <c r="DB51" s="161">
        <v>0</v>
      </c>
    </row>
    <row r="52" spans="1:106" x14ac:dyDescent="0.15">
      <c r="A52" s="288">
        <v>8466</v>
      </c>
      <c r="B52" s="288">
        <v>28220</v>
      </c>
      <c r="C52" s="288">
        <v>360</v>
      </c>
      <c r="D52" s="458">
        <v>2</v>
      </c>
      <c r="E52" s="458"/>
      <c r="F52" s="458"/>
      <c r="G52" s="458"/>
      <c r="H52" s="458" t="s">
        <v>631</v>
      </c>
      <c r="I52" s="458" t="s">
        <v>59</v>
      </c>
      <c r="J52" s="458" t="s">
        <v>83</v>
      </c>
      <c r="K52" s="458"/>
      <c r="L52" s="459" t="s">
        <v>880</v>
      </c>
      <c r="M52" s="479">
        <v>59</v>
      </c>
      <c r="N52" s="161">
        <v>194</v>
      </c>
      <c r="O52" s="161">
        <v>7</v>
      </c>
      <c r="P52" s="161">
        <v>5</v>
      </c>
      <c r="Q52" s="161">
        <v>7</v>
      </c>
      <c r="R52" s="161">
        <v>12</v>
      </c>
      <c r="S52" s="161">
        <v>11</v>
      </c>
      <c r="T52" s="161">
        <v>10</v>
      </c>
      <c r="U52" s="161">
        <v>11</v>
      </c>
      <c r="V52" s="161">
        <v>3</v>
      </c>
      <c r="W52" s="161">
        <v>5</v>
      </c>
      <c r="X52" s="161">
        <v>18</v>
      </c>
      <c r="Y52" s="161">
        <v>17</v>
      </c>
      <c r="Z52" s="161">
        <v>16</v>
      </c>
      <c r="AA52" s="161">
        <v>12</v>
      </c>
      <c r="AB52" s="161">
        <v>15</v>
      </c>
      <c r="AC52" s="161">
        <v>13</v>
      </c>
      <c r="AD52" s="161">
        <v>11</v>
      </c>
      <c r="AE52" s="161">
        <v>11</v>
      </c>
      <c r="AF52" s="161">
        <v>6</v>
      </c>
      <c r="AG52" s="161">
        <v>3</v>
      </c>
      <c r="AH52" s="161">
        <v>1</v>
      </c>
      <c r="AI52" s="161">
        <v>0</v>
      </c>
      <c r="AJ52" s="161">
        <v>0</v>
      </c>
      <c r="AK52" s="161">
        <v>9456</v>
      </c>
      <c r="AL52" s="460">
        <v>49.242268041199999</v>
      </c>
      <c r="AM52" s="161">
        <v>19</v>
      </c>
      <c r="AN52" s="161">
        <v>115</v>
      </c>
      <c r="AO52" s="161">
        <v>60</v>
      </c>
      <c r="AP52" s="161">
        <v>32</v>
      </c>
      <c r="AQ52" s="161">
        <v>10</v>
      </c>
      <c r="AR52" s="161">
        <v>0</v>
      </c>
      <c r="AS52" s="161">
        <v>94</v>
      </c>
      <c r="AT52" s="161">
        <v>5</v>
      </c>
      <c r="AU52" s="161">
        <v>4</v>
      </c>
      <c r="AV52" s="161">
        <v>5</v>
      </c>
      <c r="AW52" s="161">
        <v>2</v>
      </c>
      <c r="AX52" s="161">
        <v>7</v>
      </c>
      <c r="AY52" s="161">
        <v>6</v>
      </c>
      <c r="AZ52" s="161">
        <v>5</v>
      </c>
      <c r="BA52" s="161">
        <v>2</v>
      </c>
      <c r="BB52" s="161">
        <v>1</v>
      </c>
      <c r="BC52" s="161">
        <v>9</v>
      </c>
      <c r="BD52" s="161">
        <v>10</v>
      </c>
      <c r="BE52" s="161">
        <v>8</v>
      </c>
      <c r="BF52" s="161">
        <v>5</v>
      </c>
      <c r="BG52" s="161">
        <v>5</v>
      </c>
      <c r="BH52" s="161">
        <v>9</v>
      </c>
      <c r="BI52" s="161">
        <v>3</v>
      </c>
      <c r="BJ52" s="161">
        <v>3</v>
      </c>
      <c r="BK52" s="161">
        <v>2</v>
      </c>
      <c r="BL52" s="161">
        <v>2</v>
      </c>
      <c r="BM52" s="161">
        <v>1</v>
      </c>
      <c r="BN52" s="161">
        <v>0</v>
      </c>
      <c r="BO52" s="161">
        <v>0</v>
      </c>
      <c r="BP52" s="161">
        <v>4346</v>
      </c>
      <c r="BQ52" s="460">
        <v>46.734042553199998</v>
      </c>
      <c r="BR52" s="161">
        <v>14</v>
      </c>
      <c r="BS52" s="161">
        <v>55</v>
      </c>
      <c r="BT52" s="161">
        <v>25</v>
      </c>
      <c r="BU52" s="161">
        <v>11</v>
      </c>
      <c r="BV52" s="161">
        <v>5</v>
      </c>
      <c r="BW52" s="161">
        <v>0</v>
      </c>
      <c r="BX52" s="161">
        <v>100</v>
      </c>
      <c r="BY52" s="161">
        <v>2</v>
      </c>
      <c r="BZ52" s="161">
        <v>1</v>
      </c>
      <c r="CA52" s="161">
        <v>2</v>
      </c>
      <c r="CB52" s="161">
        <v>10</v>
      </c>
      <c r="CC52" s="161">
        <v>4</v>
      </c>
      <c r="CD52" s="161">
        <v>4</v>
      </c>
      <c r="CE52" s="161">
        <v>6</v>
      </c>
      <c r="CF52" s="161">
        <v>1</v>
      </c>
      <c r="CG52" s="161">
        <v>4</v>
      </c>
      <c r="CH52" s="161">
        <v>9</v>
      </c>
      <c r="CI52" s="161">
        <v>7</v>
      </c>
      <c r="CJ52" s="161">
        <v>8</v>
      </c>
      <c r="CK52" s="161">
        <v>7</v>
      </c>
      <c r="CL52" s="161">
        <v>10</v>
      </c>
      <c r="CM52" s="161">
        <v>4</v>
      </c>
      <c r="CN52" s="161">
        <v>8</v>
      </c>
      <c r="CO52" s="161">
        <v>8</v>
      </c>
      <c r="CP52" s="161">
        <v>4</v>
      </c>
      <c r="CQ52" s="161">
        <v>1</v>
      </c>
      <c r="CR52" s="161">
        <v>0</v>
      </c>
      <c r="CS52" s="161">
        <v>0</v>
      </c>
      <c r="CT52" s="161">
        <v>0</v>
      </c>
      <c r="CU52" s="161">
        <v>5110</v>
      </c>
      <c r="CV52" s="460">
        <v>51.6</v>
      </c>
      <c r="CW52" s="161">
        <v>5</v>
      </c>
      <c r="CX52" s="161">
        <v>60</v>
      </c>
      <c r="CY52" s="161">
        <v>35</v>
      </c>
      <c r="CZ52" s="161">
        <v>21</v>
      </c>
      <c r="DA52" s="161">
        <v>5</v>
      </c>
      <c r="DB52" s="161">
        <v>0</v>
      </c>
    </row>
    <row r="53" spans="1:106" x14ac:dyDescent="0.15">
      <c r="A53" s="288">
        <v>8467</v>
      </c>
      <c r="B53" s="288">
        <v>28220</v>
      </c>
      <c r="C53" s="288">
        <v>370</v>
      </c>
      <c r="D53" s="458">
        <v>2</v>
      </c>
      <c r="E53" s="458"/>
      <c r="F53" s="458"/>
      <c r="G53" s="458"/>
      <c r="H53" s="458" t="s">
        <v>631</v>
      </c>
      <c r="I53" s="458" t="s">
        <v>59</v>
      </c>
      <c r="J53" s="458" t="s">
        <v>830</v>
      </c>
      <c r="K53" s="458"/>
      <c r="L53" s="459" t="s">
        <v>880</v>
      </c>
      <c r="M53" s="479">
        <v>101</v>
      </c>
      <c r="N53" s="161">
        <v>293</v>
      </c>
      <c r="O53" s="161">
        <v>6</v>
      </c>
      <c r="P53" s="161">
        <v>7</v>
      </c>
      <c r="Q53" s="161">
        <v>7</v>
      </c>
      <c r="R53" s="161">
        <v>16</v>
      </c>
      <c r="S53" s="161">
        <v>10</v>
      </c>
      <c r="T53" s="161">
        <v>8</v>
      </c>
      <c r="U53" s="161">
        <v>15</v>
      </c>
      <c r="V53" s="161">
        <v>6</v>
      </c>
      <c r="W53" s="161">
        <v>9</v>
      </c>
      <c r="X53" s="161">
        <v>19</v>
      </c>
      <c r="Y53" s="161">
        <v>22</v>
      </c>
      <c r="Z53" s="161">
        <v>26</v>
      </c>
      <c r="AA53" s="161">
        <v>44</v>
      </c>
      <c r="AB53" s="161">
        <v>28</v>
      </c>
      <c r="AC53" s="161">
        <v>11</v>
      </c>
      <c r="AD53" s="161">
        <v>22</v>
      </c>
      <c r="AE53" s="161">
        <v>20</v>
      </c>
      <c r="AF53" s="161">
        <v>12</v>
      </c>
      <c r="AG53" s="161">
        <v>5</v>
      </c>
      <c r="AH53" s="161">
        <v>0</v>
      </c>
      <c r="AI53" s="161">
        <v>0</v>
      </c>
      <c r="AJ53" s="161">
        <v>0</v>
      </c>
      <c r="AK53" s="161">
        <v>15704</v>
      </c>
      <c r="AL53" s="460">
        <v>54.097269624600003</v>
      </c>
      <c r="AM53" s="161">
        <v>20</v>
      </c>
      <c r="AN53" s="161">
        <v>175</v>
      </c>
      <c r="AO53" s="161">
        <v>98</v>
      </c>
      <c r="AP53" s="161">
        <v>59</v>
      </c>
      <c r="AQ53" s="161">
        <v>17</v>
      </c>
      <c r="AR53" s="161">
        <v>4</v>
      </c>
      <c r="AS53" s="161">
        <v>138</v>
      </c>
      <c r="AT53" s="161">
        <v>3</v>
      </c>
      <c r="AU53" s="161">
        <v>4</v>
      </c>
      <c r="AV53" s="161">
        <v>4</v>
      </c>
      <c r="AW53" s="161">
        <v>5</v>
      </c>
      <c r="AX53" s="161">
        <v>4</v>
      </c>
      <c r="AY53" s="161">
        <v>2</v>
      </c>
      <c r="AZ53" s="161">
        <v>7</v>
      </c>
      <c r="BA53" s="161">
        <v>1</v>
      </c>
      <c r="BB53" s="161">
        <v>6</v>
      </c>
      <c r="BC53" s="161">
        <v>9</v>
      </c>
      <c r="BD53" s="161">
        <v>9</v>
      </c>
      <c r="BE53" s="161">
        <v>13</v>
      </c>
      <c r="BF53" s="161">
        <v>21</v>
      </c>
      <c r="BG53" s="161">
        <v>16</v>
      </c>
      <c r="BH53" s="161">
        <v>7</v>
      </c>
      <c r="BI53" s="161">
        <v>11</v>
      </c>
      <c r="BJ53" s="161">
        <v>10</v>
      </c>
      <c r="BK53" s="161">
        <v>4</v>
      </c>
      <c r="BL53" s="161">
        <v>2</v>
      </c>
      <c r="BM53" s="161">
        <v>0</v>
      </c>
      <c r="BN53" s="161">
        <v>0</v>
      </c>
      <c r="BO53" s="161">
        <v>0</v>
      </c>
      <c r="BP53" s="161">
        <v>7529</v>
      </c>
      <c r="BQ53" s="460">
        <v>55.057971014499998</v>
      </c>
      <c r="BR53" s="161">
        <v>11</v>
      </c>
      <c r="BS53" s="161">
        <v>77</v>
      </c>
      <c r="BT53" s="161">
        <v>50</v>
      </c>
      <c r="BU53" s="161">
        <v>27</v>
      </c>
      <c r="BV53" s="161">
        <v>6</v>
      </c>
      <c r="BW53" s="161">
        <v>1</v>
      </c>
      <c r="BX53" s="161">
        <v>155</v>
      </c>
      <c r="BY53" s="161">
        <v>3</v>
      </c>
      <c r="BZ53" s="161">
        <v>3</v>
      </c>
      <c r="CA53" s="161">
        <v>3</v>
      </c>
      <c r="CB53" s="161">
        <v>11</v>
      </c>
      <c r="CC53" s="161">
        <v>6</v>
      </c>
      <c r="CD53" s="161">
        <v>6</v>
      </c>
      <c r="CE53" s="161">
        <v>8</v>
      </c>
      <c r="CF53" s="161">
        <v>5</v>
      </c>
      <c r="CG53" s="161">
        <v>3</v>
      </c>
      <c r="CH53" s="161">
        <v>10</v>
      </c>
      <c r="CI53" s="161">
        <v>13</v>
      </c>
      <c r="CJ53" s="161">
        <v>13</v>
      </c>
      <c r="CK53" s="161">
        <v>23</v>
      </c>
      <c r="CL53" s="161">
        <v>12</v>
      </c>
      <c r="CM53" s="161">
        <v>4</v>
      </c>
      <c r="CN53" s="161">
        <v>11</v>
      </c>
      <c r="CO53" s="161">
        <v>10</v>
      </c>
      <c r="CP53" s="161">
        <v>8</v>
      </c>
      <c r="CQ53" s="161">
        <v>3</v>
      </c>
      <c r="CR53" s="161">
        <v>0</v>
      </c>
      <c r="CS53" s="161">
        <v>0</v>
      </c>
      <c r="CT53" s="161">
        <v>0</v>
      </c>
      <c r="CU53" s="161">
        <v>8175</v>
      </c>
      <c r="CV53" s="460">
        <v>53.241935483900001</v>
      </c>
      <c r="CW53" s="161">
        <v>9</v>
      </c>
      <c r="CX53" s="161">
        <v>98</v>
      </c>
      <c r="CY53" s="161">
        <v>48</v>
      </c>
      <c r="CZ53" s="161">
        <v>32</v>
      </c>
      <c r="DA53" s="161">
        <v>11</v>
      </c>
      <c r="DB53" s="161">
        <v>3</v>
      </c>
    </row>
    <row r="54" spans="1:106" x14ac:dyDescent="0.15">
      <c r="A54" s="288">
        <v>8468</v>
      </c>
      <c r="B54" s="288">
        <v>28220</v>
      </c>
      <c r="C54" s="288">
        <v>380</v>
      </c>
      <c r="D54" s="458">
        <v>2</v>
      </c>
      <c r="E54" s="458"/>
      <c r="F54" s="458"/>
      <c r="G54" s="458"/>
      <c r="H54" s="458" t="s">
        <v>631</v>
      </c>
      <c r="I54" s="458" t="s">
        <v>59</v>
      </c>
      <c r="J54" s="458" t="s">
        <v>831</v>
      </c>
      <c r="K54" s="458"/>
      <c r="L54" s="459" t="s">
        <v>880</v>
      </c>
      <c r="M54" s="479">
        <v>129</v>
      </c>
      <c r="N54" s="161">
        <v>374</v>
      </c>
      <c r="O54" s="161">
        <v>10</v>
      </c>
      <c r="P54" s="161">
        <v>20</v>
      </c>
      <c r="Q54" s="161">
        <v>18</v>
      </c>
      <c r="R54" s="161">
        <v>8</v>
      </c>
      <c r="S54" s="161">
        <v>4</v>
      </c>
      <c r="T54" s="161">
        <v>11</v>
      </c>
      <c r="U54" s="161">
        <v>17</v>
      </c>
      <c r="V54" s="161">
        <v>23</v>
      </c>
      <c r="W54" s="161">
        <v>27</v>
      </c>
      <c r="X54" s="161">
        <v>20</v>
      </c>
      <c r="Y54" s="161">
        <v>20</v>
      </c>
      <c r="Z54" s="161">
        <v>25</v>
      </c>
      <c r="AA54" s="161">
        <v>20</v>
      </c>
      <c r="AB54" s="161">
        <v>47</v>
      </c>
      <c r="AC54" s="161">
        <v>38</v>
      </c>
      <c r="AD54" s="161">
        <v>25</v>
      </c>
      <c r="AE54" s="161">
        <v>21</v>
      </c>
      <c r="AF54" s="161">
        <v>11</v>
      </c>
      <c r="AG54" s="161">
        <v>8</v>
      </c>
      <c r="AH54" s="161">
        <v>1</v>
      </c>
      <c r="AI54" s="161">
        <v>0</v>
      </c>
      <c r="AJ54" s="161">
        <v>0</v>
      </c>
      <c r="AK54" s="161">
        <v>19332</v>
      </c>
      <c r="AL54" s="460">
        <v>52.1898395722</v>
      </c>
      <c r="AM54" s="161">
        <v>48</v>
      </c>
      <c r="AN54" s="161">
        <v>175</v>
      </c>
      <c r="AO54" s="161">
        <v>151</v>
      </c>
      <c r="AP54" s="161">
        <v>66</v>
      </c>
      <c r="AQ54" s="161">
        <v>20</v>
      </c>
      <c r="AR54" s="161">
        <v>6</v>
      </c>
      <c r="AS54" s="161">
        <v>172</v>
      </c>
      <c r="AT54" s="161">
        <v>3</v>
      </c>
      <c r="AU54" s="161">
        <v>9</v>
      </c>
      <c r="AV54" s="161">
        <v>10</v>
      </c>
      <c r="AW54" s="161">
        <v>4</v>
      </c>
      <c r="AX54" s="161">
        <v>3</v>
      </c>
      <c r="AY54" s="161">
        <v>4</v>
      </c>
      <c r="AZ54" s="161">
        <v>7</v>
      </c>
      <c r="BA54" s="161">
        <v>10</v>
      </c>
      <c r="BB54" s="161">
        <v>17</v>
      </c>
      <c r="BC54" s="161">
        <v>10</v>
      </c>
      <c r="BD54" s="161">
        <v>11</v>
      </c>
      <c r="BE54" s="161">
        <v>11</v>
      </c>
      <c r="BF54" s="161">
        <v>9</v>
      </c>
      <c r="BG54" s="161">
        <v>25</v>
      </c>
      <c r="BH54" s="161">
        <v>12</v>
      </c>
      <c r="BI54" s="161">
        <v>13</v>
      </c>
      <c r="BJ54" s="161">
        <v>9</v>
      </c>
      <c r="BK54" s="161">
        <v>3</v>
      </c>
      <c r="BL54" s="161">
        <v>2</v>
      </c>
      <c r="BM54" s="161">
        <v>0</v>
      </c>
      <c r="BN54" s="161">
        <v>0</v>
      </c>
      <c r="BO54" s="161">
        <v>0</v>
      </c>
      <c r="BP54" s="161">
        <v>8647</v>
      </c>
      <c r="BQ54" s="460">
        <v>50.773255814000002</v>
      </c>
      <c r="BR54" s="161">
        <v>22</v>
      </c>
      <c r="BS54" s="161">
        <v>86</v>
      </c>
      <c r="BT54" s="161">
        <v>64</v>
      </c>
      <c r="BU54" s="161">
        <v>27</v>
      </c>
      <c r="BV54" s="161">
        <v>5</v>
      </c>
      <c r="BW54" s="161">
        <v>4</v>
      </c>
      <c r="BX54" s="161">
        <v>202</v>
      </c>
      <c r="BY54" s="161">
        <v>7</v>
      </c>
      <c r="BZ54" s="161">
        <v>11</v>
      </c>
      <c r="CA54" s="161">
        <v>8</v>
      </c>
      <c r="CB54" s="161">
        <v>4</v>
      </c>
      <c r="CC54" s="161">
        <v>1</v>
      </c>
      <c r="CD54" s="161">
        <v>7</v>
      </c>
      <c r="CE54" s="161">
        <v>10</v>
      </c>
      <c r="CF54" s="161">
        <v>13</v>
      </c>
      <c r="CG54" s="161">
        <v>10</v>
      </c>
      <c r="CH54" s="161">
        <v>10</v>
      </c>
      <c r="CI54" s="161">
        <v>9</v>
      </c>
      <c r="CJ54" s="161">
        <v>14</v>
      </c>
      <c r="CK54" s="161">
        <v>11</v>
      </c>
      <c r="CL54" s="161">
        <v>22</v>
      </c>
      <c r="CM54" s="161">
        <v>26</v>
      </c>
      <c r="CN54" s="161">
        <v>12</v>
      </c>
      <c r="CO54" s="161">
        <v>12</v>
      </c>
      <c r="CP54" s="161">
        <v>8</v>
      </c>
      <c r="CQ54" s="161">
        <v>6</v>
      </c>
      <c r="CR54" s="161">
        <v>1</v>
      </c>
      <c r="CS54" s="161">
        <v>0</v>
      </c>
      <c r="CT54" s="161">
        <v>0</v>
      </c>
      <c r="CU54" s="161">
        <v>10685</v>
      </c>
      <c r="CV54" s="460">
        <v>53.396039604000002</v>
      </c>
      <c r="CW54" s="161">
        <v>26</v>
      </c>
      <c r="CX54" s="161">
        <v>89</v>
      </c>
      <c r="CY54" s="161">
        <v>87</v>
      </c>
      <c r="CZ54" s="161">
        <v>39</v>
      </c>
      <c r="DA54" s="161">
        <v>15</v>
      </c>
      <c r="DB54" s="161">
        <v>2</v>
      </c>
    </row>
    <row r="55" spans="1:106" x14ac:dyDescent="0.15">
      <c r="A55" s="288">
        <v>8469</v>
      </c>
      <c r="B55" s="288">
        <v>28220</v>
      </c>
      <c r="C55" s="288">
        <v>390</v>
      </c>
      <c r="D55" s="458">
        <v>2</v>
      </c>
      <c r="E55" s="458"/>
      <c r="F55" s="458"/>
      <c r="G55" s="458"/>
      <c r="H55" s="458" t="s">
        <v>631</v>
      </c>
      <c r="I55" s="458" t="s">
        <v>59</v>
      </c>
      <c r="J55" s="458" t="s">
        <v>55</v>
      </c>
      <c r="K55" s="458"/>
      <c r="L55" s="459" t="s">
        <v>880</v>
      </c>
      <c r="M55" s="479">
        <v>41</v>
      </c>
      <c r="N55" s="161">
        <v>119</v>
      </c>
      <c r="O55" s="161">
        <v>10</v>
      </c>
      <c r="P55" s="161">
        <v>5</v>
      </c>
      <c r="Q55" s="161">
        <v>3</v>
      </c>
      <c r="R55" s="161">
        <v>2</v>
      </c>
      <c r="S55" s="161">
        <v>1</v>
      </c>
      <c r="T55" s="161">
        <v>7</v>
      </c>
      <c r="U55" s="161">
        <v>6</v>
      </c>
      <c r="V55" s="161">
        <v>9</v>
      </c>
      <c r="W55" s="161">
        <v>5</v>
      </c>
      <c r="X55" s="161">
        <v>3</v>
      </c>
      <c r="Y55" s="161">
        <v>4</v>
      </c>
      <c r="Z55" s="161">
        <v>12</v>
      </c>
      <c r="AA55" s="161">
        <v>12</v>
      </c>
      <c r="AB55" s="161">
        <v>13</v>
      </c>
      <c r="AC55" s="161">
        <v>13</v>
      </c>
      <c r="AD55" s="161">
        <v>5</v>
      </c>
      <c r="AE55" s="161">
        <v>3</v>
      </c>
      <c r="AF55" s="161">
        <v>2</v>
      </c>
      <c r="AG55" s="161">
        <v>3</v>
      </c>
      <c r="AH55" s="161">
        <v>1</v>
      </c>
      <c r="AI55" s="161">
        <v>0</v>
      </c>
      <c r="AJ55" s="161">
        <v>0</v>
      </c>
      <c r="AK55" s="161">
        <v>5826</v>
      </c>
      <c r="AL55" s="460">
        <v>49.457983193300002</v>
      </c>
      <c r="AM55" s="161">
        <v>18</v>
      </c>
      <c r="AN55" s="161">
        <v>61</v>
      </c>
      <c r="AO55" s="161">
        <v>40</v>
      </c>
      <c r="AP55" s="161">
        <v>14</v>
      </c>
      <c r="AQ55" s="161">
        <v>6</v>
      </c>
      <c r="AR55" s="161">
        <v>0</v>
      </c>
      <c r="AS55" s="161">
        <v>56</v>
      </c>
      <c r="AT55" s="161">
        <v>5</v>
      </c>
      <c r="AU55" s="161">
        <v>2</v>
      </c>
      <c r="AV55" s="161">
        <v>2</v>
      </c>
      <c r="AW55" s="161">
        <v>0</v>
      </c>
      <c r="AX55" s="161">
        <v>0</v>
      </c>
      <c r="AY55" s="161">
        <v>6</v>
      </c>
      <c r="AZ55" s="161">
        <v>2</v>
      </c>
      <c r="BA55" s="161">
        <v>4</v>
      </c>
      <c r="BB55" s="161">
        <v>3</v>
      </c>
      <c r="BC55" s="161">
        <v>2</v>
      </c>
      <c r="BD55" s="161">
        <v>2</v>
      </c>
      <c r="BE55" s="161">
        <v>5</v>
      </c>
      <c r="BF55" s="161">
        <v>6</v>
      </c>
      <c r="BG55" s="161">
        <v>7</v>
      </c>
      <c r="BH55" s="161">
        <v>7</v>
      </c>
      <c r="BI55" s="161">
        <v>2</v>
      </c>
      <c r="BJ55" s="161">
        <v>0</v>
      </c>
      <c r="BK55" s="161">
        <v>1</v>
      </c>
      <c r="BL55" s="161">
        <v>0</v>
      </c>
      <c r="BM55" s="161">
        <v>0</v>
      </c>
      <c r="BN55" s="161">
        <v>0</v>
      </c>
      <c r="BO55" s="161">
        <v>0</v>
      </c>
      <c r="BP55" s="161">
        <v>2606</v>
      </c>
      <c r="BQ55" s="460">
        <v>47.035714285700003</v>
      </c>
      <c r="BR55" s="161">
        <v>9</v>
      </c>
      <c r="BS55" s="161">
        <v>30</v>
      </c>
      <c r="BT55" s="161">
        <v>17</v>
      </c>
      <c r="BU55" s="161">
        <v>3</v>
      </c>
      <c r="BV55" s="161">
        <v>1</v>
      </c>
      <c r="BW55" s="161">
        <v>0</v>
      </c>
      <c r="BX55" s="161">
        <v>63</v>
      </c>
      <c r="BY55" s="161">
        <v>5</v>
      </c>
      <c r="BZ55" s="161">
        <v>3</v>
      </c>
      <c r="CA55" s="161">
        <v>1</v>
      </c>
      <c r="CB55" s="161">
        <v>2</v>
      </c>
      <c r="CC55" s="161">
        <v>1</v>
      </c>
      <c r="CD55" s="161">
        <v>1</v>
      </c>
      <c r="CE55" s="161">
        <v>4</v>
      </c>
      <c r="CF55" s="161">
        <v>5</v>
      </c>
      <c r="CG55" s="161">
        <v>2</v>
      </c>
      <c r="CH55" s="161">
        <v>1</v>
      </c>
      <c r="CI55" s="161">
        <v>2</v>
      </c>
      <c r="CJ55" s="161">
        <v>7</v>
      </c>
      <c r="CK55" s="161">
        <v>6</v>
      </c>
      <c r="CL55" s="161">
        <v>6</v>
      </c>
      <c r="CM55" s="161">
        <v>6</v>
      </c>
      <c r="CN55" s="161">
        <v>3</v>
      </c>
      <c r="CO55" s="161">
        <v>3</v>
      </c>
      <c r="CP55" s="161">
        <v>1</v>
      </c>
      <c r="CQ55" s="161">
        <v>3</v>
      </c>
      <c r="CR55" s="161">
        <v>1</v>
      </c>
      <c r="CS55" s="161">
        <v>0</v>
      </c>
      <c r="CT55" s="161">
        <v>0</v>
      </c>
      <c r="CU55" s="161">
        <v>3220</v>
      </c>
      <c r="CV55" s="460">
        <v>51.611111111100001</v>
      </c>
      <c r="CW55" s="161">
        <v>9</v>
      </c>
      <c r="CX55" s="161">
        <v>31</v>
      </c>
      <c r="CY55" s="161">
        <v>23</v>
      </c>
      <c r="CZ55" s="161">
        <v>11</v>
      </c>
      <c r="DA55" s="161">
        <v>5</v>
      </c>
      <c r="DB55" s="161">
        <v>0</v>
      </c>
    </row>
    <row r="56" spans="1:106" x14ac:dyDescent="0.15">
      <c r="A56" s="288">
        <v>8470</v>
      </c>
      <c r="B56" s="288">
        <v>28220</v>
      </c>
      <c r="C56" s="288">
        <v>400</v>
      </c>
      <c r="D56" s="458">
        <v>2</v>
      </c>
      <c r="E56" s="458"/>
      <c r="F56" s="458"/>
      <c r="G56" s="458"/>
      <c r="H56" s="458" t="s">
        <v>631</v>
      </c>
      <c r="I56" s="458" t="s">
        <v>59</v>
      </c>
      <c r="J56" s="458" t="s">
        <v>84</v>
      </c>
      <c r="K56" s="458"/>
      <c r="L56" s="459" t="s">
        <v>880</v>
      </c>
      <c r="M56" s="479">
        <v>66</v>
      </c>
      <c r="N56" s="161">
        <v>189</v>
      </c>
      <c r="O56" s="161">
        <v>17</v>
      </c>
      <c r="P56" s="161">
        <v>17</v>
      </c>
      <c r="Q56" s="161">
        <v>7</v>
      </c>
      <c r="R56" s="161">
        <v>7</v>
      </c>
      <c r="S56" s="161">
        <v>4</v>
      </c>
      <c r="T56" s="161">
        <v>16</v>
      </c>
      <c r="U56" s="161">
        <v>11</v>
      </c>
      <c r="V56" s="161">
        <v>22</v>
      </c>
      <c r="W56" s="161">
        <v>15</v>
      </c>
      <c r="X56" s="161">
        <v>6</v>
      </c>
      <c r="Y56" s="161">
        <v>4</v>
      </c>
      <c r="Z56" s="161">
        <v>8</v>
      </c>
      <c r="AA56" s="161">
        <v>15</v>
      </c>
      <c r="AB56" s="161">
        <v>14</v>
      </c>
      <c r="AC56" s="161">
        <v>10</v>
      </c>
      <c r="AD56" s="161">
        <v>6</v>
      </c>
      <c r="AE56" s="161">
        <v>4</v>
      </c>
      <c r="AF56" s="161">
        <v>1</v>
      </c>
      <c r="AG56" s="161">
        <v>4</v>
      </c>
      <c r="AH56" s="161">
        <v>1</v>
      </c>
      <c r="AI56" s="161">
        <v>0</v>
      </c>
      <c r="AJ56" s="161">
        <v>0</v>
      </c>
      <c r="AK56" s="161">
        <v>7548</v>
      </c>
      <c r="AL56" s="460">
        <v>40.4365079365</v>
      </c>
      <c r="AM56" s="161">
        <v>41</v>
      </c>
      <c r="AN56" s="161">
        <v>108</v>
      </c>
      <c r="AO56" s="161">
        <v>40</v>
      </c>
      <c r="AP56" s="161">
        <v>16</v>
      </c>
      <c r="AQ56" s="161">
        <v>6</v>
      </c>
      <c r="AR56" s="161">
        <v>7</v>
      </c>
      <c r="AS56" s="161">
        <v>90</v>
      </c>
      <c r="AT56" s="161">
        <v>9</v>
      </c>
      <c r="AU56" s="161">
        <v>10</v>
      </c>
      <c r="AV56" s="161">
        <v>3</v>
      </c>
      <c r="AW56" s="161">
        <v>4</v>
      </c>
      <c r="AX56" s="161">
        <v>2</v>
      </c>
      <c r="AY56" s="161">
        <v>7</v>
      </c>
      <c r="AZ56" s="161">
        <v>6</v>
      </c>
      <c r="BA56" s="161">
        <v>9</v>
      </c>
      <c r="BB56" s="161">
        <v>11</v>
      </c>
      <c r="BC56" s="161">
        <v>3</v>
      </c>
      <c r="BD56" s="161">
        <v>1</v>
      </c>
      <c r="BE56" s="161">
        <v>3</v>
      </c>
      <c r="BF56" s="161">
        <v>8</v>
      </c>
      <c r="BG56" s="161">
        <v>7</v>
      </c>
      <c r="BH56" s="161">
        <v>1</v>
      </c>
      <c r="BI56" s="161">
        <v>2</v>
      </c>
      <c r="BJ56" s="161">
        <v>2</v>
      </c>
      <c r="BK56" s="161">
        <v>1</v>
      </c>
      <c r="BL56" s="161">
        <v>1</v>
      </c>
      <c r="BM56" s="161">
        <v>0</v>
      </c>
      <c r="BN56" s="161">
        <v>0</v>
      </c>
      <c r="BO56" s="161">
        <v>0</v>
      </c>
      <c r="BP56" s="161">
        <v>3307</v>
      </c>
      <c r="BQ56" s="460">
        <v>37.244444444400003</v>
      </c>
      <c r="BR56" s="161">
        <v>22</v>
      </c>
      <c r="BS56" s="161">
        <v>54</v>
      </c>
      <c r="BT56" s="161">
        <v>14</v>
      </c>
      <c r="BU56" s="161">
        <v>6</v>
      </c>
      <c r="BV56" s="161">
        <v>2</v>
      </c>
      <c r="BW56" s="161">
        <v>4</v>
      </c>
      <c r="BX56" s="161">
        <v>99</v>
      </c>
      <c r="BY56" s="161">
        <v>8</v>
      </c>
      <c r="BZ56" s="161">
        <v>7</v>
      </c>
      <c r="CA56" s="161">
        <v>4</v>
      </c>
      <c r="CB56" s="161">
        <v>3</v>
      </c>
      <c r="CC56" s="161">
        <v>2</v>
      </c>
      <c r="CD56" s="161">
        <v>9</v>
      </c>
      <c r="CE56" s="161">
        <v>5</v>
      </c>
      <c r="CF56" s="161">
        <v>13</v>
      </c>
      <c r="CG56" s="161">
        <v>4</v>
      </c>
      <c r="CH56" s="161">
        <v>3</v>
      </c>
      <c r="CI56" s="161">
        <v>3</v>
      </c>
      <c r="CJ56" s="161">
        <v>5</v>
      </c>
      <c r="CK56" s="161">
        <v>7</v>
      </c>
      <c r="CL56" s="161">
        <v>7</v>
      </c>
      <c r="CM56" s="161">
        <v>9</v>
      </c>
      <c r="CN56" s="161">
        <v>4</v>
      </c>
      <c r="CO56" s="161">
        <v>2</v>
      </c>
      <c r="CP56" s="161">
        <v>0</v>
      </c>
      <c r="CQ56" s="161">
        <v>3</v>
      </c>
      <c r="CR56" s="161">
        <v>1</v>
      </c>
      <c r="CS56" s="161">
        <v>0</v>
      </c>
      <c r="CT56" s="161">
        <v>0</v>
      </c>
      <c r="CU56" s="161">
        <v>4241</v>
      </c>
      <c r="CV56" s="460">
        <v>43.338383838399999</v>
      </c>
      <c r="CW56" s="161">
        <v>19</v>
      </c>
      <c r="CX56" s="161">
        <v>54</v>
      </c>
      <c r="CY56" s="161">
        <v>26</v>
      </c>
      <c r="CZ56" s="161">
        <v>10</v>
      </c>
      <c r="DA56" s="161">
        <v>4</v>
      </c>
      <c r="DB56" s="161">
        <v>3</v>
      </c>
    </row>
    <row r="57" spans="1:106" x14ac:dyDescent="0.15">
      <c r="A57" s="288">
        <v>8471</v>
      </c>
      <c r="B57" s="288">
        <v>28220</v>
      </c>
      <c r="C57" s="288">
        <v>430</v>
      </c>
      <c r="D57" s="458">
        <v>2</v>
      </c>
      <c r="E57" s="458"/>
      <c r="F57" s="458"/>
      <c r="G57" s="458"/>
      <c r="H57" s="458" t="s">
        <v>631</v>
      </c>
      <c r="I57" s="458" t="s">
        <v>59</v>
      </c>
      <c r="J57" s="458" t="s">
        <v>58</v>
      </c>
      <c r="K57" s="458"/>
      <c r="L57" s="459" t="s">
        <v>879</v>
      </c>
      <c r="M57" s="479">
        <v>76</v>
      </c>
      <c r="N57" s="161">
        <v>221</v>
      </c>
      <c r="O57" s="161">
        <v>8</v>
      </c>
      <c r="P57" s="161">
        <v>3</v>
      </c>
      <c r="Q57" s="161">
        <v>11</v>
      </c>
      <c r="R57" s="161">
        <v>10</v>
      </c>
      <c r="S57" s="161">
        <v>9</v>
      </c>
      <c r="T57" s="161">
        <v>6</v>
      </c>
      <c r="U57" s="161">
        <v>16</v>
      </c>
      <c r="V57" s="161">
        <v>8</v>
      </c>
      <c r="W57" s="161">
        <v>13</v>
      </c>
      <c r="X57" s="161">
        <v>15</v>
      </c>
      <c r="Y57" s="161">
        <v>14</v>
      </c>
      <c r="Z57" s="161">
        <v>17</v>
      </c>
      <c r="AA57" s="161">
        <v>16</v>
      </c>
      <c r="AB57" s="161">
        <v>16</v>
      </c>
      <c r="AC57" s="161">
        <v>21</v>
      </c>
      <c r="AD57" s="161">
        <v>16</v>
      </c>
      <c r="AE57" s="161">
        <v>13</v>
      </c>
      <c r="AF57" s="161">
        <v>7</v>
      </c>
      <c r="AG57" s="161">
        <v>2</v>
      </c>
      <c r="AH57" s="161">
        <v>0</v>
      </c>
      <c r="AI57" s="161">
        <v>0</v>
      </c>
      <c r="AJ57" s="161">
        <v>0</v>
      </c>
      <c r="AK57" s="161">
        <v>11113</v>
      </c>
      <c r="AL57" s="460">
        <v>50.785067873300001</v>
      </c>
      <c r="AM57" s="161">
        <v>22</v>
      </c>
      <c r="AN57" s="161">
        <v>124</v>
      </c>
      <c r="AO57" s="161">
        <v>75</v>
      </c>
      <c r="AP57" s="161">
        <v>38</v>
      </c>
      <c r="AQ57" s="161">
        <v>9</v>
      </c>
      <c r="AR57" s="161">
        <v>0</v>
      </c>
      <c r="AS57" s="161">
        <v>108</v>
      </c>
      <c r="AT57" s="161">
        <v>5</v>
      </c>
      <c r="AU57" s="161">
        <v>1</v>
      </c>
      <c r="AV57" s="161">
        <v>6</v>
      </c>
      <c r="AW57" s="161">
        <v>4</v>
      </c>
      <c r="AX57" s="161">
        <v>5</v>
      </c>
      <c r="AY57" s="161">
        <v>4</v>
      </c>
      <c r="AZ57" s="161">
        <v>8</v>
      </c>
      <c r="BA57" s="161">
        <v>3</v>
      </c>
      <c r="BB57" s="161">
        <v>8</v>
      </c>
      <c r="BC57" s="161">
        <v>7</v>
      </c>
      <c r="BD57" s="161">
        <v>9</v>
      </c>
      <c r="BE57" s="161">
        <v>10</v>
      </c>
      <c r="BF57" s="161">
        <v>7</v>
      </c>
      <c r="BG57" s="161">
        <v>8</v>
      </c>
      <c r="BH57" s="161">
        <v>10</v>
      </c>
      <c r="BI57" s="161">
        <v>6</v>
      </c>
      <c r="BJ57" s="161">
        <v>6</v>
      </c>
      <c r="BK57" s="161">
        <v>1</v>
      </c>
      <c r="BL57" s="161">
        <v>0</v>
      </c>
      <c r="BM57" s="161">
        <v>0</v>
      </c>
      <c r="BN57" s="161">
        <v>0</v>
      </c>
      <c r="BO57" s="161">
        <v>0</v>
      </c>
      <c r="BP57" s="161">
        <v>5173</v>
      </c>
      <c r="BQ57" s="460">
        <v>48.398148148099999</v>
      </c>
      <c r="BR57" s="161">
        <v>12</v>
      </c>
      <c r="BS57" s="161">
        <v>65</v>
      </c>
      <c r="BT57" s="161">
        <v>31</v>
      </c>
      <c r="BU57" s="161">
        <v>13</v>
      </c>
      <c r="BV57" s="161">
        <v>1</v>
      </c>
      <c r="BW57" s="161">
        <v>0</v>
      </c>
      <c r="BX57" s="161">
        <v>113</v>
      </c>
      <c r="BY57" s="161">
        <v>3</v>
      </c>
      <c r="BZ57" s="161">
        <v>2</v>
      </c>
      <c r="CA57" s="161">
        <v>5</v>
      </c>
      <c r="CB57" s="161">
        <v>6</v>
      </c>
      <c r="CC57" s="161">
        <v>4</v>
      </c>
      <c r="CD57" s="161">
        <v>2</v>
      </c>
      <c r="CE57" s="161">
        <v>8</v>
      </c>
      <c r="CF57" s="161">
        <v>5</v>
      </c>
      <c r="CG57" s="161">
        <v>5</v>
      </c>
      <c r="CH57" s="161">
        <v>8</v>
      </c>
      <c r="CI57" s="161">
        <v>5</v>
      </c>
      <c r="CJ57" s="161">
        <v>7</v>
      </c>
      <c r="CK57" s="161">
        <v>9</v>
      </c>
      <c r="CL57" s="161">
        <v>8</v>
      </c>
      <c r="CM57" s="161">
        <v>11</v>
      </c>
      <c r="CN57" s="161">
        <v>10</v>
      </c>
      <c r="CO57" s="161">
        <v>7</v>
      </c>
      <c r="CP57" s="161">
        <v>6</v>
      </c>
      <c r="CQ57" s="161">
        <v>2</v>
      </c>
      <c r="CR57" s="161">
        <v>0</v>
      </c>
      <c r="CS57" s="161">
        <v>0</v>
      </c>
      <c r="CT57" s="161">
        <v>0</v>
      </c>
      <c r="CU57" s="161">
        <v>5940</v>
      </c>
      <c r="CV57" s="460">
        <v>53.0663716814</v>
      </c>
      <c r="CW57" s="161">
        <v>10</v>
      </c>
      <c r="CX57" s="161">
        <v>59</v>
      </c>
      <c r="CY57" s="161">
        <v>44</v>
      </c>
      <c r="CZ57" s="161">
        <v>25</v>
      </c>
      <c r="DA57" s="161">
        <v>8</v>
      </c>
      <c r="DB57" s="161">
        <v>0</v>
      </c>
    </row>
    <row r="58" spans="1:106" x14ac:dyDescent="0.15">
      <c r="A58" s="288">
        <v>8472</v>
      </c>
      <c r="B58" s="288">
        <v>28220</v>
      </c>
      <c r="C58" s="288">
        <v>43001</v>
      </c>
      <c r="D58" s="288">
        <v>3</v>
      </c>
      <c r="E58" s="288"/>
      <c r="F58" s="288"/>
      <c r="G58" s="288"/>
      <c r="H58" s="288" t="s">
        <v>631</v>
      </c>
      <c r="I58" s="288" t="s">
        <v>59</v>
      </c>
      <c r="J58" s="288" t="s">
        <v>58</v>
      </c>
      <c r="K58" s="288" t="s">
        <v>827</v>
      </c>
      <c r="L58" s="461"/>
      <c r="M58" s="480">
        <v>49</v>
      </c>
      <c r="N58" s="161">
        <v>146</v>
      </c>
      <c r="O58" s="161">
        <v>7</v>
      </c>
      <c r="P58" s="161">
        <v>1</v>
      </c>
      <c r="Q58" s="161">
        <v>5</v>
      </c>
      <c r="R58" s="161">
        <v>5</v>
      </c>
      <c r="S58" s="161">
        <v>4</v>
      </c>
      <c r="T58" s="161">
        <v>5</v>
      </c>
      <c r="U58" s="161">
        <v>11</v>
      </c>
      <c r="V58" s="161">
        <v>7</v>
      </c>
      <c r="W58" s="161">
        <v>9</v>
      </c>
      <c r="X58" s="161">
        <v>7</v>
      </c>
      <c r="Y58" s="161">
        <v>9</v>
      </c>
      <c r="Z58" s="161">
        <v>11</v>
      </c>
      <c r="AA58" s="161">
        <v>12</v>
      </c>
      <c r="AB58" s="161">
        <v>11</v>
      </c>
      <c r="AC58" s="161">
        <v>17</v>
      </c>
      <c r="AD58" s="161">
        <v>11</v>
      </c>
      <c r="AE58" s="161">
        <v>9</v>
      </c>
      <c r="AF58" s="161">
        <v>3</v>
      </c>
      <c r="AG58" s="161">
        <v>2</v>
      </c>
      <c r="AH58" s="161">
        <v>0</v>
      </c>
      <c r="AI58" s="161">
        <v>0</v>
      </c>
      <c r="AJ58" s="161">
        <v>0</v>
      </c>
      <c r="AK58" s="161">
        <v>7532</v>
      </c>
      <c r="AL58" s="460">
        <v>52.089041095900001</v>
      </c>
      <c r="AM58" s="161">
        <v>13</v>
      </c>
      <c r="AN58" s="161">
        <v>80</v>
      </c>
      <c r="AO58" s="161">
        <v>53</v>
      </c>
      <c r="AP58" s="161">
        <v>25</v>
      </c>
      <c r="AQ58" s="161">
        <v>5</v>
      </c>
      <c r="AR58" s="161">
        <v>0</v>
      </c>
      <c r="AS58" s="161">
        <v>75</v>
      </c>
      <c r="AT58" s="161">
        <v>4</v>
      </c>
      <c r="AU58" s="161">
        <v>0</v>
      </c>
      <c r="AV58" s="161">
        <v>4</v>
      </c>
      <c r="AW58" s="161">
        <v>2</v>
      </c>
      <c r="AX58" s="161">
        <v>3</v>
      </c>
      <c r="AY58" s="161">
        <v>4</v>
      </c>
      <c r="AZ58" s="161">
        <v>6</v>
      </c>
      <c r="BA58" s="161">
        <v>3</v>
      </c>
      <c r="BB58" s="161">
        <v>6</v>
      </c>
      <c r="BC58" s="161">
        <v>4</v>
      </c>
      <c r="BD58" s="161">
        <v>4</v>
      </c>
      <c r="BE58" s="161">
        <v>6</v>
      </c>
      <c r="BF58" s="161">
        <v>5</v>
      </c>
      <c r="BG58" s="161">
        <v>6</v>
      </c>
      <c r="BH58" s="161">
        <v>9</v>
      </c>
      <c r="BI58" s="161">
        <v>5</v>
      </c>
      <c r="BJ58" s="161">
        <v>3</v>
      </c>
      <c r="BK58" s="161">
        <v>1</v>
      </c>
      <c r="BL58" s="161">
        <v>0</v>
      </c>
      <c r="BM58" s="161">
        <v>0</v>
      </c>
      <c r="BN58" s="161">
        <v>0</v>
      </c>
      <c r="BO58" s="161">
        <v>0</v>
      </c>
      <c r="BP58" s="161">
        <v>3631</v>
      </c>
      <c r="BQ58" s="460">
        <v>48.913333333300002</v>
      </c>
      <c r="BR58" s="161">
        <v>8</v>
      </c>
      <c r="BS58" s="161">
        <v>43</v>
      </c>
      <c r="BT58" s="161">
        <v>24</v>
      </c>
      <c r="BU58" s="161">
        <v>9</v>
      </c>
      <c r="BV58" s="161">
        <v>1</v>
      </c>
      <c r="BW58" s="161">
        <v>0</v>
      </c>
      <c r="BX58" s="161">
        <v>71</v>
      </c>
      <c r="BY58" s="161">
        <v>3</v>
      </c>
      <c r="BZ58" s="161">
        <v>1</v>
      </c>
      <c r="CA58" s="161">
        <v>1</v>
      </c>
      <c r="CB58" s="161">
        <v>3</v>
      </c>
      <c r="CC58" s="161">
        <v>1</v>
      </c>
      <c r="CD58" s="161">
        <v>1</v>
      </c>
      <c r="CE58" s="161">
        <v>5</v>
      </c>
      <c r="CF58" s="161">
        <v>4</v>
      </c>
      <c r="CG58" s="161">
        <v>3</v>
      </c>
      <c r="CH58" s="161">
        <v>3</v>
      </c>
      <c r="CI58" s="161">
        <v>5</v>
      </c>
      <c r="CJ58" s="161">
        <v>5</v>
      </c>
      <c r="CK58" s="161">
        <v>7</v>
      </c>
      <c r="CL58" s="161">
        <v>5</v>
      </c>
      <c r="CM58" s="161">
        <v>8</v>
      </c>
      <c r="CN58" s="161">
        <v>6</v>
      </c>
      <c r="CO58" s="161">
        <v>6</v>
      </c>
      <c r="CP58" s="161">
        <v>2</v>
      </c>
      <c r="CQ58" s="161">
        <v>2</v>
      </c>
      <c r="CR58" s="161">
        <v>0</v>
      </c>
      <c r="CS58" s="161">
        <v>0</v>
      </c>
      <c r="CT58" s="161">
        <v>0</v>
      </c>
      <c r="CU58" s="161">
        <v>3901</v>
      </c>
      <c r="CV58" s="460">
        <v>55.443661971799997</v>
      </c>
      <c r="CW58" s="161">
        <v>5</v>
      </c>
      <c r="CX58" s="161">
        <v>37</v>
      </c>
      <c r="CY58" s="161">
        <v>29</v>
      </c>
      <c r="CZ58" s="161">
        <v>16</v>
      </c>
      <c r="DA58" s="161">
        <v>4</v>
      </c>
      <c r="DB58" s="161">
        <v>0</v>
      </c>
    </row>
    <row r="59" spans="1:106" x14ac:dyDescent="0.15">
      <c r="A59" s="288">
        <v>8473</v>
      </c>
      <c r="B59" s="288">
        <v>28220</v>
      </c>
      <c r="C59" s="288">
        <v>43002</v>
      </c>
      <c r="D59" s="288">
        <v>3</v>
      </c>
      <c r="E59" s="288"/>
      <c r="F59" s="288"/>
      <c r="G59" s="288"/>
      <c r="H59" s="288" t="s">
        <v>631</v>
      </c>
      <c r="I59" s="288" t="s">
        <v>59</v>
      </c>
      <c r="J59" s="288" t="s">
        <v>58</v>
      </c>
      <c r="K59" s="288" t="s">
        <v>829</v>
      </c>
      <c r="L59" s="461"/>
      <c r="M59" s="480">
        <v>27</v>
      </c>
      <c r="N59" s="161">
        <v>75</v>
      </c>
      <c r="O59" s="161">
        <v>1</v>
      </c>
      <c r="P59" s="161">
        <v>2</v>
      </c>
      <c r="Q59" s="161">
        <v>6</v>
      </c>
      <c r="R59" s="161">
        <v>5</v>
      </c>
      <c r="S59" s="161">
        <v>5</v>
      </c>
      <c r="T59" s="161">
        <v>1</v>
      </c>
      <c r="U59" s="161">
        <v>5</v>
      </c>
      <c r="V59" s="161">
        <v>1</v>
      </c>
      <c r="W59" s="161">
        <v>4</v>
      </c>
      <c r="X59" s="161">
        <v>8</v>
      </c>
      <c r="Y59" s="161">
        <v>5</v>
      </c>
      <c r="Z59" s="161">
        <v>6</v>
      </c>
      <c r="AA59" s="161">
        <v>4</v>
      </c>
      <c r="AB59" s="161">
        <v>5</v>
      </c>
      <c r="AC59" s="161">
        <v>4</v>
      </c>
      <c r="AD59" s="161">
        <v>5</v>
      </c>
      <c r="AE59" s="161">
        <v>4</v>
      </c>
      <c r="AF59" s="161">
        <v>4</v>
      </c>
      <c r="AG59" s="161">
        <v>0</v>
      </c>
      <c r="AH59" s="161">
        <v>0</v>
      </c>
      <c r="AI59" s="161">
        <v>0</v>
      </c>
      <c r="AJ59" s="161">
        <v>0</v>
      </c>
      <c r="AK59" s="161">
        <v>3581</v>
      </c>
      <c r="AL59" s="460">
        <v>48.246666666700001</v>
      </c>
      <c r="AM59" s="161">
        <v>9</v>
      </c>
      <c r="AN59" s="161">
        <v>44</v>
      </c>
      <c r="AO59" s="161">
        <v>22</v>
      </c>
      <c r="AP59" s="161">
        <v>13</v>
      </c>
      <c r="AQ59" s="161">
        <v>4</v>
      </c>
      <c r="AR59" s="161">
        <v>0</v>
      </c>
      <c r="AS59" s="161">
        <v>33</v>
      </c>
      <c r="AT59" s="161">
        <v>1</v>
      </c>
      <c r="AU59" s="161">
        <v>1</v>
      </c>
      <c r="AV59" s="161">
        <v>2</v>
      </c>
      <c r="AW59" s="161">
        <v>2</v>
      </c>
      <c r="AX59" s="161">
        <v>2</v>
      </c>
      <c r="AY59" s="161">
        <v>0</v>
      </c>
      <c r="AZ59" s="161">
        <v>2</v>
      </c>
      <c r="BA59" s="161">
        <v>0</v>
      </c>
      <c r="BB59" s="161">
        <v>2</v>
      </c>
      <c r="BC59" s="161">
        <v>3</v>
      </c>
      <c r="BD59" s="161">
        <v>5</v>
      </c>
      <c r="BE59" s="161">
        <v>4</v>
      </c>
      <c r="BF59" s="161">
        <v>2</v>
      </c>
      <c r="BG59" s="161">
        <v>2</v>
      </c>
      <c r="BH59" s="161">
        <v>1</v>
      </c>
      <c r="BI59" s="161">
        <v>1</v>
      </c>
      <c r="BJ59" s="161">
        <v>3</v>
      </c>
      <c r="BK59" s="161">
        <v>0</v>
      </c>
      <c r="BL59" s="161">
        <v>0</v>
      </c>
      <c r="BM59" s="161">
        <v>0</v>
      </c>
      <c r="BN59" s="161">
        <v>0</v>
      </c>
      <c r="BO59" s="161">
        <v>0</v>
      </c>
      <c r="BP59" s="161">
        <v>1542</v>
      </c>
      <c r="BQ59" s="460">
        <v>47.227272727299997</v>
      </c>
      <c r="BR59" s="161">
        <v>4</v>
      </c>
      <c r="BS59" s="161">
        <v>22</v>
      </c>
      <c r="BT59" s="161">
        <v>7</v>
      </c>
      <c r="BU59" s="161">
        <v>4</v>
      </c>
      <c r="BV59" s="161">
        <v>0</v>
      </c>
      <c r="BW59" s="161">
        <v>0</v>
      </c>
      <c r="BX59" s="161">
        <v>42</v>
      </c>
      <c r="BY59" s="161">
        <v>0</v>
      </c>
      <c r="BZ59" s="161">
        <v>1</v>
      </c>
      <c r="CA59" s="161">
        <v>4</v>
      </c>
      <c r="CB59" s="161">
        <v>3</v>
      </c>
      <c r="CC59" s="161">
        <v>3</v>
      </c>
      <c r="CD59" s="161">
        <v>1</v>
      </c>
      <c r="CE59" s="161">
        <v>3</v>
      </c>
      <c r="CF59" s="161">
        <v>1</v>
      </c>
      <c r="CG59" s="161">
        <v>2</v>
      </c>
      <c r="CH59" s="161">
        <v>5</v>
      </c>
      <c r="CI59" s="161">
        <v>0</v>
      </c>
      <c r="CJ59" s="161">
        <v>2</v>
      </c>
      <c r="CK59" s="161">
        <v>2</v>
      </c>
      <c r="CL59" s="161">
        <v>3</v>
      </c>
      <c r="CM59" s="161">
        <v>3</v>
      </c>
      <c r="CN59" s="161">
        <v>4</v>
      </c>
      <c r="CO59" s="161">
        <v>1</v>
      </c>
      <c r="CP59" s="161">
        <v>4</v>
      </c>
      <c r="CQ59" s="161">
        <v>0</v>
      </c>
      <c r="CR59" s="161">
        <v>0</v>
      </c>
      <c r="CS59" s="161">
        <v>0</v>
      </c>
      <c r="CT59" s="161">
        <v>0</v>
      </c>
      <c r="CU59" s="161">
        <v>2039</v>
      </c>
      <c r="CV59" s="460">
        <v>49.047619047600001</v>
      </c>
      <c r="CW59" s="161">
        <v>5</v>
      </c>
      <c r="CX59" s="161">
        <v>22</v>
      </c>
      <c r="CY59" s="161">
        <v>15</v>
      </c>
      <c r="CZ59" s="161">
        <v>9</v>
      </c>
      <c r="DA59" s="161">
        <v>4</v>
      </c>
      <c r="DB59" s="161">
        <v>0</v>
      </c>
    </row>
    <row r="60" spans="1:106" x14ac:dyDescent="0.15">
      <c r="A60" s="288">
        <v>8474</v>
      </c>
      <c r="B60" s="288">
        <v>28220</v>
      </c>
      <c r="C60" s="288">
        <v>450</v>
      </c>
      <c r="D60" s="458">
        <v>2</v>
      </c>
      <c r="E60" s="458"/>
      <c r="F60" s="458"/>
      <c r="G60" s="458"/>
      <c r="H60" s="458" t="s">
        <v>631</v>
      </c>
      <c r="I60" s="458" t="s">
        <v>59</v>
      </c>
      <c r="J60" s="458" t="s">
        <v>826</v>
      </c>
      <c r="K60" s="458"/>
      <c r="L60" s="459" t="s">
        <v>879</v>
      </c>
      <c r="M60" s="479">
        <v>295</v>
      </c>
      <c r="N60" s="161">
        <v>879</v>
      </c>
      <c r="O60" s="161">
        <v>15</v>
      </c>
      <c r="P60" s="161">
        <v>26</v>
      </c>
      <c r="Q60" s="161">
        <v>37</v>
      </c>
      <c r="R60" s="161">
        <v>40</v>
      </c>
      <c r="S60" s="161">
        <v>30</v>
      </c>
      <c r="T60" s="161">
        <v>23</v>
      </c>
      <c r="U60" s="161">
        <v>31</v>
      </c>
      <c r="V60" s="161">
        <v>37</v>
      </c>
      <c r="W60" s="161">
        <v>41</v>
      </c>
      <c r="X60" s="161">
        <v>49</v>
      </c>
      <c r="Y60" s="161">
        <v>48</v>
      </c>
      <c r="Z60" s="161">
        <v>54</v>
      </c>
      <c r="AA60" s="161">
        <v>88</v>
      </c>
      <c r="AB60" s="161">
        <v>115</v>
      </c>
      <c r="AC60" s="161">
        <v>81</v>
      </c>
      <c r="AD60" s="161">
        <v>59</v>
      </c>
      <c r="AE60" s="161">
        <v>53</v>
      </c>
      <c r="AF60" s="161">
        <v>31</v>
      </c>
      <c r="AG60" s="161">
        <v>14</v>
      </c>
      <c r="AH60" s="161">
        <v>6</v>
      </c>
      <c r="AI60" s="161">
        <v>1</v>
      </c>
      <c r="AJ60" s="161">
        <v>0</v>
      </c>
      <c r="AK60" s="161">
        <v>47157</v>
      </c>
      <c r="AL60" s="460">
        <v>54.1484641638</v>
      </c>
      <c r="AM60" s="161">
        <v>78</v>
      </c>
      <c r="AN60" s="161">
        <v>441</v>
      </c>
      <c r="AO60" s="161">
        <v>360</v>
      </c>
      <c r="AP60" s="161">
        <v>164</v>
      </c>
      <c r="AQ60" s="161">
        <v>52</v>
      </c>
      <c r="AR60" s="161">
        <v>0</v>
      </c>
      <c r="AS60" s="161">
        <v>416</v>
      </c>
      <c r="AT60" s="161">
        <v>8</v>
      </c>
      <c r="AU60" s="161">
        <v>14</v>
      </c>
      <c r="AV60" s="161">
        <v>17</v>
      </c>
      <c r="AW60" s="161">
        <v>22</v>
      </c>
      <c r="AX60" s="161">
        <v>16</v>
      </c>
      <c r="AY60" s="161">
        <v>11</v>
      </c>
      <c r="AZ60" s="161">
        <v>12</v>
      </c>
      <c r="BA60" s="161">
        <v>14</v>
      </c>
      <c r="BB60" s="161">
        <v>22</v>
      </c>
      <c r="BC60" s="161">
        <v>27</v>
      </c>
      <c r="BD60" s="161">
        <v>22</v>
      </c>
      <c r="BE60" s="161">
        <v>21</v>
      </c>
      <c r="BF60" s="161">
        <v>39</v>
      </c>
      <c r="BG60" s="161">
        <v>63</v>
      </c>
      <c r="BH60" s="161">
        <v>43</v>
      </c>
      <c r="BI60" s="161">
        <v>26</v>
      </c>
      <c r="BJ60" s="161">
        <v>23</v>
      </c>
      <c r="BK60" s="161">
        <v>11</v>
      </c>
      <c r="BL60" s="161">
        <v>5</v>
      </c>
      <c r="BM60" s="161">
        <v>0</v>
      </c>
      <c r="BN60" s="161">
        <v>0</v>
      </c>
      <c r="BO60" s="161">
        <v>0</v>
      </c>
      <c r="BP60" s="161">
        <v>21793</v>
      </c>
      <c r="BQ60" s="460">
        <v>52.8870192308</v>
      </c>
      <c r="BR60" s="161">
        <v>39</v>
      </c>
      <c r="BS60" s="161">
        <v>206</v>
      </c>
      <c r="BT60" s="161">
        <v>171</v>
      </c>
      <c r="BU60" s="161">
        <v>65</v>
      </c>
      <c r="BV60" s="161">
        <v>16</v>
      </c>
      <c r="BW60" s="161">
        <v>0</v>
      </c>
      <c r="BX60" s="161">
        <v>463</v>
      </c>
      <c r="BY60" s="161">
        <v>7</v>
      </c>
      <c r="BZ60" s="161">
        <v>12</v>
      </c>
      <c r="CA60" s="161">
        <v>20</v>
      </c>
      <c r="CB60" s="161">
        <v>18</v>
      </c>
      <c r="CC60" s="161">
        <v>14</v>
      </c>
      <c r="CD60" s="161">
        <v>12</v>
      </c>
      <c r="CE60" s="161">
        <v>19</v>
      </c>
      <c r="CF60" s="161">
        <v>23</v>
      </c>
      <c r="CG60" s="161">
        <v>19</v>
      </c>
      <c r="CH60" s="161">
        <v>22</v>
      </c>
      <c r="CI60" s="161">
        <v>26</v>
      </c>
      <c r="CJ60" s="161">
        <v>33</v>
      </c>
      <c r="CK60" s="161">
        <v>49</v>
      </c>
      <c r="CL60" s="161">
        <v>52</v>
      </c>
      <c r="CM60" s="161">
        <v>38</v>
      </c>
      <c r="CN60" s="161">
        <v>33</v>
      </c>
      <c r="CO60" s="161">
        <v>30</v>
      </c>
      <c r="CP60" s="161">
        <v>20</v>
      </c>
      <c r="CQ60" s="161">
        <v>9</v>
      </c>
      <c r="CR60" s="161">
        <v>6</v>
      </c>
      <c r="CS60" s="161">
        <v>1</v>
      </c>
      <c r="CT60" s="161">
        <v>0</v>
      </c>
      <c r="CU60" s="161">
        <v>25364</v>
      </c>
      <c r="CV60" s="460">
        <v>55.281857451400001</v>
      </c>
      <c r="CW60" s="161">
        <v>39</v>
      </c>
      <c r="CX60" s="161">
        <v>235</v>
      </c>
      <c r="CY60" s="161">
        <v>189</v>
      </c>
      <c r="CZ60" s="161">
        <v>99</v>
      </c>
      <c r="DA60" s="161">
        <v>36</v>
      </c>
      <c r="DB60" s="161">
        <v>0</v>
      </c>
    </row>
    <row r="61" spans="1:106" x14ac:dyDescent="0.15">
      <c r="A61" s="288">
        <v>8475</v>
      </c>
      <c r="B61" s="288">
        <v>28220</v>
      </c>
      <c r="C61" s="288">
        <v>45001</v>
      </c>
      <c r="D61" s="288">
        <v>3</v>
      </c>
      <c r="E61" s="288"/>
      <c r="F61" s="288"/>
      <c r="G61" s="288"/>
      <c r="H61" s="288" t="s">
        <v>631</v>
      </c>
      <c r="I61" s="288" t="s">
        <v>59</v>
      </c>
      <c r="J61" s="288" t="s">
        <v>826</v>
      </c>
      <c r="K61" s="288" t="s">
        <v>829</v>
      </c>
      <c r="L61" s="461"/>
      <c r="M61" s="480">
        <v>92</v>
      </c>
      <c r="N61" s="161">
        <v>269</v>
      </c>
      <c r="O61" s="161">
        <v>3</v>
      </c>
      <c r="P61" s="161">
        <v>12</v>
      </c>
      <c r="Q61" s="161">
        <v>18</v>
      </c>
      <c r="R61" s="161">
        <v>12</v>
      </c>
      <c r="S61" s="161">
        <v>7</v>
      </c>
      <c r="T61" s="161">
        <v>3</v>
      </c>
      <c r="U61" s="161">
        <v>8</v>
      </c>
      <c r="V61" s="161">
        <v>12</v>
      </c>
      <c r="W61" s="161">
        <v>19</v>
      </c>
      <c r="X61" s="161">
        <v>7</v>
      </c>
      <c r="Y61" s="161">
        <v>6</v>
      </c>
      <c r="Z61" s="161">
        <v>12</v>
      </c>
      <c r="AA61" s="161">
        <v>33</v>
      </c>
      <c r="AB61" s="161">
        <v>45</v>
      </c>
      <c r="AC61" s="161">
        <v>22</v>
      </c>
      <c r="AD61" s="161">
        <v>21</v>
      </c>
      <c r="AE61" s="161">
        <v>12</v>
      </c>
      <c r="AF61" s="161">
        <v>7</v>
      </c>
      <c r="AG61" s="161">
        <v>9</v>
      </c>
      <c r="AH61" s="161">
        <v>1</v>
      </c>
      <c r="AI61" s="161">
        <v>0</v>
      </c>
      <c r="AJ61" s="161">
        <v>0</v>
      </c>
      <c r="AK61" s="161">
        <v>14360</v>
      </c>
      <c r="AL61" s="460">
        <v>53.882899628300002</v>
      </c>
      <c r="AM61" s="161">
        <v>33</v>
      </c>
      <c r="AN61" s="161">
        <v>119</v>
      </c>
      <c r="AO61" s="161">
        <v>117</v>
      </c>
      <c r="AP61" s="161">
        <v>50</v>
      </c>
      <c r="AQ61" s="161">
        <v>17</v>
      </c>
      <c r="AR61" s="161">
        <v>0</v>
      </c>
      <c r="AS61" s="161">
        <v>127</v>
      </c>
      <c r="AT61" s="161">
        <v>0</v>
      </c>
      <c r="AU61" s="161">
        <v>6</v>
      </c>
      <c r="AV61" s="161">
        <v>10</v>
      </c>
      <c r="AW61" s="161">
        <v>8</v>
      </c>
      <c r="AX61" s="161">
        <v>6</v>
      </c>
      <c r="AY61" s="161">
        <v>0</v>
      </c>
      <c r="AZ61" s="161">
        <v>3</v>
      </c>
      <c r="BA61" s="161">
        <v>5</v>
      </c>
      <c r="BB61" s="161">
        <v>9</v>
      </c>
      <c r="BC61" s="161">
        <v>3</v>
      </c>
      <c r="BD61" s="161">
        <v>2</v>
      </c>
      <c r="BE61" s="161">
        <v>7</v>
      </c>
      <c r="BF61" s="161">
        <v>9</v>
      </c>
      <c r="BG61" s="161">
        <v>26</v>
      </c>
      <c r="BH61" s="161">
        <v>12</v>
      </c>
      <c r="BI61" s="161">
        <v>10</v>
      </c>
      <c r="BJ61" s="161">
        <v>6</v>
      </c>
      <c r="BK61" s="161">
        <v>2</v>
      </c>
      <c r="BL61" s="161">
        <v>3</v>
      </c>
      <c r="BM61" s="161">
        <v>0</v>
      </c>
      <c r="BN61" s="161">
        <v>0</v>
      </c>
      <c r="BO61" s="161">
        <v>0</v>
      </c>
      <c r="BP61" s="161">
        <v>6596</v>
      </c>
      <c r="BQ61" s="460">
        <v>52.437007874000003</v>
      </c>
      <c r="BR61" s="161">
        <v>16</v>
      </c>
      <c r="BS61" s="161">
        <v>52</v>
      </c>
      <c r="BT61" s="161">
        <v>59</v>
      </c>
      <c r="BU61" s="161">
        <v>21</v>
      </c>
      <c r="BV61" s="161">
        <v>5</v>
      </c>
      <c r="BW61" s="161">
        <v>0</v>
      </c>
      <c r="BX61" s="161">
        <v>142</v>
      </c>
      <c r="BY61" s="161">
        <v>3</v>
      </c>
      <c r="BZ61" s="161">
        <v>6</v>
      </c>
      <c r="CA61" s="161">
        <v>8</v>
      </c>
      <c r="CB61" s="161">
        <v>4</v>
      </c>
      <c r="CC61" s="161">
        <v>1</v>
      </c>
      <c r="CD61" s="161">
        <v>3</v>
      </c>
      <c r="CE61" s="161">
        <v>5</v>
      </c>
      <c r="CF61" s="161">
        <v>7</v>
      </c>
      <c r="CG61" s="161">
        <v>10</v>
      </c>
      <c r="CH61" s="161">
        <v>4</v>
      </c>
      <c r="CI61" s="161">
        <v>4</v>
      </c>
      <c r="CJ61" s="161">
        <v>5</v>
      </c>
      <c r="CK61" s="161">
        <v>24</v>
      </c>
      <c r="CL61" s="161">
        <v>19</v>
      </c>
      <c r="CM61" s="161">
        <v>10</v>
      </c>
      <c r="CN61" s="161">
        <v>11</v>
      </c>
      <c r="CO61" s="161">
        <v>6</v>
      </c>
      <c r="CP61" s="161">
        <v>5</v>
      </c>
      <c r="CQ61" s="161">
        <v>6</v>
      </c>
      <c r="CR61" s="161">
        <v>1</v>
      </c>
      <c r="CS61" s="161">
        <v>0</v>
      </c>
      <c r="CT61" s="161">
        <v>0</v>
      </c>
      <c r="CU61" s="161">
        <v>7764</v>
      </c>
      <c r="CV61" s="460">
        <v>55.176056338000002</v>
      </c>
      <c r="CW61" s="161">
        <v>17</v>
      </c>
      <c r="CX61" s="161">
        <v>67</v>
      </c>
      <c r="CY61" s="161">
        <v>58</v>
      </c>
      <c r="CZ61" s="161">
        <v>29</v>
      </c>
      <c r="DA61" s="161">
        <v>12</v>
      </c>
      <c r="DB61" s="161">
        <v>0</v>
      </c>
    </row>
    <row r="62" spans="1:106" x14ac:dyDescent="0.15">
      <c r="A62" s="288">
        <v>8476</v>
      </c>
      <c r="B62" s="288">
        <v>28220</v>
      </c>
      <c r="C62" s="288">
        <v>45002</v>
      </c>
      <c r="D62" s="288">
        <v>3</v>
      </c>
      <c r="E62" s="288"/>
      <c r="F62" s="288"/>
      <c r="G62" s="288"/>
      <c r="H62" s="288" t="s">
        <v>631</v>
      </c>
      <c r="I62" s="288" t="s">
        <v>59</v>
      </c>
      <c r="J62" s="288" t="s">
        <v>826</v>
      </c>
      <c r="K62" s="288" t="s">
        <v>57</v>
      </c>
      <c r="L62" s="461"/>
      <c r="M62" s="480">
        <v>43</v>
      </c>
      <c r="N62" s="161">
        <v>133</v>
      </c>
      <c r="O62" s="161">
        <v>5</v>
      </c>
      <c r="P62" s="161">
        <v>4</v>
      </c>
      <c r="Q62" s="161">
        <v>2</v>
      </c>
      <c r="R62" s="161">
        <v>7</v>
      </c>
      <c r="S62" s="161">
        <v>4</v>
      </c>
      <c r="T62" s="161">
        <v>6</v>
      </c>
      <c r="U62" s="161">
        <v>5</v>
      </c>
      <c r="V62" s="161">
        <v>8</v>
      </c>
      <c r="W62" s="161">
        <v>9</v>
      </c>
      <c r="X62" s="161">
        <v>9</v>
      </c>
      <c r="Y62" s="161">
        <v>8</v>
      </c>
      <c r="Z62" s="161">
        <v>8</v>
      </c>
      <c r="AA62" s="161">
        <v>10</v>
      </c>
      <c r="AB62" s="161">
        <v>17</v>
      </c>
      <c r="AC62" s="161">
        <v>11</v>
      </c>
      <c r="AD62" s="161">
        <v>9</v>
      </c>
      <c r="AE62" s="161">
        <v>6</v>
      </c>
      <c r="AF62" s="161">
        <v>5</v>
      </c>
      <c r="AG62" s="161">
        <v>0</v>
      </c>
      <c r="AH62" s="161">
        <v>0</v>
      </c>
      <c r="AI62" s="161">
        <v>0</v>
      </c>
      <c r="AJ62" s="161">
        <v>0</v>
      </c>
      <c r="AK62" s="161">
        <v>6724</v>
      </c>
      <c r="AL62" s="460">
        <v>51.0563909774</v>
      </c>
      <c r="AM62" s="161">
        <v>11</v>
      </c>
      <c r="AN62" s="161">
        <v>74</v>
      </c>
      <c r="AO62" s="161">
        <v>48</v>
      </c>
      <c r="AP62" s="161">
        <v>20</v>
      </c>
      <c r="AQ62" s="161">
        <v>5</v>
      </c>
      <c r="AR62" s="161">
        <v>0</v>
      </c>
      <c r="AS62" s="161">
        <v>63</v>
      </c>
      <c r="AT62" s="161">
        <v>4</v>
      </c>
      <c r="AU62" s="161">
        <v>2</v>
      </c>
      <c r="AV62" s="161">
        <v>0</v>
      </c>
      <c r="AW62" s="161">
        <v>4</v>
      </c>
      <c r="AX62" s="161">
        <v>1</v>
      </c>
      <c r="AY62" s="161">
        <v>3</v>
      </c>
      <c r="AZ62" s="161">
        <v>2</v>
      </c>
      <c r="BA62" s="161">
        <v>2</v>
      </c>
      <c r="BB62" s="161">
        <v>6</v>
      </c>
      <c r="BC62" s="161">
        <v>5</v>
      </c>
      <c r="BD62" s="161">
        <v>4</v>
      </c>
      <c r="BE62" s="161">
        <v>3</v>
      </c>
      <c r="BF62" s="161">
        <v>6</v>
      </c>
      <c r="BG62" s="161">
        <v>8</v>
      </c>
      <c r="BH62" s="161">
        <v>5</v>
      </c>
      <c r="BI62" s="161">
        <v>4</v>
      </c>
      <c r="BJ62" s="161">
        <v>3</v>
      </c>
      <c r="BK62" s="161">
        <v>1</v>
      </c>
      <c r="BL62" s="161">
        <v>0</v>
      </c>
      <c r="BM62" s="161">
        <v>0</v>
      </c>
      <c r="BN62" s="161">
        <v>0</v>
      </c>
      <c r="BO62" s="161">
        <v>0</v>
      </c>
      <c r="BP62" s="161">
        <v>3098</v>
      </c>
      <c r="BQ62" s="460">
        <v>49.674603174600001</v>
      </c>
      <c r="BR62" s="161">
        <v>6</v>
      </c>
      <c r="BS62" s="161">
        <v>36</v>
      </c>
      <c r="BT62" s="161">
        <v>21</v>
      </c>
      <c r="BU62" s="161">
        <v>8</v>
      </c>
      <c r="BV62" s="161">
        <v>1</v>
      </c>
      <c r="BW62" s="161">
        <v>0</v>
      </c>
      <c r="BX62" s="161">
        <v>70</v>
      </c>
      <c r="BY62" s="161">
        <v>1</v>
      </c>
      <c r="BZ62" s="161">
        <v>2</v>
      </c>
      <c r="CA62" s="161">
        <v>2</v>
      </c>
      <c r="CB62" s="161">
        <v>3</v>
      </c>
      <c r="CC62" s="161">
        <v>3</v>
      </c>
      <c r="CD62" s="161">
        <v>3</v>
      </c>
      <c r="CE62" s="161">
        <v>3</v>
      </c>
      <c r="CF62" s="161">
        <v>6</v>
      </c>
      <c r="CG62" s="161">
        <v>3</v>
      </c>
      <c r="CH62" s="161">
        <v>4</v>
      </c>
      <c r="CI62" s="161">
        <v>4</v>
      </c>
      <c r="CJ62" s="161">
        <v>5</v>
      </c>
      <c r="CK62" s="161">
        <v>4</v>
      </c>
      <c r="CL62" s="161">
        <v>9</v>
      </c>
      <c r="CM62" s="161">
        <v>6</v>
      </c>
      <c r="CN62" s="161">
        <v>5</v>
      </c>
      <c r="CO62" s="161">
        <v>3</v>
      </c>
      <c r="CP62" s="161">
        <v>4</v>
      </c>
      <c r="CQ62" s="161">
        <v>0</v>
      </c>
      <c r="CR62" s="161">
        <v>0</v>
      </c>
      <c r="CS62" s="161">
        <v>0</v>
      </c>
      <c r="CT62" s="161">
        <v>0</v>
      </c>
      <c r="CU62" s="161">
        <v>3626</v>
      </c>
      <c r="CV62" s="460">
        <v>52.3</v>
      </c>
      <c r="CW62" s="161">
        <v>5</v>
      </c>
      <c r="CX62" s="161">
        <v>38</v>
      </c>
      <c r="CY62" s="161">
        <v>27</v>
      </c>
      <c r="CZ62" s="161">
        <v>12</v>
      </c>
      <c r="DA62" s="161">
        <v>4</v>
      </c>
      <c r="DB62" s="161">
        <v>0</v>
      </c>
    </row>
    <row r="63" spans="1:106" x14ac:dyDescent="0.15">
      <c r="A63" s="288">
        <v>8477</v>
      </c>
      <c r="B63" s="288">
        <v>28220</v>
      </c>
      <c r="C63" s="288">
        <v>45003</v>
      </c>
      <c r="D63" s="288">
        <v>3</v>
      </c>
      <c r="E63" s="288"/>
      <c r="F63" s="288"/>
      <c r="G63" s="288"/>
      <c r="H63" s="288" t="s">
        <v>631</v>
      </c>
      <c r="I63" s="288" t="s">
        <v>59</v>
      </c>
      <c r="J63" s="288" t="s">
        <v>826</v>
      </c>
      <c r="K63" s="288" t="s">
        <v>827</v>
      </c>
      <c r="L63" s="461"/>
      <c r="M63" s="480">
        <v>160</v>
      </c>
      <c r="N63" s="161">
        <v>477</v>
      </c>
      <c r="O63" s="161">
        <v>7</v>
      </c>
      <c r="P63" s="161">
        <v>10</v>
      </c>
      <c r="Q63" s="161">
        <v>17</v>
      </c>
      <c r="R63" s="161">
        <v>21</v>
      </c>
      <c r="S63" s="161">
        <v>19</v>
      </c>
      <c r="T63" s="161">
        <v>14</v>
      </c>
      <c r="U63" s="161">
        <v>18</v>
      </c>
      <c r="V63" s="161">
        <v>17</v>
      </c>
      <c r="W63" s="161">
        <v>13</v>
      </c>
      <c r="X63" s="161">
        <v>33</v>
      </c>
      <c r="Y63" s="161">
        <v>34</v>
      </c>
      <c r="Z63" s="161">
        <v>34</v>
      </c>
      <c r="AA63" s="161">
        <v>45</v>
      </c>
      <c r="AB63" s="161">
        <v>53</v>
      </c>
      <c r="AC63" s="161">
        <v>48</v>
      </c>
      <c r="AD63" s="161">
        <v>29</v>
      </c>
      <c r="AE63" s="161">
        <v>35</v>
      </c>
      <c r="AF63" s="161">
        <v>19</v>
      </c>
      <c r="AG63" s="161">
        <v>5</v>
      </c>
      <c r="AH63" s="161">
        <v>5</v>
      </c>
      <c r="AI63" s="161">
        <v>1</v>
      </c>
      <c r="AJ63" s="161">
        <v>0</v>
      </c>
      <c r="AK63" s="161">
        <v>26073</v>
      </c>
      <c r="AL63" s="460">
        <v>55.1603773585</v>
      </c>
      <c r="AM63" s="161">
        <v>34</v>
      </c>
      <c r="AN63" s="161">
        <v>248</v>
      </c>
      <c r="AO63" s="161">
        <v>195</v>
      </c>
      <c r="AP63" s="161">
        <v>94</v>
      </c>
      <c r="AQ63" s="161">
        <v>30</v>
      </c>
      <c r="AR63" s="161">
        <v>0</v>
      </c>
      <c r="AS63" s="161">
        <v>226</v>
      </c>
      <c r="AT63" s="161">
        <v>4</v>
      </c>
      <c r="AU63" s="161">
        <v>6</v>
      </c>
      <c r="AV63" s="161">
        <v>7</v>
      </c>
      <c r="AW63" s="161">
        <v>10</v>
      </c>
      <c r="AX63" s="161">
        <v>9</v>
      </c>
      <c r="AY63" s="161">
        <v>8</v>
      </c>
      <c r="AZ63" s="161">
        <v>7</v>
      </c>
      <c r="BA63" s="161">
        <v>7</v>
      </c>
      <c r="BB63" s="161">
        <v>7</v>
      </c>
      <c r="BC63" s="161">
        <v>19</v>
      </c>
      <c r="BD63" s="161">
        <v>16</v>
      </c>
      <c r="BE63" s="161">
        <v>11</v>
      </c>
      <c r="BF63" s="161">
        <v>24</v>
      </c>
      <c r="BG63" s="161">
        <v>29</v>
      </c>
      <c r="BH63" s="161">
        <v>26</v>
      </c>
      <c r="BI63" s="161">
        <v>12</v>
      </c>
      <c r="BJ63" s="161">
        <v>14</v>
      </c>
      <c r="BK63" s="161">
        <v>8</v>
      </c>
      <c r="BL63" s="161">
        <v>2</v>
      </c>
      <c r="BM63" s="161">
        <v>0</v>
      </c>
      <c r="BN63" s="161">
        <v>0</v>
      </c>
      <c r="BO63" s="161">
        <v>0</v>
      </c>
      <c r="BP63" s="161">
        <v>12099</v>
      </c>
      <c r="BQ63" s="460">
        <v>54.0353982301</v>
      </c>
      <c r="BR63" s="161">
        <v>17</v>
      </c>
      <c r="BS63" s="161">
        <v>118</v>
      </c>
      <c r="BT63" s="161">
        <v>91</v>
      </c>
      <c r="BU63" s="161">
        <v>36</v>
      </c>
      <c r="BV63" s="161">
        <v>10</v>
      </c>
      <c r="BW63" s="161">
        <v>0</v>
      </c>
      <c r="BX63" s="161">
        <v>251</v>
      </c>
      <c r="BY63" s="161">
        <v>3</v>
      </c>
      <c r="BZ63" s="161">
        <v>4</v>
      </c>
      <c r="CA63" s="161">
        <v>10</v>
      </c>
      <c r="CB63" s="161">
        <v>11</v>
      </c>
      <c r="CC63" s="161">
        <v>10</v>
      </c>
      <c r="CD63" s="161">
        <v>6</v>
      </c>
      <c r="CE63" s="161">
        <v>11</v>
      </c>
      <c r="CF63" s="161">
        <v>10</v>
      </c>
      <c r="CG63" s="161">
        <v>6</v>
      </c>
      <c r="CH63" s="161">
        <v>14</v>
      </c>
      <c r="CI63" s="161">
        <v>18</v>
      </c>
      <c r="CJ63" s="161">
        <v>23</v>
      </c>
      <c r="CK63" s="161">
        <v>21</v>
      </c>
      <c r="CL63" s="161">
        <v>24</v>
      </c>
      <c r="CM63" s="161">
        <v>22</v>
      </c>
      <c r="CN63" s="161">
        <v>17</v>
      </c>
      <c r="CO63" s="161">
        <v>21</v>
      </c>
      <c r="CP63" s="161">
        <v>11</v>
      </c>
      <c r="CQ63" s="161">
        <v>3</v>
      </c>
      <c r="CR63" s="161">
        <v>5</v>
      </c>
      <c r="CS63" s="161">
        <v>1</v>
      </c>
      <c r="CT63" s="161">
        <v>0</v>
      </c>
      <c r="CU63" s="161">
        <v>13974</v>
      </c>
      <c r="CV63" s="460">
        <v>56.173306772899998</v>
      </c>
      <c r="CW63" s="161">
        <v>17</v>
      </c>
      <c r="CX63" s="161">
        <v>130</v>
      </c>
      <c r="CY63" s="161">
        <v>104</v>
      </c>
      <c r="CZ63" s="161">
        <v>58</v>
      </c>
      <c r="DA63" s="161">
        <v>20</v>
      </c>
      <c r="DB63" s="161">
        <v>0</v>
      </c>
    </row>
    <row r="64" spans="1:106" x14ac:dyDescent="0.15">
      <c r="A64" s="288">
        <v>8478</v>
      </c>
      <c r="B64" s="288">
        <v>28220</v>
      </c>
      <c r="C64" s="288">
        <v>480</v>
      </c>
      <c r="D64" s="458">
        <v>2</v>
      </c>
      <c r="E64" s="458"/>
      <c r="F64" s="458"/>
      <c r="G64" s="458"/>
      <c r="H64" s="458" t="s">
        <v>631</v>
      </c>
      <c r="I64" s="458" t="s">
        <v>59</v>
      </c>
      <c r="J64" s="458" t="s">
        <v>85</v>
      </c>
      <c r="K64" s="458"/>
      <c r="L64" s="459" t="s">
        <v>879</v>
      </c>
      <c r="M64" s="479">
        <v>100</v>
      </c>
      <c r="N64" s="161">
        <v>287</v>
      </c>
      <c r="O64" s="161">
        <v>5</v>
      </c>
      <c r="P64" s="161">
        <v>3</v>
      </c>
      <c r="Q64" s="161">
        <v>12</v>
      </c>
      <c r="R64" s="161">
        <v>11</v>
      </c>
      <c r="S64" s="161">
        <v>7</v>
      </c>
      <c r="T64" s="161">
        <v>13</v>
      </c>
      <c r="U64" s="161">
        <v>10</v>
      </c>
      <c r="V64" s="161">
        <v>2</v>
      </c>
      <c r="W64" s="161">
        <v>19</v>
      </c>
      <c r="X64" s="161">
        <v>15</v>
      </c>
      <c r="Y64" s="161">
        <v>27</v>
      </c>
      <c r="Z64" s="161">
        <v>22</v>
      </c>
      <c r="AA64" s="161">
        <v>25</v>
      </c>
      <c r="AB64" s="161">
        <v>30</v>
      </c>
      <c r="AC64" s="161">
        <v>30</v>
      </c>
      <c r="AD64" s="161">
        <v>12</v>
      </c>
      <c r="AE64" s="161">
        <v>20</v>
      </c>
      <c r="AF64" s="161">
        <v>18</v>
      </c>
      <c r="AG64" s="161">
        <v>6</v>
      </c>
      <c r="AH64" s="161">
        <v>0</v>
      </c>
      <c r="AI64" s="161">
        <v>0</v>
      </c>
      <c r="AJ64" s="161">
        <v>0</v>
      </c>
      <c r="AK64" s="161">
        <v>15794</v>
      </c>
      <c r="AL64" s="460">
        <v>55.531358885000003</v>
      </c>
      <c r="AM64" s="161">
        <v>20</v>
      </c>
      <c r="AN64" s="161">
        <v>151</v>
      </c>
      <c r="AO64" s="161">
        <v>116</v>
      </c>
      <c r="AP64" s="161">
        <v>56</v>
      </c>
      <c r="AQ64" s="161">
        <v>24</v>
      </c>
      <c r="AR64" s="161">
        <v>0</v>
      </c>
      <c r="AS64" s="161">
        <v>137</v>
      </c>
      <c r="AT64" s="161">
        <v>0</v>
      </c>
      <c r="AU64" s="161">
        <v>2</v>
      </c>
      <c r="AV64" s="161">
        <v>8</v>
      </c>
      <c r="AW64" s="161">
        <v>3</v>
      </c>
      <c r="AX64" s="161">
        <v>4</v>
      </c>
      <c r="AY64" s="161">
        <v>6</v>
      </c>
      <c r="AZ64" s="161">
        <v>6</v>
      </c>
      <c r="BA64" s="161">
        <v>1</v>
      </c>
      <c r="BB64" s="161">
        <v>11</v>
      </c>
      <c r="BC64" s="161">
        <v>8</v>
      </c>
      <c r="BD64" s="161">
        <v>12</v>
      </c>
      <c r="BE64" s="161">
        <v>12</v>
      </c>
      <c r="BF64" s="161">
        <v>16</v>
      </c>
      <c r="BG64" s="161">
        <v>15</v>
      </c>
      <c r="BH64" s="161">
        <v>14</v>
      </c>
      <c r="BI64" s="161">
        <v>6</v>
      </c>
      <c r="BJ64" s="161">
        <v>7</v>
      </c>
      <c r="BK64" s="161">
        <v>4</v>
      </c>
      <c r="BL64" s="161">
        <v>2</v>
      </c>
      <c r="BM64" s="161">
        <v>0</v>
      </c>
      <c r="BN64" s="161">
        <v>0</v>
      </c>
      <c r="BO64" s="161">
        <v>0</v>
      </c>
      <c r="BP64" s="161">
        <v>7363</v>
      </c>
      <c r="BQ64" s="460">
        <v>54.244525547400002</v>
      </c>
      <c r="BR64" s="161">
        <v>10</v>
      </c>
      <c r="BS64" s="161">
        <v>79</v>
      </c>
      <c r="BT64" s="161">
        <v>48</v>
      </c>
      <c r="BU64" s="161">
        <v>19</v>
      </c>
      <c r="BV64" s="161">
        <v>6</v>
      </c>
      <c r="BW64" s="161">
        <v>0</v>
      </c>
      <c r="BX64" s="161">
        <v>150</v>
      </c>
      <c r="BY64" s="161">
        <v>5</v>
      </c>
      <c r="BZ64" s="161">
        <v>1</v>
      </c>
      <c r="CA64" s="161">
        <v>4</v>
      </c>
      <c r="CB64" s="161">
        <v>8</v>
      </c>
      <c r="CC64" s="161">
        <v>3</v>
      </c>
      <c r="CD64" s="161">
        <v>7</v>
      </c>
      <c r="CE64" s="161">
        <v>4</v>
      </c>
      <c r="CF64" s="161">
        <v>1</v>
      </c>
      <c r="CG64" s="161">
        <v>8</v>
      </c>
      <c r="CH64" s="161">
        <v>7</v>
      </c>
      <c r="CI64" s="161">
        <v>15</v>
      </c>
      <c r="CJ64" s="161">
        <v>10</v>
      </c>
      <c r="CK64" s="161">
        <v>9</v>
      </c>
      <c r="CL64" s="161">
        <v>15</v>
      </c>
      <c r="CM64" s="161">
        <v>16</v>
      </c>
      <c r="CN64" s="161">
        <v>6</v>
      </c>
      <c r="CO64" s="161">
        <v>13</v>
      </c>
      <c r="CP64" s="161">
        <v>14</v>
      </c>
      <c r="CQ64" s="161">
        <v>4</v>
      </c>
      <c r="CR64" s="161">
        <v>0</v>
      </c>
      <c r="CS64" s="161">
        <v>0</v>
      </c>
      <c r="CT64" s="161">
        <v>0</v>
      </c>
      <c r="CU64" s="161">
        <v>8431</v>
      </c>
      <c r="CV64" s="460">
        <v>56.706666666700002</v>
      </c>
      <c r="CW64" s="161">
        <v>10</v>
      </c>
      <c r="CX64" s="161">
        <v>72</v>
      </c>
      <c r="CY64" s="161">
        <v>68</v>
      </c>
      <c r="CZ64" s="161">
        <v>37</v>
      </c>
      <c r="DA64" s="161">
        <v>18</v>
      </c>
      <c r="DB64" s="161">
        <v>0</v>
      </c>
    </row>
    <row r="65" spans="1:106" x14ac:dyDescent="0.15">
      <c r="A65" s="288">
        <v>8479</v>
      </c>
      <c r="B65" s="288">
        <v>28220</v>
      </c>
      <c r="C65" s="288">
        <v>490</v>
      </c>
      <c r="D65" s="458">
        <v>2</v>
      </c>
      <c r="E65" s="458"/>
      <c r="F65" s="458"/>
      <c r="G65" s="458"/>
      <c r="H65" s="458" t="s">
        <v>631</v>
      </c>
      <c r="I65" s="458" t="s">
        <v>59</v>
      </c>
      <c r="J65" s="458" t="s">
        <v>86</v>
      </c>
      <c r="K65" s="458"/>
      <c r="L65" s="459" t="s">
        <v>879</v>
      </c>
      <c r="M65" s="479">
        <v>47</v>
      </c>
      <c r="N65" s="161">
        <v>133</v>
      </c>
      <c r="O65" s="161">
        <v>3</v>
      </c>
      <c r="P65" s="161">
        <v>7</v>
      </c>
      <c r="Q65" s="161">
        <v>4</v>
      </c>
      <c r="R65" s="161">
        <v>7</v>
      </c>
      <c r="S65" s="161">
        <v>3</v>
      </c>
      <c r="T65" s="161">
        <v>3</v>
      </c>
      <c r="U65" s="161">
        <v>3</v>
      </c>
      <c r="V65" s="161">
        <v>6</v>
      </c>
      <c r="W65" s="161">
        <v>12</v>
      </c>
      <c r="X65" s="161">
        <v>4</v>
      </c>
      <c r="Y65" s="161">
        <v>11</v>
      </c>
      <c r="Z65" s="161">
        <v>5</v>
      </c>
      <c r="AA65" s="161">
        <v>15</v>
      </c>
      <c r="AB65" s="161">
        <v>15</v>
      </c>
      <c r="AC65" s="161">
        <v>9</v>
      </c>
      <c r="AD65" s="161">
        <v>11</v>
      </c>
      <c r="AE65" s="161">
        <v>6</v>
      </c>
      <c r="AF65" s="161">
        <v>6</v>
      </c>
      <c r="AG65" s="161">
        <v>3</v>
      </c>
      <c r="AH65" s="161">
        <v>0</v>
      </c>
      <c r="AI65" s="161">
        <v>0</v>
      </c>
      <c r="AJ65" s="161">
        <v>0</v>
      </c>
      <c r="AK65" s="161">
        <v>6947</v>
      </c>
      <c r="AL65" s="460">
        <v>52.733082706799998</v>
      </c>
      <c r="AM65" s="161">
        <v>14</v>
      </c>
      <c r="AN65" s="161">
        <v>69</v>
      </c>
      <c r="AO65" s="161">
        <v>50</v>
      </c>
      <c r="AP65" s="161">
        <v>26</v>
      </c>
      <c r="AQ65" s="161">
        <v>9</v>
      </c>
      <c r="AR65" s="161">
        <v>0</v>
      </c>
      <c r="AS65" s="161">
        <v>61</v>
      </c>
      <c r="AT65" s="161">
        <v>1</v>
      </c>
      <c r="AU65" s="161">
        <v>3</v>
      </c>
      <c r="AV65" s="161">
        <v>4</v>
      </c>
      <c r="AW65" s="161">
        <v>2</v>
      </c>
      <c r="AX65" s="161">
        <v>1</v>
      </c>
      <c r="AY65" s="161">
        <v>2</v>
      </c>
      <c r="AZ65" s="161">
        <v>2</v>
      </c>
      <c r="BA65" s="161">
        <v>1</v>
      </c>
      <c r="BB65" s="161">
        <v>6</v>
      </c>
      <c r="BC65" s="161">
        <v>1</v>
      </c>
      <c r="BD65" s="161">
        <v>6</v>
      </c>
      <c r="BE65" s="161">
        <v>4</v>
      </c>
      <c r="BF65" s="161">
        <v>6</v>
      </c>
      <c r="BG65" s="161">
        <v>8</v>
      </c>
      <c r="BH65" s="161">
        <v>5</v>
      </c>
      <c r="BI65" s="161">
        <v>3</v>
      </c>
      <c r="BJ65" s="161">
        <v>3</v>
      </c>
      <c r="BK65" s="161">
        <v>3</v>
      </c>
      <c r="BL65" s="161">
        <v>0</v>
      </c>
      <c r="BM65" s="161">
        <v>0</v>
      </c>
      <c r="BN65" s="161">
        <v>0</v>
      </c>
      <c r="BO65" s="161">
        <v>0</v>
      </c>
      <c r="BP65" s="161">
        <v>3122</v>
      </c>
      <c r="BQ65" s="460">
        <v>51.680327868900001</v>
      </c>
      <c r="BR65" s="161">
        <v>8</v>
      </c>
      <c r="BS65" s="161">
        <v>31</v>
      </c>
      <c r="BT65" s="161">
        <v>22</v>
      </c>
      <c r="BU65" s="161">
        <v>9</v>
      </c>
      <c r="BV65" s="161">
        <v>3</v>
      </c>
      <c r="BW65" s="161">
        <v>0</v>
      </c>
      <c r="BX65" s="161">
        <v>72</v>
      </c>
      <c r="BY65" s="161">
        <v>2</v>
      </c>
      <c r="BZ65" s="161">
        <v>4</v>
      </c>
      <c r="CA65" s="161">
        <v>0</v>
      </c>
      <c r="CB65" s="161">
        <v>5</v>
      </c>
      <c r="CC65" s="161">
        <v>2</v>
      </c>
      <c r="CD65" s="161">
        <v>1</v>
      </c>
      <c r="CE65" s="161">
        <v>1</v>
      </c>
      <c r="CF65" s="161">
        <v>5</v>
      </c>
      <c r="CG65" s="161">
        <v>6</v>
      </c>
      <c r="CH65" s="161">
        <v>3</v>
      </c>
      <c r="CI65" s="161">
        <v>5</v>
      </c>
      <c r="CJ65" s="161">
        <v>1</v>
      </c>
      <c r="CK65" s="161">
        <v>9</v>
      </c>
      <c r="CL65" s="161">
        <v>7</v>
      </c>
      <c r="CM65" s="161">
        <v>4</v>
      </c>
      <c r="CN65" s="161">
        <v>8</v>
      </c>
      <c r="CO65" s="161">
        <v>3</v>
      </c>
      <c r="CP65" s="161">
        <v>3</v>
      </c>
      <c r="CQ65" s="161">
        <v>3</v>
      </c>
      <c r="CR65" s="161">
        <v>0</v>
      </c>
      <c r="CS65" s="161">
        <v>0</v>
      </c>
      <c r="CT65" s="161">
        <v>0</v>
      </c>
      <c r="CU65" s="161">
        <v>3825</v>
      </c>
      <c r="CV65" s="460">
        <v>53.625</v>
      </c>
      <c r="CW65" s="161">
        <v>6</v>
      </c>
      <c r="CX65" s="161">
        <v>38</v>
      </c>
      <c r="CY65" s="161">
        <v>28</v>
      </c>
      <c r="CZ65" s="161">
        <v>17</v>
      </c>
      <c r="DA65" s="161">
        <v>6</v>
      </c>
      <c r="DB65" s="161">
        <v>0</v>
      </c>
    </row>
    <row r="66" spans="1:106" x14ac:dyDescent="0.15">
      <c r="A66" s="288">
        <v>8480</v>
      </c>
      <c r="B66" s="288">
        <v>28220</v>
      </c>
      <c r="C66" s="288">
        <v>500</v>
      </c>
      <c r="D66" s="458">
        <v>2</v>
      </c>
      <c r="E66" s="458"/>
      <c r="F66" s="458"/>
      <c r="G66" s="458"/>
      <c r="H66" s="458" t="s">
        <v>631</v>
      </c>
      <c r="I66" s="458" t="s">
        <v>59</v>
      </c>
      <c r="J66" s="458" t="s">
        <v>87</v>
      </c>
      <c r="K66" s="458"/>
      <c r="L66" s="459" t="s">
        <v>879</v>
      </c>
      <c r="M66" s="479">
        <v>90</v>
      </c>
      <c r="N66" s="161">
        <v>271</v>
      </c>
      <c r="O66" s="161">
        <v>3</v>
      </c>
      <c r="P66" s="161">
        <v>2</v>
      </c>
      <c r="Q66" s="161">
        <v>7</v>
      </c>
      <c r="R66" s="161">
        <v>11</v>
      </c>
      <c r="S66" s="161">
        <v>14</v>
      </c>
      <c r="T66" s="161">
        <v>12</v>
      </c>
      <c r="U66" s="161">
        <v>5</v>
      </c>
      <c r="V66" s="161">
        <v>11</v>
      </c>
      <c r="W66" s="161">
        <v>15</v>
      </c>
      <c r="X66" s="161">
        <v>11</v>
      </c>
      <c r="Y66" s="161">
        <v>24</v>
      </c>
      <c r="Z66" s="161">
        <v>29</v>
      </c>
      <c r="AA66" s="161">
        <v>22</v>
      </c>
      <c r="AB66" s="161">
        <v>25</v>
      </c>
      <c r="AC66" s="161">
        <v>22</v>
      </c>
      <c r="AD66" s="161">
        <v>19</v>
      </c>
      <c r="AE66" s="161">
        <v>21</v>
      </c>
      <c r="AF66" s="161">
        <v>11</v>
      </c>
      <c r="AG66" s="161">
        <v>6</v>
      </c>
      <c r="AH66" s="161">
        <v>1</v>
      </c>
      <c r="AI66" s="161">
        <v>0</v>
      </c>
      <c r="AJ66" s="161">
        <v>0</v>
      </c>
      <c r="AK66" s="161">
        <v>14985</v>
      </c>
      <c r="AL66" s="460">
        <v>55.795202951999997</v>
      </c>
      <c r="AM66" s="161">
        <v>12</v>
      </c>
      <c r="AN66" s="161">
        <v>154</v>
      </c>
      <c r="AO66" s="161">
        <v>105</v>
      </c>
      <c r="AP66" s="161">
        <v>58</v>
      </c>
      <c r="AQ66" s="161">
        <v>18</v>
      </c>
      <c r="AR66" s="161">
        <v>0</v>
      </c>
      <c r="AS66" s="161">
        <v>133</v>
      </c>
      <c r="AT66" s="161">
        <v>2</v>
      </c>
      <c r="AU66" s="161">
        <v>1</v>
      </c>
      <c r="AV66" s="161">
        <v>3</v>
      </c>
      <c r="AW66" s="161">
        <v>4</v>
      </c>
      <c r="AX66" s="161">
        <v>6</v>
      </c>
      <c r="AY66" s="161">
        <v>5</v>
      </c>
      <c r="AZ66" s="161">
        <v>5</v>
      </c>
      <c r="BA66" s="161">
        <v>4</v>
      </c>
      <c r="BB66" s="161">
        <v>9</v>
      </c>
      <c r="BC66" s="161">
        <v>6</v>
      </c>
      <c r="BD66" s="161">
        <v>9</v>
      </c>
      <c r="BE66" s="161">
        <v>17</v>
      </c>
      <c r="BF66" s="161">
        <v>12</v>
      </c>
      <c r="BG66" s="161">
        <v>16</v>
      </c>
      <c r="BH66" s="161">
        <v>7</v>
      </c>
      <c r="BI66" s="161">
        <v>8</v>
      </c>
      <c r="BJ66" s="161">
        <v>10</v>
      </c>
      <c r="BK66" s="161">
        <v>6</v>
      </c>
      <c r="BL66" s="161">
        <v>3</v>
      </c>
      <c r="BM66" s="161">
        <v>0</v>
      </c>
      <c r="BN66" s="161">
        <v>0</v>
      </c>
      <c r="BO66" s="161">
        <v>0</v>
      </c>
      <c r="BP66" s="161">
        <v>7357</v>
      </c>
      <c r="BQ66" s="460">
        <v>55.815789473700001</v>
      </c>
      <c r="BR66" s="161">
        <v>6</v>
      </c>
      <c r="BS66" s="161">
        <v>77</v>
      </c>
      <c r="BT66" s="161">
        <v>50</v>
      </c>
      <c r="BU66" s="161">
        <v>27</v>
      </c>
      <c r="BV66" s="161">
        <v>9</v>
      </c>
      <c r="BW66" s="161">
        <v>0</v>
      </c>
      <c r="BX66" s="161">
        <v>138</v>
      </c>
      <c r="BY66" s="161">
        <v>1</v>
      </c>
      <c r="BZ66" s="161">
        <v>1</v>
      </c>
      <c r="CA66" s="161">
        <v>4</v>
      </c>
      <c r="CB66" s="161">
        <v>7</v>
      </c>
      <c r="CC66" s="161">
        <v>8</v>
      </c>
      <c r="CD66" s="161">
        <v>7</v>
      </c>
      <c r="CE66" s="161">
        <v>0</v>
      </c>
      <c r="CF66" s="161">
        <v>7</v>
      </c>
      <c r="CG66" s="161">
        <v>6</v>
      </c>
      <c r="CH66" s="161">
        <v>5</v>
      </c>
      <c r="CI66" s="161">
        <v>15</v>
      </c>
      <c r="CJ66" s="161">
        <v>12</v>
      </c>
      <c r="CK66" s="161">
        <v>10</v>
      </c>
      <c r="CL66" s="161">
        <v>9</v>
      </c>
      <c r="CM66" s="161">
        <v>15</v>
      </c>
      <c r="CN66" s="161">
        <v>11</v>
      </c>
      <c r="CO66" s="161">
        <v>11</v>
      </c>
      <c r="CP66" s="161">
        <v>5</v>
      </c>
      <c r="CQ66" s="161">
        <v>3</v>
      </c>
      <c r="CR66" s="161">
        <v>1</v>
      </c>
      <c r="CS66" s="161">
        <v>0</v>
      </c>
      <c r="CT66" s="161">
        <v>0</v>
      </c>
      <c r="CU66" s="161">
        <v>7628</v>
      </c>
      <c r="CV66" s="460">
        <v>55.775362318799999</v>
      </c>
      <c r="CW66" s="161">
        <v>6</v>
      </c>
      <c r="CX66" s="161">
        <v>77</v>
      </c>
      <c r="CY66" s="161">
        <v>55</v>
      </c>
      <c r="CZ66" s="161">
        <v>31</v>
      </c>
      <c r="DA66" s="161">
        <v>9</v>
      </c>
      <c r="DB66" s="161">
        <v>0</v>
      </c>
    </row>
    <row r="67" spans="1:106" x14ac:dyDescent="0.15">
      <c r="A67" s="288">
        <v>8481</v>
      </c>
      <c r="B67" s="288">
        <v>28220</v>
      </c>
      <c r="C67" s="288">
        <v>510</v>
      </c>
      <c r="D67" s="458">
        <v>2</v>
      </c>
      <c r="E67" s="458"/>
      <c r="F67" s="458"/>
      <c r="G67" s="458"/>
      <c r="H67" s="458" t="s">
        <v>631</v>
      </c>
      <c r="I67" s="458" t="s">
        <v>59</v>
      </c>
      <c r="J67" s="458" t="s">
        <v>88</v>
      </c>
      <c r="K67" s="458"/>
      <c r="L67" s="459" t="s">
        <v>879</v>
      </c>
      <c r="M67" s="479">
        <v>36</v>
      </c>
      <c r="N67" s="161">
        <v>113</v>
      </c>
      <c r="O67" s="161">
        <v>2</v>
      </c>
      <c r="P67" s="161">
        <v>2</v>
      </c>
      <c r="Q67" s="161">
        <v>2</v>
      </c>
      <c r="R67" s="161">
        <v>6</v>
      </c>
      <c r="S67" s="161">
        <v>6</v>
      </c>
      <c r="T67" s="161">
        <v>5</v>
      </c>
      <c r="U67" s="161">
        <v>2</v>
      </c>
      <c r="V67" s="161">
        <v>3</v>
      </c>
      <c r="W67" s="161">
        <v>10</v>
      </c>
      <c r="X67" s="161">
        <v>7</v>
      </c>
      <c r="Y67" s="161">
        <v>8</v>
      </c>
      <c r="Z67" s="161">
        <v>11</v>
      </c>
      <c r="AA67" s="161">
        <v>11</v>
      </c>
      <c r="AB67" s="161">
        <v>9</v>
      </c>
      <c r="AC67" s="161">
        <v>6</v>
      </c>
      <c r="AD67" s="161">
        <v>6</v>
      </c>
      <c r="AE67" s="161">
        <v>9</v>
      </c>
      <c r="AF67" s="161">
        <v>6</v>
      </c>
      <c r="AG67" s="161">
        <v>2</v>
      </c>
      <c r="AH67" s="161">
        <v>0</v>
      </c>
      <c r="AI67" s="161">
        <v>0</v>
      </c>
      <c r="AJ67" s="161">
        <v>0</v>
      </c>
      <c r="AK67" s="161">
        <v>6008</v>
      </c>
      <c r="AL67" s="460">
        <v>53.6681415929</v>
      </c>
      <c r="AM67" s="161">
        <v>6</v>
      </c>
      <c r="AN67" s="161">
        <v>69</v>
      </c>
      <c r="AO67" s="161">
        <v>38</v>
      </c>
      <c r="AP67" s="161">
        <v>23</v>
      </c>
      <c r="AQ67" s="161">
        <v>8</v>
      </c>
      <c r="AR67" s="161">
        <v>0</v>
      </c>
      <c r="AS67" s="161">
        <v>53</v>
      </c>
      <c r="AT67" s="161">
        <v>1</v>
      </c>
      <c r="AU67" s="161">
        <v>0</v>
      </c>
      <c r="AV67" s="161">
        <v>1</v>
      </c>
      <c r="AW67" s="161">
        <v>4</v>
      </c>
      <c r="AX67" s="161">
        <v>3</v>
      </c>
      <c r="AY67" s="161">
        <v>3</v>
      </c>
      <c r="AZ67" s="161">
        <v>2</v>
      </c>
      <c r="BA67" s="161">
        <v>1</v>
      </c>
      <c r="BB67" s="161">
        <v>4</v>
      </c>
      <c r="BC67" s="161">
        <v>3</v>
      </c>
      <c r="BD67" s="161">
        <v>5</v>
      </c>
      <c r="BE67" s="161">
        <v>6</v>
      </c>
      <c r="BF67" s="161">
        <v>6</v>
      </c>
      <c r="BG67" s="161">
        <v>5</v>
      </c>
      <c r="BH67" s="161">
        <v>2</v>
      </c>
      <c r="BI67" s="161">
        <v>3</v>
      </c>
      <c r="BJ67" s="161">
        <v>2</v>
      </c>
      <c r="BK67" s="161">
        <v>1</v>
      </c>
      <c r="BL67" s="161">
        <v>1</v>
      </c>
      <c r="BM67" s="161">
        <v>0</v>
      </c>
      <c r="BN67" s="161">
        <v>0</v>
      </c>
      <c r="BO67" s="161">
        <v>0</v>
      </c>
      <c r="BP67" s="161">
        <v>2665</v>
      </c>
      <c r="BQ67" s="460">
        <v>50.783018867899997</v>
      </c>
      <c r="BR67" s="161">
        <v>2</v>
      </c>
      <c r="BS67" s="161">
        <v>37</v>
      </c>
      <c r="BT67" s="161">
        <v>14</v>
      </c>
      <c r="BU67" s="161">
        <v>7</v>
      </c>
      <c r="BV67" s="161">
        <v>2</v>
      </c>
      <c r="BW67" s="161">
        <v>0</v>
      </c>
      <c r="BX67" s="161">
        <v>60</v>
      </c>
      <c r="BY67" s="161">
        <v>1</v>
      </c>
      <c r="BZ67" s="161">
        <v>2</v>
      </c>
      <c r="CA67" s="161">
        <v>1</v>
      </c>
      <c r="CB67" s="161">
        <v>2</v>
      </c>
      <c r="CC67" s="161">
        <v>3</v>
      </c>
      <c r="CD67" s="161">
        <v>2</v>
      </c>
      <c r="CE67" s="161">
        <v>0</v>
      </c>
      <c r="CF67" s="161">
        <v>2</v>
      </c>
      <c r="CG67" s="161">
        <v>6</v>
      </c>
      <c r="CH67" s="161">
        <v>4</v>
      </c>
      <c r="CI67" s="161">
        <v>3</v>
      </c>
      <c r="CJ67" s="161">
        <v>5</v>
      </c>
      <c r="CK67" s="161">
        <v>5</v>
      </c>
      <c r="CL67" s="161">
        <v>4</v>
      </c>
      <c r="CM67" s="161">
        <v>4</v>
      </c>
      <c r="CN67" s="161">
        <v>3</v>
      </c>
      <c r="CO67" s="161">
        <v>7</v>
      </c>
      <c r="CP67" s="161">
        <v>5</v>
      </c>
      <c r="CQ67" s="161">
        <v>1</v>
      </c>
      <c r="CR67" s="161">
        <v>0</v>
      </c>
      <c r="CS67" s="161">
        <v>0</v>
      </c>
      <c r="CT67" s="161">
        <v>0</v>
      </c>
      <c r="CU67" s="161">
        <v>3343</v>
      </c>
      <c r="CV67" s="460">
        <v>56.2166666667</v>
      </c>
      <c r="CW67" s="161">
        <v>4</v>
      </c>
      <c r="CX67" s="161">
        <v>32</v>
      </c>
      <c r="CY67" s="161">
        <v>24</v>
      </c>
      <c r="CZ67" s="161">
        <v>16</v>
      </c>
      <c r="DA67" s="161">
        <v>6</v>
      </c>
      <c r="DB67" s="161">
        <v>0</v>
      </c>
    </row>
    <row r="68" spans="1:106" x14ac:dyDescent="0.15">
      <c r="A68" s="288">
        <v>8482</v>
      </c>
      <c r="B68" s="288">
        <v>28220</v>
      </c>
      <c r="C68" s="288">
        <v>520</v>
      </c>
      <c r="D68" s="458">
        <v>2</v>
      </c>
      <c r="E68" s="458"/>
      <c r="F68" s="458"/>
      <c r="G68" s="458"/>
      <c r="H68" s="458" t="s">
        <v>631</v>
      </c>
      <c r="I68" s="458" t="s">
        <v>59</v>
      </c>
      <c r="J68" s="458" t="s">
        <v>89</v>
      </c>
      <c r="K68" s="458"/>
      <c r="L68" s="459" t="s">
        <v>879</v>
      </c>
      <c r="M68" s="479">
        <v>27</v>
      </c>
      <c r="N68" s="161">
        <v>71</v>
      </c>
      <c r="O68" s="161">
        <v>1</v>
      </c>
      <c r="P68" s="161">
        <v>3</v>
      </c>
      <c r="Q68" s="161">
        <v>2</v>
      </c>
      <c r="R68" s="161">
        <v>3</v>
      </c>
      <c r="S68" s="161">
        <v>1</v>
      </c>
      <c r="T68" s="161">
        <v>3</v>
      </c>
      <c r="U68" s="161">
        <v>0</v>
      </c>
      <c r="V68" s="161">
        <v>0</v>
      </c>
      <c r="W68" s="161">
        <v>5</v>
      </c>
      <c r="X68" s="161">
        <v>9</v>
      </c>
      <c r="Y68" s="161">
        <v>7</v>
      </c>
      <c r="Z68" s="161">
        <v>3</v>
      </c>
      <c r="AA68" s="161">
        <v>0</v>
      </c>
      <c r="AB68" s="161">
        <v>7</v>
      </c>
      <c r="AC68" s="161">
        <v>13</v>
      </c>
      <c r="AD68" s="161">
        <v>6</v>
      </c>
      <c r="AE68" s="161">
        <v>6</v>
      </c>
      <c r="AF68" s="161">
        <v>0</v>
      </c>
      <c r="AG68" s="161">
        <v>2</v>
      </c>
      <c r="AH68" s="161">
        <v>0</v>
      </c>
      <c r="AI68" s="161">
        <v>0</v>
      </c>
      <c r="AJ68" s="161">
        <v>0</v>
      </c>
      <c r="AK68" s="161">
        <v>3908</v>
      </c>
      <c r="AL68" s="460">
        <v>55.542253521100001</v>
      </c>
      <c r="AM68" s="161">
        <v>6</v>
      </c>
      <c r="AN68" s="161">
        <v>31</v>
      </c>
      <c r="AO68" s="161">
        <v>34</v>
      </c>
      <c r="AP68" s="161">
        <v>14</v>
      </c>
      <c r="AQ68" s="161">
        <v>2</v>
      </c>
      <c r="AR68" s="161">
        <v>0</v>
      </c>
      <c r="AS68" s="161">
        <v>33</v>
      </c>
      <c r="AT68" s="161">
        <v>1</v>
      </c>
      <c r="AU68" s="161">
        <v>2</v>
      </c>
      <c r="AV68" s="161">
        <v>2</v>
      </c>
      <c r="AW68" s="161">
        <v>1</v>
      </c>
      <c r="AX68" s="161">
        <v>0</v>
      </c>
      <c r="AY68" s="161">
        <v>1</v>
      </c>
      <c r="AZ68" s="161">
        <v>0</v>
      </c>
      <c r="BA68" s="161">
        <v>0</v>
      </c>
      <c r="BB68" s="161">
        <v>2</v>
      </c>
      <c r="BC68" s="161">
        <v>5</v>
      </c>
      <c r="BD68" s="161">
        <v>3</v>
      </c>
      <c r="BE68" s="161">
        <v>2</v>
      </c>
      <c r="BF68" s="161">
        <v>0</v>
      </c>
      <c r="BG68" s="161">
        <v>3</v>
      </c>
      <c r="BH68" s="161">
        <v>5</v>
      </c>
      <c r="BI68" s="161">
        <v>2</v>
      </c>
      <c r="BJ68" s="161">
        <v>4</v>
      </c>
      <c r="BK68" s="161">
        <v>0</v>
      </c>
      <c r="BL68" s="161">
        <v>0</v>
      </c>
      <c r="BM68" s="161">
        <v>0</v>
      </c>
      <c r="BN68" s="161">
        <v>0</v>
      </c>
      <c r="BO68" s="161">
        <v>0</v>
      </c>
      <c r="BP68" s="161">
        <v>1715</v>
      </c>
      <c r="BQ68" s="460">
        <v>52.469696969700003</v>
      </c>
      <c r="BR68" s="161">
        <v>5</v>
      </c>
      <c r="BS68" s="161">
        <v>14</v>
      </c>
      <c r="BT68" s="161">
        <v>14</v>
      </c>
      <c r="BU68" s="161">
        <v>6</v>
      </c>
      <c r="BV68" s="161">
        <v>0</v>
      </c>
      <c r="BW68" s="161">
        <v>0</v>
      </c>
      <c r="BX68" s="161">
        <v>38</v>
      </c>
      <c r="BY68" s="161">
        <v>0</v>
      </c>
      <c r="BZ68" s="161">
        <v>1</v>
      </c>
      <c r="CA68" s="161">
        <v>0</v>
      </c>
      <c r="CB68" s="161">
        <v>2</v>
      </c>
      <c r="CC68" s="161">
        <v>1</v>
      </c>
      <c r="CD68" s="161">
        <v>2</v>
      </c>
      <c r="CE68" s="161">
        <v>0</v>
      </c>
      <c r="CF68" s="161">
        <v>0</v>
      </c>
      <c r="CG68" s="161">
        <v>3</v>
      </c>
      <c r="CH68" s="161">
        <v>4</v>
      </c>
      <c r="CI68" s="161">
        <v>4</v>
      </c>
      <c r="CJ68" s="161">
        <v>1</v>
      </c>
      <c r="CK68" s="161">
        <v>0</v>
      </c>
      <c r="CL68" s="161">
        <v>4</v>
      </c>
      <c r="CM68" s="161">
        <v>8</v>
      </c>
      <c r="CN68" s="161">
        <v>4</v>
      </c>
      <c r="CO68" s="161">
        <v>2</v>
      </c>
      <c r="CP68" s="161">
        <v>0</v>
      </c>
      <c r="CQ68" s="161">
        <v>2</v>
      </c>
      <c r="CR68" s="161">
        <v>0</v>
      </c>
      <c r="CS68" s="161">
        <v>0</v>
      </c>
      <c r="CT68" s="161">
        <v>0</v>
      </c>
      <c r="CU68" s="161">
        <v>2193</v>
      </c>
      <c r="CV68" s="460">
        <v>58.210526315800003</v>
      </c>
      <c r="CW68" s="161">
        <v>1</v>
      </c>
      <c r="CX68" s="161">
        <v>17</v>
      </c>
      <c r="CY68" s="161">
        <v>20</v>
      </c>
      <c r="CZ68" s="161">
        <v>8</v>
      </c>
      <c r="DA68" s="161">
        <v>2</v>
      </c>
      <c r="DB68" s="161">
        <v>0</v>
      </c>
    </row>
    <row r="69" spans="1:106" x14ac:dyDescent="0.15">
      <c r="A69" s="288">
        <v>8483</v>
      </c>
      <c r="B69" s="288">
        <v>28220</v>
      </c>
      <c r="C69" s="288">
        <v>530</v>
      </c>
      <c r="D69" s="458">
        <v>2</v>
      </c>
      <c r="E69" s="458"/>
      <c r="F69" s="458"/>
      <c r="G69" s="458"/>
      <c r="H69" s="458" t="s">
        <v>631</v>
      </c>
      <c r="I69" s="458" t="s">
        <v>59</v>
      </c>
      <c r="J69" s="458" t="s">
        <v>90</v>
      </c>
      <c r="K69" s="458"/>
      <c r="L69" s="459" t="s">
        <v>879</v>
      </c>
      <c r="M69" s="479">
        <v>151</v>
      </c>
      <c r="N69" s="161">
        <v>460</v>
      </c>
      <c r="O69" s="161">
        <v>8</v>
      </c>
      <c r="P69" s="161">
        <v>26</v>
      </c>
      <c r="Q69" s="161">
        <v>25</v>
      </c>
      <c r="R69" s="161">
        <v>30</v>
      </c>
      <c r="S69" s="161">
        <v>8</v>
      </c>
      <c r="T69" s="161">
        <v>18</v>
      </c>
      <c r="U69" s="161">
        <v>23</v>
      </c>
      <c r="V69" s="161">
        <v>21</v>
      </c>
      <c r="W69" s="161">
        <v>38</v>
      </c>
      <c r="X69" s="161">
        <v>26</v>
      </c>
      <c r="Y69" s="161">
        <v>19</v>
      </c>
      <c r="Z69" s="161">
        <v>37</v>
      </c>
      <c r="AA69" s="161">
        <v>39</v>
      </c>
      <c r="AB69" s="161">
        <v>45</v>
      </c>
      <c r="AC69" s="161">
        <v>24</v>
      </c>
      <c r="AD69" s="161">
        <v>30</v>
      </c>
      <c r="AE69" s="161">
        <v>20</v>
      </c>
      <c r="AF69" s="161">
        <v>13</v>
      </c>
      <c r="AG69" s="161">
        <v>9</v>
      </c>
      <c r="AH69" s="161">
        <v>1</v>
      </c>
      <c r="AI69" s="161">
        <v>0</v>
      </c>
      <c r="AJ69" s="161">
        <v>0</v>
      </c>
      <c r="AK69" s="161">
        <v>22225</v>
      </c>
      <c r="AL69" s="460">
        <v>48.815217391300003</v>
      </c>
      <c r="AM69" s="161">
        <v>59</v>
      </c>
      <c r="AN69" s="161">
        <v>259</v>
      </c>
      <c r="AO69" s="161">
        <v>142</v>
      </c>
      <c r="AP69" s="161">
        <v>73</v>
      </c>
      <c r="AQ69" s="161">
        <v>23</v>
      </c>
      <c r="AR69" s="161">
        <v>0</v>
      </c>
      <c r="AS69" s="161">
        <v>219</v>
      </c>
      <c r="AT69" s="161">
        <v>4</v>
      </c>
      <c r="AU69" s="161">
        <v>15</v>
      </c>
      <c r="AV69" s="161">
        <v>14</v>
      </c>
      <c r="AW69" s="161">
        <v>17</v>
      </c>
      <c r="AX69" s="161">
        <v>2</v>
      </c>
      <c r="AY69" s="161">
        <v>7</v>
      </c>
      <c r="AZ69" s="161">
        <v>14</v>
      </c>
      <c r="BA69" s="161">
        <v>11</v>
      </c>
      <c r="BB69" s="161">
        <v>18</v>
      </c>
      <c r="BC69" s="161">
        <v>9</v>
      </c>
      <c r="BD69" s="161">
        <v>11</v>
      </c>
      <c r="BE69" s="161">
        <v>16</v>
      </c>
      <c r="BF69" s="161">
        <v>18</v>
      </c>
      <c r="BG69" s="161">
        <v>25</v>
      </c>
      <c r="BH69" s="161">
        <v>12</v>
      </c>
      <c r="BI69" s="161">
        <v>11</v>
      </c>
      <c r="BJ69" s="161">
        <v>6</v>
      </c>
      <c r="BK69" s="161">
        <v>5</v>
      </c>
      <c r="BL69" s="161">
        <v>3</v>
      </c>
      <c r="BM69" s="161">
        <v>1</v>
      </c>
      <c r="BN69" s="161">
        <v>0</v>
      </c>
      <c r="BO69" s="161">
        <v>0</v>
      </c>
      <c r="BP69" s="161">
        <v>10105</v>
      </c>
      <c r="BQ69" s="460">
        <v>46.6415525114</v>
      </c>
      <c r="BR69" s="161">
        <v>33</v>
      </c>
      <c r="BS69" s="161">
        <v>123</v>
      </c>
      <c r="BT69" s="161">
        <v>63</v>
      </c>
      <c r="BU69" s="161">
        <v>26</v>
      </c>
      <c r="BV69" s="161">
        <v>9</v>
      </c>
      <c r="BW69" s="161">
        <v>0</v>
      </c>
      <c r="BX69" s="161">
        <v>241</v>
      </c>
      <c r="BY69" s="161">
        <v>4</v>
      </c>
      <c r="BZ69" s="161">
        <v>11</v>
      </c>
      <c r="CA69" s="161">
        <v>11</v>
      </c>
      <c r="CB69" s="161">
        <v>13</v>
      </c>
      <c r="CC69" s="161">
        <v>6</v>
      </c>
      <c r="CD69" s="161">
        <v>11</v>
      </c>
      <c r="CE69" s="161">
        <v>9</v>
      </c>
      <c r="CF69" s="161">
        <v>10</v>
      </c>
      <c r="CG69" s="161">
        <v>20</v>
      </c>
      <c r="CH69" s="161">
        <v>17</v>
      </c>
      <c r="CI69" s="161">
        <v>8</v>
      </c>
      <c r="CJ69" s="161">
        <v>21</v>
      </c>
      <c r="CK69" s="161">
        <v>21</v>
      </c>
      <c r="CL69" s="161">
        <v>20</v>
      </c>
      <c r="CM69" s="161">
        <v>12</v>
      </c>
      <c r="CN69" s="161">
        <v>19</v>
      </c>
      <c r="CO69" s="161">
        <v>14</v>
      </c>
      <c r="CP69" s="161">
        <v>8</v>
      </c>
      <c r="CQ69" s="161">
        <v>6</v>
      </c>
      <c r="CR69" s="161">
        <v>0</v>
      </c>
      <c r="CS69" s="161">
        <v>0</v>
      </c>
      <c r="CT69" s="161">
        <v>0</v>
      </c>
      <c r="CU69" s="161">
        <v>12120</v>
      </c>
      <c r="CV69" s="460">
        <v>50.790456431499997</v>
      </c>
      <c r="CW69" s="161">
        <v>26</v>
      </c>
      <c r="CX69" s="161">
        <v>136</v>
      </c>
      <c r="CY69" s="161">
        <v>79</v>
      </c>
      <c r="CZ69" s="161">
        <v>47</v>
      </c>
      <c r="DA69" s="161">
        <v>14</v>
      </c>
      <c r="DB69" s="161">
        <v>0</v>
      </c>
    </row>
    <row r="70" spans="1:106" x14ac:dyDescent="0.15">
      <c r="A70" s="288">
        <v>8484</v>
      </c>
      <c r="B70" s="288">
        <v>28220</v>
      </c>
      <c r="C70" s="288">
        <v>540</v>
      </c>
      <c r="D70" s="458">
        <v>2</v>
      </c>
      <c r="E70" s="458"/>
      <c r="F70" s="458"/>
      <c r="G70" s="458"/>
      <c r="H70" s="458" t="s">
        <v>631</v>
      </c>
      <c r="I70" s="458" t="s">
        <v>59</v>
      </c>
      <c r="J70" s="458" t="s">
        <v>91</v>
      </c>
      <c r="K70" s="458"/>
      <c r="L70" s="459" t="s">
        <v>879</v>
      </c>
      <c r="M70" s="479">
        <v>99</v>
      </c>
      <c r="N70" s="161">
        <v>318</v>
      </c>
      <c r="O70" s="161">
        <v>5</v>
      </c>
      <c r="P70" s="161">
        <v>3</v>
      </c>
      <c r="Q70" s="161">
        <v>22</v>
      </c>
      <c r="R70" s="161">
        <v>23</v>
      </c>
      <c r="S70" s="161">
        <v>17</v>
      </c>
      <c r="T70" s="161">
        <v>18</v>
      </c>
      <c r="U70" s="161">
        <v>7</v>
      </c>
      <c r="V70" s="161">
        <v>8</v>
      </c>
      <c r="W70" s="161">
        <v>17</v>
      </c>
      <c r="X70" s="161">
        <v>19</v>
      </c>
      <c r="Y70" s="161">
        <v>27</v>
      </c>
      <c r="Z70" s="161">
        <v>29</v>
      </c>
      <c r="AA70" s="161">
        <v>19</v>
      </c>
      <c r="AB70" s="161">
        <v>26</v>
      </c>
      <c r="AC70" s="161">
        <v>20</v>
      </c>
      <c r="AD70" s="161">
        <v>14</v>
      </c>
      <c r="AE70" s="161">
        <v>23</v>
      </c>
      <c r="AF70" s="161">
        <v>18</v>
      </c>
      <c r="AG70" s="161">
        <v>3</v>
      </c>
      <c r="AH70" s="161">
        <v>0</v>
      </c>
      <c r="AI70" s="161">
        <v>0</v>
      </c>
      <c r="AJ70" s="161">
        <v>0</v>
      </c>
      <c r="AK70" s="161">
        <v>15859</v>
      </c>
      <c r="AL70" s="460">
        <v>50.371069182399999</v>
      </c>
      <c r="AM70" s="161">
        <v>30</v>
      </c>
      <c r="AN70" s="161">
        <v>184</v>
      </c>
      <c r="AO70" s="161">
        <v>104</v>
      </c>
      <c r="AP70" s="161">
        <v>58</v>
      </c>
      <c r="AQ70" s="161">
        <v>21</v>
      </c>
      <c r="AR70" s="161">
        <v>7</v>
      </c>
      <c r="AS70" s="161">
        <v>153</v>
      </c>
      <c r="AT70" s="161">
        <v>3</v>
      </c>
      <c r="AU70" s="161">
        <v>0</v>
      </c>
      <c r="AV70" s="161">
        <v>9</v>
      </c>
      <c r="AW70" s="161">
        <v>12</v>
      </c>
      <c r="AX70" s="161">
        <v>10</v>
      </c>
      <c r="AY70" s="161">
        <v>12</v>
      </c>
      <c r="AZ70" s="161">
        <v>5</v>
      </c>
      <c r="BA70" s="161">
        <v>6</v>
      </c>
      <c r="BB70" s="161">
        <v>6</v>
      </c>
      <c r="BC70" s="161">
        <v>9</v>
      </c>
      <c r="BD70" s="161">
        <v>10</v>
      </c>
      <c r="BE70" s="161">
        <v>18</v>
      </c>
      <c r="BF70" s="161">
        <v>10</v>
      </c>
      <c r="BG70" s="161">
        <v>13</v>
      </c>
      <c r="BH70" s="161">
        <v>9</v>
      </c>
      <c r="BI70" s="161">
        <v>6</v>
      </c>
      <c r="BJ70" s="161">
        <v>8</v>
      </c>
      <c r="BK70" s="161">
        <v>5</v>
      </c>
      <c r="BL70" s="161">
        <v>2</v>
      </c>
      <c r="BM70" s="161">
        <v>0</v>
      </c>
      <c r="BN70" s="161">
        <v>0</v>
      </c>
      <c r="BO70" s="161">
        <v>0</v>
      </c>
      <c r="BP70" s="161">
        <v>7308</v>
      </c>
      <c r="BQ70" s="460">
        <v>48.264705882400001</v>
      </c>
      <c r="BR70" s="161">
        <v>12</v>
      </c>
      <c r="BS70" s="161">
        <v>98</v>
      </c>
      <c r="BT70" s="161">
        <v>43</v>
      </c>
      <c r="BU70" s="161">
        <v>21</v>
      </c>
      <c r="BV70" s="161">
        <v>7</v>
      </c>
      <c r="BW70" s="161">
        <v>7</v>
      </c>
      <c r="BX70" s="161">
        <v>165</v>
      </c>
      <c r="BY70" s="161">
        <v>2</v>
      </c>
      <c r="BZ70" s="161">
        <v>3</v>
      </c>
      <c r="CA70" s="161">
        <v>13</v>
      </c>
      <c r="CB70" s="161">
        <v>11</v>
      </c>
      <c r="CC70" s="161">
        <v>7</v>
      </c>
      <c r="CD70" s="161">
        <v>6</v>
      </c>
      <c r="CE70" s="161">
        <v>2</v>
      </c>
      <c r="CF70" s="161">
        <v>2</v>
      </c>
      <c r="CG70" s="161">
        <v>11</v>
      </c>
      <c r="CH70" s="161">
        <v>10</v>
      </c>
      <c r="CI70" s="161">
        <v>17</v>
      </c>
      <c r="CJ70" s="161">
        <v>11</v>
      </c>
      <c r="CK70" s="161">
        <v>9</v>
      </c>
      <c r="CL70" s="161">
        <v>13</v>
      </c>
      <c r="CM70" s="161">
        <v>11</v>
      </c>
      <c r="CN70" s="161">
        <v>8</v>
      </c>
      <c r="CO70" s="161">
        <v>15</v>
      </c>
      <c r="CP70" s="161">
        <v>13</v>
      </c>
      <c r="CQ70" s="161">
        <v>1</v>
      </c>
      <c r="CR70" s="161">
        <v>0</v>
      </c>
      <c r="CS70" s="161">
        <v>0</v>
      </c>
      <c r="CT70" s="161">
        <v>0</v>
      </c>
      <c r="CU70" s="161">
        <v>8551</v>
      </c>
      <c r="CV70" s="460">
        <v>52.324242424200001</v>
      </c>
      <c r="CW70" s="161">
        <v>18</v>
      </c>
      <c r="CX70" s="161">
        <v>86</v>
      </c>
      <c r="CY70" s="161">
        <v>61</v>
      </c>
      <c r="CZ70" s="161">
        <v>37</v>
      </c>
      <c r="DA70" s="161">
        <v>14</v>
      </c>
      <c r="DB70" s="161">
        <v>0</v>
      </c>
    </row>
    <row r="71" spans="1:106" x14ac:dyDescent="0.15">
      <c r="A71" s="288">
        <v>8485</v>
      </c>
      <c r="B71" s="288">
        <v>28220</v>
      </c>
      <c r="C71" s="288">
        <v>550</v>
      </c>
      <c r="D71" s="458">
        <v>2</v>
      </c>
      <c r="E71" s="458"/>
      <c r="F71" s="458"/>
      <c r="G71" s="458"/>
      <c r="H71" s="458" t="s">
        <v>631</v>
      </c>
      <c r="I71" s="458" t="s">
        <v>59</v>
      </c>
      <c r="J71" s="458" t="s">
        <v>92</v>
      </c>
      <c r="K71" s="458"/>
      <c r="L71" s="459" t="s">
        <v>879</v>
      </c>
      <c r="M71" s="479">
        <v>66</v>
      </c>
      <c r="N71" s="161">
        <v>199</v>
      </c>
      <c r="O71" s="161">
        <v>2</v>
      </c>
      <c r="P71" s="161">
        <v>5</v>
      </c>
      <c r="Q71" s="161">
        <v>6</v>
      </c>
      <c r="R71" s="161">
        <v>18</v>
      </c>
      <c r="S71" s="161">
        <v>9</v>
      </c>
      <c r="T71" s="161">
        <v>5</v>
      </c>
      <c r="U71" s="161">
        <v>7</v>
      </c>
      <c r="V71" s="161">
        <v>5</v>
      </c>
      <c r="W71" s="161">
        <v>6</v>
      </c>
      <c r="X71" s="161">
        <v>17</v>
      </c>
      <c r="Y71" s="161">
        <v>17</v>
      </c>
      <c r="Z71" s="161">
        <v>21</v>
      </c>
      <c r="AA71" s="161">
        <v>11</v>
      </c>
      <c r="AB71" s="161">
        <v>16</v>
      </c>
      <c r="AC71" s="161">
        <v>12</v>
      </c>
      <c r="AD71" s="161">
        <v>11</v>
      </c>
      <c r="AE71" s="161">
        <v>16</v>
      </c>
      <c r="AF71" s="161">
        <v>12</v>
      </c>
      <c r="AG71" s="161">
        <v>2</v>
      </c>
      <c r="AH71" s="161">
        <v>1</v>
      </c>
      <c r="AI71" s="161">
        <v>0</v>
      </c>
      <c r="AJ71" s="161">
        <v>0</v>
      </c>
      <c r="AK71" s="161">
        <v>10392</v>
      </c>
      <c r="AL71" s="460">
        <v>52.721105527600002</v>
      </c>
      <c r="AM71" s="161">
        <v>13</v>
      </c>
      <c r="AN71" s="161">
        <v>116</v>
      </c>
      <c r="AO71" s="161">
        <v>70</v>
      </c>
      <c r="AP71" s="161">
        <v>42</v>
      </c>
      <c r="AQ71" s="161">
        <v>15</v>
      </c>
      <c r="AR71" s="161">
        <v>0</v>
      </c>
      <c r="AS71" s="161">
        <v>90</v>
      </c>
      <c r="AT71" s="161">
        <v>1</v>
      </c>
      <c r="AU71" s="161">
        <v>1</v>
      </c>
      <c r="AV71" s="161">
        <v>2</v>
      </c>
      <c r="AW71" s="161">
        <v>10</v>
      </c>
      <c r="AX71" s="161">
        <v>4</v>
      </c>
      <c r="AY71" s="161">
        <v>4</v>
      </c>
      <c r="AZ71" s="161">
        <v>4</v>
      </c>
      <c r="BA71" s="161">
        <v>3</v>
      </c>
      <c r="BB71" s="161">
        <v>2</v>
      </c>
      <c r="BC71" s="161">
        <v>8</v>
      </c>
      <c r="BD71" s="161">
        <v>8</v>
      </c>
      <c r="BE71" s="161">
        <v>10</v>
      </c>
      <c r="BF71" s="161">
        <v>6</v>
      </c>
      <c r="BG71" s="161">
        <v>8</v>
      </c>
      <c r="BH71" s="161">
        <v>4</v>
      </c>
      <c r="BI71" s="161">
        <v>5</v>
      </c>
      <c r="BJ71" s="161">
        <v>5</v>
      </c>
      <c r="BK71" s="161">
        <v>4</v>
      </c>
      <c r="BL71" s="161">
        <v>1</v>
      </c>
      <c r="BM71" s="161">
        <v>0</v>
      </c>
      <c r="BN71" s="161">
        <v>0</v>
      </c>
      <c r="BO71" s="161">
        <v>0</v>
      </c>
      <c r="BP71" s="161">
        <v>4518</v>
      </c>
      <c r="BQ71" s="460">
        <v>50.7</v>
      </c>
      <c r="BR71" s="161">
        <v>4</v>
      </c>
      <c r="BS71" s="161">
        <v>59</v>
      </c>
      <c r="BT71" s="161">
        <v>27</v>
      </c>
      <c r="BU71" s="161">
        <v>15</v>
      </c>
      <c r="BV71" s="161">
        <v>5</v>
      </c>
      <c r="BW71" s="161">
        <v>0</v>
      </c>
      <c r="BX71" s="161">
        <v>109</v>
      </c>
      <c r="BY71" s="161">
        <v>1</v>
      </c>
      <c r="BZ71" s="161">
        <v>4</v>
      </c>
      <c r="CA71" s="161">
        <v>4</v>
      </c>
      <c r="CB71" s="161">
        <v>8</v>
      </c>
      <c r="CC71" s="161">
        <v>5</v>
      </c>
      <c r="CD71" s="161">
        <v>1</v>
      </c>
      <c r="CE71" s="161">
        <v>3</v>
      </c>
      <c r="CF71" s="161">
        <v>2</v>
      </c>
      <c r="CG71" s="161">
        <v>4</v>
      </c>
      <c r="CH71" s="161">
        <v>9</v>
      </c>
      <c r="CI71" s="161">
        <v>9</v>
      </c>
      <c r="CJ71" s="161">
        <v>11</v>
      </c>
      <c r="CK71" s="161">
        <v>5</v>
      </c>
      <c r="CL71" s="161">
        <v>8</v>
      </c>
      <c r="CM71" s="161">
        <v>8</v>
      </c>
      <c r="CN71" s="161">
        <v>6</v>
      </c>
      <c r="CO71" s="161">
        <v>11</v>
      </c>
      <c r="CP71" s="161">
        <v>8</v>
      </c>
      <c r="CQ71" s="161">
        <v>1</v>
      </c>
      <c r="CR71" s="161">
        <v>1</v>
      </c>
      <c r="CS71" s="161">
        <v>0</v>
      </c>
      <c r="CT71" s="161">
        <v>0</v>
      </c>
      <c r="CU71" s="161">
        <v>5874</v>
      </c>
      <c r="CV71" s="460">
        <v>54.3899082569</v>
      </c>
      <c r="CW71" s="161">
        <v>9</v>
      </c>
      <c r="CX71" s="161">
        <v>57</v>
      </c>
      <c r="CY71" s="161">
        <v>43</v>
      </c>
      <c r="CZ71" s="161">
        <v>27</v>
      </c>
      <c r="DA71" s="161">
        <v>10</v>
      </c>
      <c r="DB71" s="161">
        <v>0</v>
      </c>
    </row>
    <row r="72" spans="1:106" x14ac:dyDescent="0.15">
      <c r="A72" s="288">
        <v>8486</v>
      </c>
      <c r="B72" s="288">
        <v>28220</v>
      </c>
      <c r="C72" s="288">
        <v>560</v>
      </c>
      <c r="D72" s="458">
        <v>2</v>
      </c>
      <c r="E72" s="458"/>
      <c r="F72" s="458"/>
      <c r="G72" s="458"/>
      <c r="H72" s="458" t="s">
        <v>631</v>
      </c>
      <c r="I72" s="458" t="s">
        <v>59</v>
      </c>
      <c r="J72" s="458" t="s">
        <v>93</v>
      </c>
      <c r="K72" s="458"/>
      <c r="L72" s="459" t="s">
        <v>879</v>
      </c>
      <c r="M72" s="479">
        <v>26</v>
      </c>
      <c r="N72" s="161">
        <v>83</v>
      </c>
      <c r="O72" s="161">
        <v>2</v>
      </c>
      <c r="P72" s="161">
        <v>1</v>
      </c>
      <c r="Q72" s="161">
        <v>6</v>
      </c>
      <c r="R72" s="161">
        <v>2</v>
      </c>
      <c r="S72" s="161">
        <v>3</v>
      </c>
      <c r="T72" s="161">
        <v>1</v>
      </c>
      <c r="U72" s="161">
        <v>1</v>
      </c>
      <c r="V72" s="161">
        <v>6</v>
      </c>
      <c r="W72" s="161">
        <v>8</v>
      </c>
      <c r="X72" s="161">
        <v>6</v>
      </c>
      <c r="Y72" s="161">
        <v>5</v>
      </c>
      <c r="Z72" s="161">
        <v>4</v>
      </c>
      <c r="AA72" s="161">
        <v>4</v>
      </c>
      <c r="AB72" s="161">
        <v>8</v>
      </c>
      <c r="AC72" s="161">
        <v>10</v>
      </c>
      <c r="AD72" s="161">
        <v>6</v>
      </c>
      <c r="AE72" s="161">
        <v>8</v>
      </c>
      <c r="AF72" s="161">
        <v>2</v>
      </c>
      <c r="AG72" s="161">
        <v>0</v>
      </c>
      <c r="AH72" s="161">
        <v>0</v>
      </c>
      <c r="AI72" s="161">
        <v>0</v>
      </c>
      <c r="AJ72" s="161">
        <v>0</v>
      </c>
      <c r="AK72" s="161">
        <v>4390</v>
      </c>
      <c r="AL72" s="460">
        <v>53.391566265100003</v>
      </c>
      <c r="AM72" s="161">
        <v>9</v>
      </c>
      <c r="AN72" s="161">
        <v>40</v>
      </c>
      <c r="AO72" s="161">
        <v>34</v>
      </c>
      <c r="AP72" s="161">
        <v>16</v>
      </c>
      <c r="AQ72" s="161">
        <v>2</v>
      </c>
      <c r="AR72" s="161">
        <v>0</v>
      </c>
      <c r="AS72" s="161">
        <v>46</v>
      </c>
      <c r="AT72" s="161">
        <v>0</v>
      </c>
      <c r="AU72" s="161">
        <v>1</v>
      </c>
      <c r="AV72" s="161">
        <v>5</v>
      </c>
      <c r="AW72" s="161">
        <v>1</v>
      </c>
      <c r="AX72" s="161">
        <v>1</v>
      </c>
      <c r="AY72" s="161">
        <v>1</v>
      </c>
      <c r="AZ72" s="161">
        <v>1</v>
      </c>
      <c r="BA72" s="161">
        <v>3</v>
      </c>
      <c r="BB72" s="161">
        <v>4</v>
      </c>
      <c r="BC72" s="161">
        <v>5</v>
      </c>
      <c r="BD72" s="161">
        <v>3</v>
      </c>
      <c r="BE72" s="161">
        <v>2</v>
      </c>
      <c r="BF72" s="161">
        <v>2</v>
      </c>
      <c r="BG72" s="161">
        <v>4</v>
      </c>
      <c r="BH72" s="161">
        <v>3</v>
      </c>
      <c r="BI72" s="161">
        <v>5</v>
      </c>
      <c r="BJ72" s="161">
        <v>4</v>
      </c>
      <c r="BK72" s="161">
        <v>1</v>
      </c>
      <c r="BL72" s="161">
        <v>0</v>
      </c>
      <c r="BM72" s="161">
        <v>0</v>
      </c>
      <c r="BN72" s="161">
        <v>0</v>
      </c>
      <c r="BO72" s="161">
        <v>0</v>
      </c>
      <c r="BP72" s="161">
        <v>2372</v>
      </c>
      <c r="BQ72" s="460">
        <v>52.065217391300003</v>
      </c>
      <c r="BR72" s="161">
        <v>6</v>
      </c>
      <c r="BS72" s="161">
        <v>23</v>
      </c>
      <c r="BT72" s="161">
        <v>17</v>
      </c>
      <c r="BU72" s="161">
        <v>10</v>
      </c>
      <c r="BV72" s="161">
        <v>1</v>
      </c>
      <c r="BW72" s="161">
        <v>0</v>
      </c>
      <c r="BX72" s="161">
        <v>37</v>
      </c>
      <c r="BY72" s="161">
        <v>2</v>
      </c>
      <c r="BZ72" s="161">
        <v>0</v>
      </c>
      <c r="CA72" s="161">
        <v>1</v>
      </c>
      <c r="CB72" s="161">
        <v>1</v>
      </c>
      <c r="CC72" s="161">
        <v>2</v>
      </c>
      <c r="CD72" s="161">
        <v>0</v>
      </c>
      <c r="CE72" s="161">
        <v>0</v>
      </c>
      <c r="CF72" s="161">
        <v>3</v>
      </c>
      <c r="CG72" s="161">
        <v>4</v>
      </c>
      <c r="CH72" s="161">
        <v>1</v>
      </c>
      <c r="CI72" s="161">
        <v>2</v>
      </c>
      <c r="CJ72" s="161">
        <v>2</v>
      </c>
      <c r="CK72" s="161">
        <v>2</v>
      </c>
      <c r="CL72" s="161">
        <v>4</v>
      </c>
      <c r="CM72" s="161">
        <v>7</v>
      </c>
      <c r="CN72" s="161">
        <v>1</v>
      </c>
      <c r="CO72" s="161">
        <v>4</v>
      </c>
      <c r="CP72" s="161">
        <v>1</v>
      </c>
      <c r="CQ72" s="161">
        <v>0</v>
      </c>
      <c r="CR72" s="161">
        <v>0</v>
      </c>
      <c r="CS72" s="161">
        <v>0</v>
      </c>
      <c r="CT72" s="161">
        <v>0</v>
      </c>
      <c r="CU72" s="161">
        <v>2018</v>
      </c>
      <c r="CV72" s="460">
        <v>55.040540540499997</v>
      </c>
      <c r="CW72" s="161">
        <v>3</v>
      </c>
      <c r="CX72" s="161">
        <v>17</v>
      </c>
      <c r="CY72" s="161">
        <v>17</v>
      </c>
      <c r="CZ72" s="161">
        <v>6</v>
      </c>
      <c r="DA72" s="161">
        <v>1</v>
      </c>
      <c r="DB72" s="161">
        <v>0</v>
      </c>
    </row>
    <row r="73" spans="1:106" x14ac:dyDescent="0.15">
      <c r="A73" s="288">
        <v>8487</v>
      </c>
      <c r="B73" s="288">
        <v>28220</v>
      </c>
      <c r="C73" s="288">
        <v>570</v>
      </c>
      <c r="D73" s="458">
        <v>2</v>
      </c>
      <c r="E73" s="458"/>
      <c r="F73" s="458"/>
      <c r="G73" s="458"/>
      <c r="H73" s="458" t="s">
        <v>631</v>
      </c>
      <c r="I73" s="458" t="s">
        <v>59</v>
      </c>
      <c r="J73" s="458" t="s">
        <v>94</v>
      </c>
      <c r="K73" s="458"/>
      <c r="L73" s="459" t="s">
        <v>879</v>
      </c>
      <c r="M73" s="479">
        <v>30</v>
      </c>
      <c r="N73" s="161">
        <v>89</v>
      </c>
      <c r="O73" s="161">
        <v>6</v>
      </c>
      <c r="P73" s="161">
        <v>4</v>
      </c>
      <c r="Q73" s="161">
        <v>2</v>
      </c>
      <c r="R73" s="161">
        <v>1</v>
      </c>
      <c r="S73" s="161">
        <v>2</v>
      </c>
      <c r="T73" s="161">
        <v>9</v>
      </c>
      <c r="U73" s="161">
        <v>8</v>
      </c>
      <c r="V73" s="161">
        <v>4</v>
      </c>
      <c r="W73" s="161">
        <v>2</v>
      </c>
      <c r="X73" s="161">
        <v>4</v>
      </c>
      <c r="Y73" s="161">
        <v>3</v>
      </c>
      <c r="Z73" s="161">
        <v>13</v>
      </c>
      <c r="AA73" s="161">
        <v>6</v>
      </c>
      <c r="AB73" s="161">
        <v>5</v>
      </c>
      <c r="AC73" s="161">
        <v>6</v>
      </c>
      <c r="AD73" s="161">
        <v>7</v>
      </c>
      <c r="AE73" s="161">
        <v>4</v>
      </c>
      <c r="AF73" s="161">
        <v>2</v>
      </c>
      <c r="AG73" s="161">
        <v>1</v>
      </c>
      <c r="AH73" s="161">
        <v>0</v>
      </c>
      <c r="AI73" s="161">
        <v>0</v>
      </c>
      <c r="AJ73" s="161">
        <v>0</v>
      </c>
      <c r="AK73" s="161">
        <v>4197</v>
      </c>
      <c r="AL73" s="460">
        <v>47.657303370800001</v>
      </c>
      <c r="AM73" s="161">
        <v>12</v>
      </c>
      <c r="AN73" s="161">
        <v>52</v>
      </c>
      <c r="AO73" s="161">
        <v>25</v>
      </c>
      <c r="AP73" s="161">
        <v>14</v>
      </c>
      <c r="AQ73" s="161">
        <v>3</v>
      </c>
      <c r="AR73" s="161">
        <v>1</v>
      </c>
      <c r="AS73" s="161">
        <v>38</v>
      </c>
      <c r="AT73" s="161">
        <v>4</v>
      </c>
      <c r="AU73" s="161">
        <v>1</v>
      </c>
      <c r="AV73" s="161">
        <v>1</v>
      </c>
      <c r="AW73" s="161">
        <v>1</v>
      </c>
      <c r="AX73" s="161">
        <v>0</v>
      </c>
      <c r="AY73" s="161">
        <v>4</v>
      </c>
      <c r="AZ73" s="161">
        <v>4</v>
      </c>
      <c r="BA73" s="161">
        <v>1</v>
      </c>
      <c r="BB73" s="161">
        <v>2</v>
      </c>
      <c r="BC73" s="161">
        <v>1</v>
      </c>
      <c r="BD73" s="161">
        <v>2</v>
      </c>
      <c r="BE73" s="161">
        <v>5</v>
      </c>
      <c r="BF73" s="161">
        <v>3</v>
      </c>
      <c r="BG73" s="161">
        <v>3</v>
      </c>
      <c r="BH73" s="161">
        <v>2</v>
      </c>
      <c r="BI73" s="161">
        <v>2</v>
      </c>
      <c r="BJ73" s="161">
        <v>2</v>
      </c>
      <c r="BK73" s="161">
        <v>0</v>
      </c>
      <c r="BL73" s="161">
        <v>0</v>
      </c>
      <c r="BM73" s="161">
        <v>0</v>
      </c>
      <c r="BN73" s="161">
        <v>0</v>
      </c>
      <c r="BO73" s="161">
        <v>0</v>
      </c>
      <c r="BP73" s="161">
        <v>1675</v>
      </c>
      <c r="BQ73" s="460">
        <v>44.578947368400001</v>
      </c>
      <c r="BR73" s="161">
        <v>6</v>
      </c>
      <c r="BS73" s="161">
        <v>23</v>
      </c>
      <c r="BT73" s="161">
        <v>9</v>
      </c>
      <c r="BU73" s="161">
        <v>4</v>
      </c>
      <c r="BV73" s="161">
        <v>0</v>
      </c>
      <c r="BW73" s="161">
        <v>0</v>
      </c>
      <c r="BX73" s="161">
        <v>51</v>
      </c>
      <c r="BY73" s="161">
        <v>2</v>
      </c>
      <c r="BZ73" s="161">
        <v>3</v>
      </c>
      <c r="CA73" s="161">
        <v>1</v>
      </c>
      <c r="CB73" s="161">
        <v>0</v>
      </c>
      <c r="CC73" s="161">
        <v>2</v>
      </c>
      <c r="CD73" s="161">
        <v>5</v>
      </c>
      <c r="CE73" s="161">
        <v>4</v>
      </c>
      <c r="CF73" s="161">
        <v>3</v>
      </c>
      <c r="CG73" s="161">
        <v>0</v>
      </c>
      <c r="CH73" s="161">
        <v>3</v>
      </c>
      <c r="CI73" s="161">
        <v>1</v>
      </c>
      <c r="CJ73" s="161">
        <v>8</v>
      </c>
      <c r="CK73" s="161">
        <v>3</v>
      </c>
      <c r="CL73" s="161">
        <v>2</v>
      </c>
      <c r="CM73" s="161">
        <v>4</v>
      </c>
      <c r="CN73" s="161">
        <v>5</v>
      </c>
      <c r="CO73" s="161">
        <v>2</v>
      </c>
      <c r="CP73" s="161">
        <v>2</v>
      </c>
      <c r="CQ73" s="161">
        <v>1</v>
      </c>
      <c r="CR73" s="161">
        <v>0</v>
      </c>
      <c r="CS73" s="161">
        <v>0</v>
      </c>
      <c r="CT73" s="161">
        <v>0</v>
      </c>
      <c r="CU73" s="161">
        <v>2522</v>
      </c>
      <c r="CV73" s="460">
        <v>49.950980392200002</v>
      </c>
      <c r="CW73" s="161">
        <v>6</v>
      </c>
      <c r="CX73" s="161">
        <v>29</v>
      </c>
      <c r="CY73" s="161">
        <v>16</v>
      </c>
      <c r="CZ73" s="161">
        <v>10</v>
      </c>
      <c r="DA73" s="161">
        <v>3</v>
      </c>
      <c r="DB73" s="161">
        <v>1</v>
      </c>
    </row>
    <row r="74" spans="1:106" x14ac:dyDescent="0.15">
      <c r="A74" s="288">
        <v>8488</v>
      </c>
      <c r="B74" s="288">
        <v>28220</v>
      </c>
      <c r="C74" s="288">
        <v>580</v>
      </c>
      <c r="D74" s="458">
        <v>2</v>
      </c>
      <c r="E74" s="458"/>
      <c r="F74" s="458"/>
      <c r="G74" s="458"/>
      <c r="H74" s="458" t="s">
        <v>631</v>
      </c>
      <c r="I74" s="458" t="s">
        <v>59</v>
      </c>
      <c r="J74" s="458" t="s">
        <v>821</v>
      </c>
      <c r="K74" s="458"/>
      <c r="L74" s="459" t="s">
        <v>881</v>
      </c>
      <c r="M74" s="479">
        <v>71</v>
      </c>
      <c r="N74" s="161">
        <v>231</v>
      </c>
      <c r="O74" s="161">
        <v>10</v>
      </c>
      <c r="P74" s="161">
        <v>2</v>
      </c>
      <c r="Q74" s="161">
        <v>6</v>
      </c>
      <c r="R74" s="161">
        <v>11</v>
      </c>
      <c r="S74" s="161">
        <v>13</v>
      </c>
      <c r="T74" s="161">
        <v>12</v>
      </c>
      <c r="U74" s="161">
        <v>8</v>
      </c>
      <c r="V74" s="161">
        <v>8</v>
      </c>
      <c r="W74" s="161">
        <v>14</v>
      </c>
      <c r="X74" s="161">
        <v>16</v>
      </c>
      <c r="Y74" s="161">
        <v>11</v>
      </c>
      <c r="Z74" s="161">
        <v>13</v>
      </c>
      <c r="AA74" s="161">
        <v>23</v>
      </c>
      <c r="AB74" s="161">
        <v>26</v>
      </c>
      <c r="AC74" s="161">
        <v>18</v>
      </c>
      <c r="AD74" s="161">
        <v>9</v>
      </c>
      <c r="AE74" s="161">
        <v>9</v>
      </c>
      <c r="AF74" s="161">
        <v>13</v>
      </c>
      <c r="AG74" s="161">
        <v>9</v>
      </c>
      <c r="AH74" s="161">
        <v>0</v>
      </c>
      <c r="AI74" s="161">
        <v>0</v>
      </c>
      <c r="AJ74" s="161">
        <v>0</v>
      </c>
      <c r="AK74" s="161">
        <v>11923</v>
      </c>
      <c r="AL74" s="460">
        <v>52.114718614700003</v>
      </c>
      <c r="AM74" s="161">
        <v>18</v>
      </c>
      <c r="AN74" s="161">
        <v>129</v>
      </c>
      <c r="AO74" s="161">
        <v>84</v>
      </c>
      <c r="AP74" s="161">
        <v>40</v>
      </c>
      <c r="AQ74" s="161">
        <v>22</v>
      </c>
      <c r="AR74" s="161">
        <v>0</v>
      </c>
      <c r="AS74" s="161">
        <v>105</v>
      </c>
      <c r="AT74" s="161">
        <v>5</v>
      </c>
      <c r="AU74" s="161">
        <v>1</v>
      </c>
      <c r="AV74" s="161">
        <v>4</v>
      </c>
      <c r="AW74" s="161">
        <v>6</v>
      </c>
      <c r="AX74" s="161">
        <v>6</v>
      </c>
      <c r="AY74" s="161">
        <v>4</v>
      </c>
      <c r="AZ74" s="161">
        <v>4</v>
      </c>
      <c r="BA74" s="161">
        <v>3</v>
      </c>
      <c r="BB74" s="161">
        <v>8</v>
      </c>
      <c r="BC74" s="161">
        <v>5</v>
      </c>
      <c r="BD74" s="161">
        <v>5</v>
      </c>
      <c r="BE74" s="161">
        <v>7</v>
      </c>
      <c r="BF74" s="161">
        <v>12</v>
      </c>
      <c r="BG74" s="161">
        <v>11</v>
      </c>
      <c r="BH74" s="161">
        <v>10</v>
      </c>
      <c r="BI74" s="161">
        <v>5</v>
      </c>
      <c r="BJ74" s="161">
        <v>3</v>
      </c>
      <c r="BK74" s="161">
        <v>2</v>
      </c>
      <c r="BL74" s="161">
        <v>4</v>
      </c>
      <c r="BM74" s="161">
        <v>0</v>
      </c>
      <c r="BN74" s="161">
        <v>0</v>
      </c>
      <c r="BO74" s="161">
        <v>0</v>
      </c>
      <c r="BP74" s="161">
        <v>5244</v>
      </c>
      <c r="BQ74" s="460">
        <v>50.442857142900003</v>
      </c>
      <c r="BR74" s="161">
        <v>10</v>
      </c>
      <c r="BS74" s="161">
        <v>60</v>
      </c>
      <c r="BT74" s="161">
        <v>35</v>
      </c>
      <c r="BU74" s="161">
        <v>14</v>
      </c>
      <c r="BV74" s="161">
        <v>6</v>
      </c>
      <c r="BW74" s="161">
        <v>0</v>
      </c>
      <c r="BX74" s="161">
        <v>126</v>
      </c>
      <c r="BY74" s="161">
        <v>5</v>
      </c>
      <c r="BZ74" s="161">
        <v>1</v>
      </c>
      <c r="CA74" s="161">
        <v>2</v>
      </c>
      <c r="CB74" s="161">
        <v>5</v>
      </c>
      <c r="CC74" s="161">
        <v>7</v>
      </c>
      <c r="CD74" s="161">
        <v>8</v>
      </c>
      <c r="CE74" s="161">
        <v>4</v>
      </c>
      <c r="CF74" s="161">
        <v>5</v>
      </c>
      <c r="CG74" s="161">
        <v>6</v>
      </c>
      <c r="CH74" s="161">
        <v>11</v>
      </c>
      <c r="CI74" s="161">
        <v>6</v>
      </c>
      <c r="CJ74" s="161">
        <v>6</v>
      </c>
      <c r="CK74" s="161">
        <v>11</v>
      </c>
      <c r="CL74" s="161">
        <v>15</v>
      </c>
      <c r="CM74" s="161">
        <v>8</v>
      </c>
      <c r="CN74" s="161">
        <v>4</v>
      </c>
      <c r="CO74" s="161">
        <v>6</v>
      </c>
      <c r="CP74" s="161">
        <v>11</v>
      </c>
      <c r="CQ74" s="161">
        <v>5</v>
      </c>
      <c r="CR74" s="161">
        <v>0</v>
      </c>
      <c r="CS74" s="161">
        <v>0</v>
      </c>
      <c r="CT74" s="161">
        <v>0</v>
      </c>
      <c r="CU74" s="161">
        <v>6679</v>
      </c>
      <c r="CV74" s="460">
        <v>53.507936507899998</v>
      </c>
      <c r="CW74" s="161">
        <v>8</v>
      </c>
      <c r="CX74" s="161">
        <v>69</v>
      </c>
      <c r="CY74" s="161">
        <v>49</v>
      </c>
      <c r="CZ74" s="161">
        <v>26</v>
      </c>
      <c r="DA74" s="161">
        <v>16</v>
      </c>
      <c r="DB74" s="161">
        <v>0</v>
      </c>
    </row>
    <row r="75" spans="1:106" x14ac:dyDescent="0.15">
      <c r="A75" s="288">
        <v>8489</v>
      </c>
      <c r="B75" s="288">
        <v>28220</v>
      </c>
      <c r="C75" s="288">
        <v>590</v>
      </c>
      <c r="D75" s="458">
        <v>2</v>
      </c>
      <c r="E75" s="458"/>
      <c r="F75" s="458"/>
      <c r="G75" s="458"/>
      <c r="H75" s="458" t="s">
        <v>631</v>
      </c>
      <c r="I75" s="458" t="s">
        <v>59</v>
      </c>
      <c r="J75" s="458" t="s">
        <v>95</v>
      </c>
      <c r="K75" s="458"/>
      <c r="L75" s="459" t="s">
        <v>881</v>
      </c>
      <c r="M75" s="479">
        <v>39</v>
      </c>
      <c r="N75" s="161">
        <v>127</v>
      </c>
      <c r="O75" s="161">
        <v>4</v>
      </c>
      <c r="P75" s="161">
        <v>9</v>
      </c>
      <c r="Q75" s="161">
        <v>3</v>
      </c>
      <c r="R75" s="161">
        <v>3</v>
      </c>
      <c r="S75" s="161">
        <v>3</v>
      </c>
      <c r="T75" s="161">
        <v>9</v>
      </c>
      <c r="U75" s="161">
        <v>5</v>
      </c>
      <c r="V75" s="161">
        <v>8</v>
      </c>
      <c r="W75" s="161">
        <v>10</v>
      </c>
      <c r="X75" s="161">
        <v>4</v>
      </c>
      <c r="Y75" s="161">
        <v>5</v>
      </c>
      <c r="Z75" s="161">
        <v>9</v>
      </c>
      <c r="AA75" s="161">
        <v>8</v>
      </c>
      <c r="AB75" s="161">
        <v>18</v>
      </c>
      <c r="AC75" s="161">
        <v>12</v>
      </c>
      <c r="AD75" s="161">
        <v>3</v>
      </c>
      <c r="AE75" s="161">
        <v>6</v>
      </c>
      <c r="AF75" s="161">
        <v>4</v>
      </c>
      <c r="AG75" s="161">
        <v>2</v>
      </c>
      <c r="AH75" s="161">
        <v>2</v>
      </c>
      <c r="AI75" s="161">
        <v>0</v>
      </c>
      <c r="AJ75" s="161">
        <v>0</v>
      </c>
      <c r="AK75" s="161">
        <v>6305</v>
      </c>
      <c r="AL75" s="460">
        <v>50.145669291300003</v>
      </c>
      <c r="AM75" s="161">
        <v>16</v>
      </c>
      <c r="AN75" s="161">
        <v>64</v>
      </c>
      <c r="AO75" s="161">
        <v>47</v>
      </c>
      <c r="AP75" s="161">
        <v>17</v>
      </c>
      <c r="AQ75" s="161">
        <v>8</v>
      </c>
      <c r="AR75" s="161">
        <v>0</v>
      </c>
      <c r="AS75" s="161">
        <v>58</v>
      </c>
      <c r="AT75" s="161">
        <v>1</v>
      </c>
      <c r="AU75" s="161">
        <v>2</v>
      </c>
      <c r="AV75" s="161">
        <v>3</v>
      </c>
      <c r="AW75" s="161">
        <v>1</v>
      </c>
      <c r="AX75" s="161">
        <v>2</v>
      </c>
      <c r="AY75" s="161">
        <v>6</v>
      </c>
      <c r="AZ75" s="161">
        <v>3</v>
      </c>
      <c r="BA75" s="161">
        <v>3</v>
      </c>
      <c r="BB75" s="161">
        <v>6</v>
      </c>
      <c r="BC75" s="161">
        <v>2</v>
      </c>
      <c r="BD75" s="161">
        <v>2</v>
      </c>
      <c r="BE75" s="161">
        <v>4</v>
      </c>
      <c r="BF75" s="161">
        <v>4</v>
      </c>
      <c r="BG75" s="161">
        <v>8</v>
      </c>
      <c r="BH75" s="161">
        <v>7</v>
      </c>
      <c r="BI75" s="161">
        <v>1</v>
      </c>
      <c r="BJ75" s="161">
        <v>2</v>
      </c>
      <c r="BK75" s="161">
        <v>1</v>
      </c>
      <c r="BL75" s="161">
        <v>0</v>
      </c>
      <c r="BM75" s="161">
        <v>0</v>
      </c>
      <c r="BN75" s="161">
        <v>0</v>
      </c>
      <c r="BO75" s="161">
        <v>0</v>
      </c>
      <c r="BP75" s="161">
        <v>2775</v>
      </c>
      <c r="BQ75" s="460">
        <v>48.344827586199997</v>
      </c>
      <c r="BR75" s="161">
        <v>6</v>
      </c>
      <c r="BS75" s="161">
        <v>33</v>
      </c>
      <c r="BT75" s="161">
        <v>19</v>
      </c>
      <c r="BU75" s="161">
        <v>4</v>
      </c>
      <c r="BV75" s="161">
        <v>1</v>
      </c>
      <c r="BW75" s="161">
        <v>0</v>
      </c>
      <c r="BX75" s="161">
        <v>69</v>
      </c>
      <c r="BY75" s="161">
        <v>3</v>
      </c>
      <c r="BZ75" s="161">
        <v>7</v>
      </c>
      <c r="CA75" s="161">
        <v>0</v>
      </c>
      <c r="CB75" s="161">
        <v>2</v>
      </c>
      <c r="CC75" s="161">
        <v>1</v>
      </c>
      <c r="CD75" s="161">
        <v>3</v>
      </c>
      <c r="CE75" s="161">
        <v>2</v>
      </c>
      <c r="CF75" s="161">
        <v>5</v>
      </c>
      <c r="CG75" s="161">
        <v>4</v>
      </c>
      <c r="CH75" s="161">
        <v>2</v>
      </c>
      <c r="CI75" s="161">
        <v>3</v>
      </c>
      <c r="CJ75" s="161">
        <v>5</v>
      </c>
      <c r="CK75" s="161">
        <v>4</v>
      </c>
      <c r="CL75" s="161">
        <v>10</v>
      </c>
      <c r="CM75" s="161">
        <v>5</v>
      </c>
      <c r="CN75" s="161">
        <v>2</v>
      </c>
      <c r="CO75" s="161">
        <v>4</v>
      </c>
      <c r="CP75" s="161">
        <v>3</v>
      </c>
      <c r="CQ75" s="161">
        <v>2</v>
      </c>
      <c r="CR75" s="161">
        <v>2</v>
      </c>
      <c r="CS75" s="161">
        <v>0</v>
      </c>
      <c r="CT75" s="161">
        <v>0</v>
      </c>
      <c r="CU75" s="161">
        <v>3530</v>
      </c>
      <c r="CV75" s="460">
        <v>51.659420289899998</v>
      </c>
      <c r="CW75" s="161">
        <v>10</v>
      </c>
      <c r="CX75" s="161">
        <v>31</v>
      </c>
      <c r="CY75" s="161">
        <v>28</v>
      </c>
      <c r="CZ75" s="161">
        <v>13</v>
      </c>
      <c r="DA75" s="161">
        <v>7</v>
      </c>
      <c r="DB75" s="161">
        <v>0</v>
      </c>
    </row>
    <row r="76" spans="1:106" x14ac:dyDescent="0.15">
      <c r="A76" s="288">
        <v>8490</v>
      </c>
      <c r="B76" s="288">
        <v>28220</v>
      </c>
      <c r="C76" s="288">
        <v>600</v>
      </c>
      <c r="D76" s="458">
        <v>2</v>
      </c>
      <c r="E76" s="458"/>
      <c r="F76" s="458"/>
      <c r="G76" s="458"/>
      <c r="H76" s="458" t="s">
        <v>631</v>
      </c>
      <c r="I76" s="458" t="s">
        <v>59</v>
      </c>
      <c r="J76" s="458" t="s">
        <v>96</v>
      </c>
      <c r="K76" s="458"/>
      <c r="L76" s="459" t="s">
        <v>881</v>
      </c>
      <c r="M76" s="479">
        <v>43</v>
      </c>
      <c r="N76" s="161">
        <v>125</v>
      </c>
      <c r="O76" s="161">
        <v>4</v>
      </c>
      <c r="P76" s="161">
        <v>2</v>
      </c>
      <c r="Q76" s="161">
        <v>3</v>
      </c>
      <c r="R76" s="161">
        <v>4</v>
      </c>
      <c r="S76" s="161">
        <v>3</v>
      </c>
      <c r="T76" s="161">
        <v>7</v>
      </c>
      <c r="U76" s="161">
        <v>5</v>
      </c>
      <c r="V76" s="161">
        <v>4</v>
      </c>
      <c r="W76" s="161">
        <v>8</v>
      </c>
      <c r="X76" s="161">
        <v>6</v>
      </c>
      <c r="Y76" s="161">
        <v>9</v>
      </c>
      <c r="Z76" s="161">
        <v>7</v>
      </c>
      <c r="AA76" s="161">
        <v>12</v>
      </c>
      <c r="AB76" s="161">
        <v>15</v>
      </c>
      <c r="AC76" s="161">
        <v>16</v>
      </c>
      <c r="AD76" s="161">
        <v>7</v>
      </c>
      <c r="AE76" s="161">
        <v>7</v>
      </c>
      <c r="AF76" s="161">
        <v>6</v>
      </c>
      <c r="AG76" s="161">
        <v>0</v>
      </c>
      <c r="AH76" s="161">
        <v>0</v>
      </c>
      <c r="AI76" s="161">
        <v>0</v>
      </c>
      <c r="AJ76" s="161">
        <v>0</v>
      </c>
      <c r="AK76" s="161">
        <v>6708</v>
      </c>
      <c r="AL76" s="460">
        <v>54.164000000000001</v>
      </c>
      <c r="AM76" s="161">
        <v>9</v>
      </c>
      <c r="AN76" s="161">
        <v>65</v>
      </c>
      <c r="AO76" s="161">
        <v>51</v>
      </c>
      <c r="AP76" s="161">
        <v>20</v>
      </c>
      <c r="AQ76" s="161">
        <v>6</v>
      </c>
      <c r="AR76" s="161">
        <v>0</v>
      </c>
      <c r="AS76" s="161">
        <v>59</v>
      </c>
      <c r="AT76" s="161">
        <v>3</v>
      </c>
      <c r="AU76" s="161">
        <v>2</v>
      </c>
      <c r="AV76" s="161">
        <v>2</v>
      </c>
      <c r="AW76" s="161">
        <v>3</v>
      </c>
      <c r="AX76" s="161">
        <v>2</v>
      </c>
      <c r="AY76" s="161">
        <v>2</v>
      </c>
      <c r="AZ76" s="161">
        <v>2</v>
      </c>
      <c r="BA76" s="161">
        <v>2</v>
      </c>
      <c r="BB76" s="161">
        <v>2</v>
      </c>
      <c r="BC76" s="161">
        <v>5</v>
      </c>
      <c r="BD76" s="161">
        <v>3</v>
      </c>
      <c r="BE76" s="161">
        <v>3</v>
      </c>
      <c r="BF76" s="161">
        <v>5</v>
      </c>
      <c r="BG76" s="161">
        <v>7</v>
      </c>
      <c r="BH76" s="161">
        <v>8</v>
      </c>
      <c r="BI76" s="161">
        <v>4</v>
      </c>
      <c r="BJ76" s="161">
        <v>2</v>
      </c>
      <c r="BK76" s="161">
        <v>2</v>
      </c>
      <c r="BL76" s="161">
        <v>0</v>
      </c>
      <c r="BM76" s="161">
        <v>0</v>
      </c>
      <c r="BN76" s="161">
        <v>0</v>
      </c>
      <c r="BO76" s="161">
        <v>0</v>
      </c>
      <c r="BP76" s="161">
        <v>2981</v>
      </c>
      <c r="BQ76" s="460">
        <v>51.0254237288</v>
      </c>
      <c r="BR76" s="161">
        <v>7</v>
      </c>
      <c r="BS76" s="161">
        <v>29</v>
      </c>
      <c r="BT76" s="161">
        <v>23</v>
      </c>
      <c r="BU76" s="161">
        <v>8</v>
      </c>
      <c r="BV76" s="161">
        <v>2</v>
      </c>
      <c r="BW76" s="161">
        <v>0</v>
      </c>
      <c r="BX76" s="161">
        <v>66</v>
      </c>
      <c r="BY76" s="161">
        <v>1</v>
      </c>
      <c r="BZ76" s="161">
        <v>0</v>
      </c>
      <c r="CA76" s="161">
        <v>1</v>
      </c>
      <c r="CB76" s="161">
        <v>1</v>
      </c>
      <c r="CC76" s="161">
        <v>1</v>
      </c>
      <c r="CD76" s="161">
        <v>5</v>
      </c>
      <c r="CE76" s="161">
        <v>3</v>
      </c>
      <c r="CF76" s="161">
        <v>2</v>
      </c>
      <c r="CG76" s="161">
        <v>6</v>
      </c>
      <c r="CH76" s="161">
        <v>1</v>
      </c>
      <c r="CI76" s="161">
        <v>6</v>
      </c>
      <c r="CJ76" s="161">
        <v>4</v>
      </c>
      <c r="CK76" s="161">
        <v>7</v>
      </c>
      <c r="CL76" s="161">
        <v>8</v>
      </c>
      <c r="CM76" s="161">
        <v>8</v>
      </c>
      <c r="CN76" s="161">
        <v>3</v>
      </c>
      <c r="CO76" s="161">
        <v>5</v>
      </c>
      <c r="CP76" s="161">
        <v>4</v>
      </c>
      <c r="CQ76" s="161">
        <v>0</v>
      </c>
      <c r="CR76" s="161">
        <v>0</v>
      </c>
      <c r="CS76" s="161">
        <v>0</v>
      </c>
      <c r="CT76" s="161">
        <v>0</v>
      </c>
      <c r="CU76" s="161">
        <v>3727</v>
      </c>
      <c r="CV76" s="460">
        <v>56.969696969700003</v>
      </c>
      <c r="CW76" s="161">
        <v>2</v>
      </c>
      <c r="CX76" s="161">
        <v>36</v>
      </c>
      <c r="CY76" s="161">
        <v>28</v>
      </c>
      <c r="CZ76" s="161">
        <v>12</v>
      </c>
      <c r="DA76" s="161">
        <v>4</v>
      </c>
      <c r="DB76" s="161">
        <v>0</v>
      </c>
    </row>
    <row r="77" spans="1:106" x14ac:dyDescent="0.15">
      <c r="A77" s="288">
        <v>8491</v>
      </c>
      <c r="B77" s="288">
        <v>28220</v>
      </c>
      <c r="C77" s="288">
        <v>610</v>
      </c>
      <c r="D77" s="458">
        <v>2</v>
      </c>
      <c r="E77" s="458"/>
      <c r="F77" s="458"/>
      <c r="G77" s="458"/>
      <c r="H77" s="458" t="s">
        <v>631</v>
      </c>
      <c r="I77" s="458" t="s">
        <v>59</v>
      </c>
      <c r="J77" s="458" t="s">
        <v>97</v>
      </c>
      <c r="K77" s="458"/>
      <c r="L77" s="459" t="s">
        <v>881</v>
      </c>
      <c r="M77" s="479">
        <v>80</v>
      </c>
      <c r="N77" s="161">
        <v>258</v>
      </c>
      <c r="O77" s="161">
        <v>5</v>
      </c>
      <c r="P77" s="161">
        <v>4</v>
      </c>
      <c r="Q77" s="161">
        <v>18</v>
      </c>
      <c r="R77" s="161">
        <v>13</v>
      </c>
      <c r="S77" s="161">
        <v>9</v>
      </c>
      <c r="T77" s="161">
        <v>10</v>
      </c>
      <c r="U77" s="161">
        <v>13</v>
      </c>
      <c r="V77" s="161">
        <v>12</v>
      </c>
      <c r="W77" s="161">
        <v>21</v>
      </c>
      <c r="X77" s="161">
        <v>9</v>
      </c>
      <c r="Y77" s="161">
        <v>18</v>
      </c>
      <c r="Z77" s="161">
        <v>14</v>
      </c>
      <c r="AA77" s="161">
        <v>22</v>
      </c>
      <c r="AB77" s="161">
        <v>24</v>
      </c>
      <c r="AC77" s="161">
        <v>13</v>
      </c>
      <c r="AD77" s="161">
        <v>19</v>
      </c>
      <c r="AE77" s="161">
        <v>15</v>
      </c>
      <c r="AF77" s="161">
        <v>8</v>
      </c>
      <c r="AG77" s="161">
        <v>9</v>
      </c>
      <c r="AH77" s="161">
        <v>2</v>
      </c>
      <c r="AI77" s="161">
        <v>0</v>
      </c>
      <c r="AJ77" s="161">
        <v>0</v>
      </c>
      <c r="AK77" s="161">
        <v>13149</v>
      </c>
      <c r="AL77" s="460">
        <v>51.465116279100002</v>
      </c>
      <c r="AM77" s="161">
        <v>27</v>
      </c>
      <c r="AN77" s="161">
        <v>141</v>
      </c>
      <c r="AO77" s="161">
        <v>90</v>
      </c>
      <c r="AP77" s="161">
        <v>53</v>
      </c>
      <c r="AQ77" s="161">
        <v>19</v>
      </c>
      <c r="AR77" s="161">
        <v>1</v>
      </c>
      <c r="AS77" s="161">
        <v>137</v>
      </c>
      <c r="AT77" s="161">
        <v>5</v>
      </c>
      <c r="AU77" s="161">
        <v>2</v>
      </c>
      <c r="AV77" s="161">
        <v>11</v>
      </c>
      <c r="AW77" s="161">
        <v>6</v>
      </c>
      <c r="AX77" s="161">
        <v>7</v>
      </c>
      <c r="AY77" s="161">
        <v>8</v>
      </c>
      <c r="AZ77" s="161">
        <v>9</v>
      </c>
      <c r="BA77" s="161">
        <v>6</v>
      </c>
      <c r="BB77" s="161">
        <v>9</v>
      </c>
      <c r="BC77" s="161">
        <v>5</v>
      </c>
      <c r="BD77" s="161">
        <v>9</v>
      </c>
      <c r="BE77" s="161">
        <v>7</v>
      </c>
      <c r="BF77" s="161">
        <v>13</v>
      </c>
      <c r="BG77" s="161">
        <v>11</v>
      </c>
      <c r="BH77" s="161">
        <v>3</v>
      </c>
      <c r="BI77" s="161">
        <v>9</v>
      </c>
      <c r="BJ77" s="161">
        <v>9</v>
      </c>
      <c r="BK77" s="161">
        <v>4</v>
      </c>
      <c r="BL77" s="161">
        <v>3</v>
      </c>
      <c r="BM77" s="161">
        <v>1</v>
      </c>
      <c r="BN77" s="161">
        <v>0</v>
      </c>
      <c r="BO77" s="161">
        <v>0</v>
      </c>
      <c r="BP77" s="161">
        <v>6539</v>
      </c>
      <c r="BQ77" s="460">
        <v>48.229927007299999</v>
      </c>
      <c r="BR77" s="161">
        <v>18</v>
      </c>
      <c r="BS77" s="161">
        <v>79</v>
      </c>
      <c r="BT77" s="161">
        <v>40</v>
      </c>
      <c r="BU77" s="161">
        <v>26</v>
      </c>
      <c r="BV77" s="161">
        <v>8</v>
      </c>
      <c r="BW77" s="161">
        <v>0</v>
      </c>
      <c r="BX77" s="161">
        <v>121</v>
      </c>
      <c r="BY77" s="161">
        <v>0</v>
      </c>
      <c r="BZ77" s="161">
        <v>2</v>
      </c>
      <c r="CA77" s="161">
        <v>7</v>
      </c>
      <c r="CB77" s="161">
        <v>7</v>
      </c>
      <c r="CC77" s="161">
        <v>2</v>
      </c>
      <c r="CD77" s="161">
        <v>2</v>
      </c>
      <c r="CE77" s="161">
        <v>4</v>
      </c>
      <c r="CF77" s="161">
        <v>6</v>
      </c>
      <c r="CG77" s="161">
        <v>12</v>
      </c>
      <c r="CH77" s="161">
        <v>4</v>
      </c>
      <c r="CI77" s="161">
        <v>9</v>
      </c>
      <c r="CJ77" s="161">
        <v>7</v>
      </c>
      <c r="CK77" s="161">
        <v>9</v>
      </c>
      <c r="CL77" s="161">
        <v>13</v>
      </c>
      <c r="CM77" s="161">
        <v>10</v>
      </c>
      <c r="CN77" s="161">
        <v>10</v>
      </c>
      <c r="CO77" s="161">
        <v>6</v>
      </c>
      <c r="CP77" s="161">
        <v>4</v>
      </c>
      <c r="CQ77" s="161">
        <v>6</v>
      </c>
      <c r="CR77" s="161">
        <v>1</v>
      </c>
      <c r="CS77" s="161">
        <v>0</v>
      </c>
      <c r="CT77" s="161">
        <v>0</v>
      </c>
      <c r="CU77" s="161">
        <v>6610</v>
      </c>
      <c r="CV77" s="460">
        <v>55.128099173599999</v>
      </c>
      <c r="CW77" s="161">
        <v>9</v>
      </c>
      <c r="CX77" s="161">
        <v>62</v>
      </c>
      <c r="CY77" s="161">
        <v>50</v>
      </c>
      <c r="CZ77" s="161">
        <v>27</v>
      </c>
      <c r="DA77" s="161">
        <v>11</v>
      </c>
      <c r="DB77" s="161">
        <v>1</v>
      </c>
    </row>
    <row r="78" spans="1:106" x14ac:dyDescent="0.15">
      <c r="A78" s="288">
        <v>8492</v>
      </c>
      <c r="B78" s="288">
        <v>28220</v>
      </c>
      <c r="C78" s="288">
        <v>620</v>
      </c>
      <c r="D78" s="458">
        <v>2</v>
      </c>
      <c r="E78" s="458"/>
      <c r="F78" s="458"/>
      <c r="G78" s="458"/>
      <c r="H78" s="458" t="s">
        <v>631</v>
      </c>
      <c r="I78" s="458" t="s">
        <v>59</v>
      </c>
      <c r="J78" s="458" t="s">
        <v>98</v>
      </c>
      <c r="K78" s="458"/>
      <c r="L78" s="459" t="s">
        <v>881</v>
      </c>
      <c r="M78" s="479">
        <v>102</v>
      </c>
      <c r="N78" s="161">
        <v>401</v>
      </c>
      <c r="O78" s="161">
        <v>3</v>
      </c>
      <c r="P78" s="161">
        <v>7</v>
      </c>
      <c r="Q78" s="161">
        <v>18</v>
      </c>
      <c r="R78" s="161">
        <v>18</v>
      </c>
      <c r="S78" s="161">
        <v>6</v>
      </c>
      <c r="T78" s="161">
        <v>15</v>
      </c>
      <c r="U78" s="161">
        <v>9</v>
      </c>
      <c r="V78" s="161">
        <v>13</v>
      </c>
      <c r="W78" s="161">
        <v>16</v>
      </c>
      <c r="X78" s="161">
        <v>22</v>
      </c>
      <c r="Y78" s="161">
        <v>22</v>
      </c>
      <c r="Z78" s="161">
        <v>23</v>
      </c>
      <c r="AA78" s="161">
        <v>35</v>
      </c>
      <c r="AB78" s="161">
        <v>27</v>
      </c>
      <c r="AC78" s="161">
        <v>31</v>
      </c>
      <c r="AD78" s="161">
        <v>16</v>
      </c>
      <c r="AE78" s="161">
        <v>42</v>
      </c>
      <c r="AF78" s="161">
        <v>39</v>
      </c>
      <c r="AG78" s="161">
        <v>21</v>
      </c>
      <c r="AH78" s="161">
        <v>14</v>
      </c>
      <c r="AI78" s="161">
        <v>4</v>
      </c>
      <c r="AJ78" s="161">
        <v>0</v>
      </c>
      <c r="AK78" s="161">
        <v>24057</v>
      </c>
      <c r="AL78" s="460">
        <v>60.492518703199998</v>
      </c>
      <c r="AM78" s="161">
        <v>28</v>
      </c>
      <c r="AN78" s="161">
        <v>179</v>
      </c>
      <c r="AO78" s="161">
        <v>194</v>
      </c>
      <c r="AP78" s="161">
        <v>136</v>
      </c>
      <c r="AQ78" s="161">
        <v>78</v>
      </c>
      <c r="AR78" s="161">
        <v>1</v>
      </c>
      <c r="AS78" s="161">
        <v>181</v>
      </c>
      <c r="AT78" s="161">
        <v>2</v>
      </c>
      <c r="AU78" s="161">
        <v>5</v>
      </c>
      <c r="AV78" s="161">
        <v>7</v>
      </c>
      <c r="AW78" s="161">
        <v>10</v>
      </c>
      <c r="AX78" s="161">
        <v>5</v>
      </c>
      <c r="AY78" s="161">
        <v>7</v>
      </c>
      <c r="AZ78" s="161">
        <v>4</v>
      </c>
      <c r="BA78" s="161">
        <v>6</v>
      </c>
      <c r="BB78" s="161">
        <v>5</v>
      </c>
      <c r="BC78" s="161">
        <v>12</v>
      </c>
      <c r="BD78" s="161">
        <v>12</v>
      </c>
      <c r="BE78" s="161">
        <v>12</v>
      </c>
      <c r="BF78" s="161">
        <v>15</v>
      </c>
      <c r="BG78" s="161">
        <v>14</v>
      </c>
      <c r="BH78" s="161">
        <v>18</v>
      </c>
      <c r="BI78" s="161">
        <v>9</v>
      </c>
      <c r="BJ78" s="161">
        <v>17</v>
      </c>
      <c r="BK78" s="161">
        <v>14</v>
      </c>
      <c r="BL78" s="161">
        <v>2</v>
      </c>
      <c r="BM78" s="161">
        <v>5</v>
      </c>
      <c r="BN78" s="161">
        <v>0</v>
      </c>
      <c r="BO78" s="161">
        <v>0</v>
      </c>
      <c r="BP78" s="161">
        <v>10175</v>
      </c>
      <c r="BQ78" s="460">
        <v>56.715469613300002</v>
      </c>
      <c r="BR78" s="161">
        <v>14</v>
      </c>
      <c r="BS78" s="161">
        <v>88</v>
      </c>
      <c r="BT78" s="161">
        <v>79</v>
      </c>
      <c r="BU78" s="161">
        <v>47</v>
      </c>
      <c r="BV78" s="161">
        <v>21</v>
      </c>
      <c r="BW78" s="161">
        <v>1</v>
      </c>
      <c r="BX78" s="161">
        <v>220</v>
      </c>
      <c r="BY78" s="161">
        <v>1</v>
      </c>
      <c r="BZ78" s="161">
        <v>2</v>
      </c>
      <c r="CA78" s="161">
        <v>11</v>
      </c>
      <c r="CB78" s="161">
        <v>8</v>
      </c>
      <c r="CC78" s="161">
        <v>1</v>
      </c>
      <c r="CD78" s="161">
        <v>8</v>
      </c>
      <c r="CE78" s="161">
        <v>5</v>
      </c>
      <c r="CF78" s="161">
        <v>7</v>
      </c>
      <c r="CG78" s="161">
        <v>11</v>
      </c>
      <c r="CH78" s="161">
        <v>10</v>
      </c>
      <c r="CI78" s="161">
        <v>10</v>
      </c>
      <c r="CJ78" s="161">
        <v>11</v>
      </c>
      <c r="CK78" s="161">
        <v>20</v>
      </c>
      <c r="CL78" s="161">
        <v>13</v>
      </c>
      <c r="CM78" s="161">
        <v>13</v>
      </c>
      <c r="CN78" s="161">
        <v>7</v>
      </c>
      <c r="CO78" s="161">
        <v>25</v>
      </c>
      <c r="CP78" s="161">
        <v>25</v>
      </c>
      <c r="CQ78" s="161">
        <v>19</v>
      </c>
      <c r="CR78" s="161">
        <v>9</v>
      </c>
      <c r="CS78" s="161">
        <v>4</v>
      </c>
      <c r="CT78" s="161">
        <v>0</v>
      </c>
      <c r="CU78" s="161">
        <v>13882</v>
      </c>
      <c r="CV78" s="460">
        <v>63.6</v>
      </c>
      <c r="CW78" s="161">
        <v>14</v>
      </c>
      <c r="CX78" s="161">
        <v>91</v>
      </c>
      <c r="CY78" s="161">
        <v>115</v>
      </c>
      <c r="CZ78" s="161">
        <v>89</v>
      </c>
      <c r="DA78" s="161">
        <v>57</v>
      </c>
      <c r="DB78" s="161">
        <v>0</v>
      </c>
    </row>
    <row r="79" spans="1:106" x14ac:dyDescent="0.15">
      <c r="A79" s="288">
        <v>8493</v>
      </c>
      <c r="B79" s="288">
        <v>28220</v>
      </c>
      <c r="C79" s="288">
        <v>630</v>
      </c>
      <c r="D79" s="458">
        <v>2</v>
      </c>
      <c r="E79" s="458"/>
      <c r="F79" s="458"/>
      <c r="G79" s="458"/>
      <c r="H79" s="458" t="s">
        <v>631</v>
      </c>
      <c r="I79" s="458" t="s">
        <v>59</v>
      </c>
      <c r="J79" s="458" t="s">
        <v>99</v>
      </c>
      <c r="K79" s="458"/>
      <c r="L79" s="459" t="s">
        <v>881</v>
      </c>
      <c r="M79" s="479">
        <v>90</v>
      </c>
      <c r="N79" s="161">
        <v>330</v>
      </c>
      <c r="O79" s="161">
        <v>10</v>
      </c>
      <c r="P79" s="161">
        <v>8</v>
      </c>
      <c r="Q79" s="161">
        <v>9</v>
      </c>
      <c r="R79" s="161">
        <v>13</v>
      </c>
      <c r="S79" s="161">
        <v>17</v>
      </c>
      <c r="T79" s="161">
        <v>13</v>
      </c>
      <c r="U79" s="161">
        <v>12</v>
      </c>
      <c r="V79" s="161">
        <v>17</v>
      </c>
      <c r="W79" s="161">
        <v>17</v>
      </c>
      <c r="X79" s="161">
        <v>16</v>
      </c>
      <c r="Y79" s="161">
        <v>19</v>
      </c>
      <c r="Z79" s="161">
        <v>15</v>
      </c>
      <c r="AA79" s="161">
        <v>22</v>
      </c>
      <c r="AB79" s="161">
        <v>31</v>
      </c>
      <c r="AC79" s="161">
        <v>23</v>
      </c>
      <c r="AD79" s="161">
        <v>20</v>
      </c>
      <c r="AE79" s="161">
        <v>20</v>
      </c>
      <c r="AF79" s="161">
        <v>22</v>
      </c>
      <c r="AG79" s="161">
        <v>17</v>
      </c>
      <c r="AH79" s="161">
        <v>5</v>
      </c>
      <c r="AI79" s="161">
        <v>4</v>
      </c>
      <c r="AJ79" s="161">
        <v>0</v>
      </c>
      <c r="AK79" s="161">
        <v>18113</v>
      </c>
      <c r="AL79" s="460">
        <v>55.3878787879</v>
      </c>
      <c r="AM79" s="161">
        <v>27</v>
      </c>
      <c r="AN79" s="161">
        <v>161</v>
      </c>
      <c r="AO79" s="161">
        <v>142</v>
      </c>
      <c r="AP79" s="161">
        <v>88</v>
      </c>
      <c r="AQ79" s="161">
        <v>48</v>
      </c>
      <c r="AR79" s="161">
        <v>1</v>
      </c>
      <c r="AS79" s="161">
        <v>146</v>
      </c>
      <c r="AT79" s="161">
        <v>6</v>
      </c>
      <c r="AU79" s="161">
        <v>3</v>
      </c>
      <c r="AV79" s="161">
        <v>4</v>
      </c>
      <c r="AW79" s="161">
        <v>9</v>
      </c>
      <c r="AX79" s="161">
        <v>11</v>
      </c>
      <c r="AY79" s="161">
        <v>10</v>
      </c>
      <c r="AZ79" s="161">
        <v>5</v>
      </c>
      <c r="BA79" s="161">
        <v>9</v>
      </c>
      <c r="BB79" s="161">
        <v>11</v>
      </c>
      <c r="BC79" s="161">
        <v>6</v>
      </c>
      <c r="BD79" s="161">
        <v>8</v>
      </c>
      <c r="BE79" s="161">
        <v>9</v>
      </c>
      <c r="BF79" s="161">
        <v>11</v>
      </c>
      <c r="BG79" s="161">
        <v>12</v>
      </c>
      <c r="BH79" s="161">
        <v>12</v>
      </c>
      <c r="BI79" s="161">
        <v>5</v>
      </c>
      <c r="BJ79" s="161">
        <v>6</v>
      </c>
      <c r="BK79" s="161">
        <v>6</v>
      </c>
      <c r="BL79" s="161">
        <v>1</v>
      </c>
      <c r="BM79" s="161">
        <v>1</v>
      </c>
      <c r="BN79" s="161">
        <v>1</v>
      </c>
      <c r="BO79" s="161">
        <v>0</v>
      </c>
      <c r="BP79" s="161">
        <v>6951</v>
      </c>
      <c r="BQ79" s="460">
        <v>48.109589041100001</v>
      </c>
      <c r="BR79" s="161">
        <v>13</v>
      </c>
      <c r="BS79" s="161">
        <v>89</v>
      </c>
      <c r="BT79" s="161">
        <v>44</v>
      </c>
      <c r="BU79" s="161">
        <v>20</v>
      </c>
      <c r="BV79" s="161">
        <v>9</v>
      </c>
      <c r="BW79" s="161">
        <v>1</v>
      </c>
      <c r="BX79" s="161">
        <v>184</v>
      </c>
      <c r="BY79" s="161">
        <v>4</v>
      </c>
      <c r="BZ79" s="161">
        <v>5</v>
      </c>
      <c r="CA79" s="161">
        <v>5</v>
      </c>
      <c r="CB79" s="161">
        <v>4</v>
      </c>
      <c r="CC79" s="161">
        <v>6</v>
      </c>
      <c r="CD79" s="161">
        <v>3</v>
      </c>
      <c r="CE79" s="161">
        <v>7</v>
      </c>
      <c r="CF79" s="161">
        <v>8</v>
      </c>
      <c r="CG79" s="161">
        <v>6</v>
      </c>
      <c r="CH79" s="161">
        <v>10</v>
      </c>
      <c r="CI79" s="161">
        <v>11</v>
      </c>
      <c r="CJ79" s="161">
        <v>6</v>
      </c>
      <c r="CK79" s="161">
        <v>11</v>
      </c>
      <c r="CL79" s="161">
        <v>19</v>
      </c>
      <c r="CM79" s="161">
        <v>11</v>
      </c>
      <c r="CN79" s="161">
        <v>15</v>
      </c>
      <c r="CO79" s="161">
        <v>14</v>
      </c>
      <c r="CP79" s="161">
        <v>16</v>
      </c>
      <c r="CQ79" s="161">
        <v>16</v>
      </c>
      <c r="CR79" s="161">
        <v>4</v>
      </c>
      <c r="CS79" s="161">
        <v>3</v>
      </c>
      <c r="CT79" s="161">
        <v>0</v>
      </c>
      <c r="CU79" s="161">
        <v>11162</v>
      </c>
      <c r="CV79" s="460">
        <v>61.163043478299997</v>
      </c>
      <c r="CW79" s="161">
        <v>14</v>
      </c>
      <c r="CX79" s="161">
        <v>72</v>
      </c>
      <c r="CY79" s="161">
        <v>98</v>
      </c>
      <c r="CZ79" s="161">
        <v>68</v>
      </c>
      <c r="DA79" s="161">
        <v>39</v>
      </c>
      <c r="DB79" s="161">
        <v>0</v>
      </c>
    </row>
    <row r="80" spans="1:106" x14ac:dyDescent="0.15">
      <c r="A80" s="288">
        <v>8494</v>
      </c>
      <c r="B80" s="288">
        <v>28220</v>
      </c>
      <c r="C80" s="288">
        <v>640</v>
      </c>
      <c r="D80" s="458">
        <v>2</v>
      </c>
      <c r="E80" s="458"/>
      <c r="F80" s="458"/>
      <c r="G80" s="458"/>
      <c r="H80" s="458" t="s">
        <v>631</v>
      </c>
      <c r="I80" s="458" t="s">
        <v>59</v>
      </c>
      <c r="J80" s="458" t="s">
        <v>100</v>
      </c>
      <c r="K80" s="458"/>
      <c r="L80" s="459" t="s">
        <v>881</v>
      </c>
      <c r="M80" s="479">
        <v>100</v>
      </c>
      <c r="N80" s="161">
        <v>332</v>
      </c>
      <c r="O80" s="161">
        <v>10</v>
      </c>
      <c r="P80" s="161">
        <v>8</v>
      </c>
      <c r="Q80" s="161">
        <v>10</v>
      </c>
      <c r="R80" s="161">
        <v>8</v>
      </c>
      <c r="S80" s="161">
        <v>14</v>
      </c>
      <c r="T80" s="161">
        <v>11</v>
      </c>
      <c r="U80" s="161">
        <v>16</v>
      </c>
      <c r="V80" s="161">
        <v>7</v>
      </c>
      <c r="W80" s="161">
        <v>14</v>
      </c>
      <c r="X80" s="161">
        <v>15</v>
      </c>
      <c r="Y80" s="161">
        <v>28</v>
      </c>
      <c r="Z80" s="161">
        <v>28</v>
      </c>
      <c r="AA80" s="161">
        <v>31</v>
      </c>
      <c r="AB80" s="161">
        <v>23</v>
      </c>
      <c r="AC80" s="161">
        <v>17</v>
      </c>
      <c r="AD80" s="161">
        <v>13</v>
      </c>
      <c r="AE80" s="161">
        <v>23</v>
      </c>
      <c r="AF80" s="161">
        <v>19</v>
      </c>
      <c r="AG80" s="161">
        <v>26</v>
      </c>
      <c r="AH80" s="161">
        <v>8</v>
      </c>
      <c r="AI80" s="161">
        <v>3</v>
      </c>
      <c r="AJ80" s="161">
        <v>0</v>
      </c>
      <c r="AK80" s="161">
        <v>18754</v>
      </c>
      <c r="AL80" s="460">
        <v>56.987951807199998</v>
      </c>
      <c r="AM80" s="161">
        <v>28</v>
      </c>
      <c r="AN80" s="161">
        <v>172</v>
      </c>
      <c r="AO80" s="161">
        <v>132</v>
      </c>
      <c r="AP80" s="161">
        <v>92</v>
      </c>
      <c r="AQ80" s="161">
        <v>56</v>
      </c>
      <c r="AR80" s="161">
        <v>2</v>
      </c>
      <c r="AS80" s="161">
        <v>144</v>
      </c>
      <c r="AT80" s="161">
        <v>3</v>
      </c>
      <c r="AU80" s="161">
        <v>4</v>
      </c>
      <c r="AV80" s="161">
        <v>4</v>
      </c>
      <c r="AW80" s="161">
        <v>3</v>
      </c>
      <c r="AX80" s="161">
        <v>8</v>
      </c>
      <c r="AY80" s="161">
        <v>6</v>
      </c>
      <c r="AZ80" s="161">
        <v>9</v>
      </c>
      <c r="BA80" s="161">
        <v>6</v>
      </c>
      <c r="BB80" s="161">
        <v>7</v>
      </c>
      <c r="BC80" s="161">
        <v>6</v>
      </c>
      <c r="BD80" s="161">
        <v>9</v>
      </c>
      <c r="BE80" s="161">
        <v>17</v>
      </c>
      <c r="BF80" s="161">
        <v>17</v>
      </c>
      <c r="BG80" s="161">
        <v>15</v>
      </c>
      <c r="BH80" s="161">
        <v>10</v>
      </c>
      <c r="BI80" s="161">
        <v>2</v>
      </c>
      <c r="BJ80" s="161">
        <v>8</v>
      </c>
      <c r="BK80" s="161">
        <v>6</v>
      </c>
      <c r="BL80" s="161">
        <v>4</v>
      </c>
      <c r="BM80" s="161">
        <v>0</v>
      </c>
      <c r="BN80" s="161">
        <v>0</v>
      </c>
      <c r="BO80" s="161">
        <v>0</v>
      </c>
      <c r="BP80" s="161">
        <v>7464</v>
      </c>
      <c r="BQ80" s="460">
        <v>52.333333333299997</v>
      </c>
      <c r="BR80" s="161">
        <v>11</v>
      </c>
      <c r="BS80" s="161">
        <v>88</v>
      </c>
      <c r="BT80" s="161">
        <v>45</v>
      </c>
      <c r="BU80" s="161">
        <v>20</v>
      </c>
      <c r="BV80" s="161">
        <v>10</v>
      </c>
      <c r="BW80" s="161">
        <v>2</v>
      </c>
      <c r="BX80" s="161">
        <v>188</v>
      </c>
      <c r="BY80" s="161">
        <v>7</v>
      </c>
      <c r="BZ80" s="161">
        <v>4</v>
      </c>
      <c r="CA80" s="161">
        <v>6</v>
      </c>
      <c r="CB80" s="161">
        <v>5</v>
      </c>
      <c r="CC80" s="161">
        <v>6</v>
      </c>
      <c r="CD80" s="161">
        <v>5</v>
      </c>
      <c r="CE80" s="161">
        <v>7</v>
      </c>
      <c r="CF80" s="161">
        <v>1</v>
      </c>
      <c r="CG80" s="161">
        <v>7</v>
      </c>
      <c r="CH80" s="161">
        <v>9</v>
      </c>
      <c r="CI80" s="161">
        <v>19</v>
      </c>
      <c r="CJ80" s="161">
        <v>11</v>
      </c>
      <c r="CK80" s="161">
        <v>14</v>
      </c>
      <c r="CL80" s="161">
        <v>8</v>
      </c>
      <c r="CM80" s="161">
        <v>7</v>
      </c>
      <c r="CN80" s="161">
        <v>11</v>
      </c>
      <c r="CO80" s="161">
        <v>15</v>
      </c>
      <c r="CP80" s="161">
        <v>13</v>
      </c>
      <c r="CQ80" s="161">
        <v>22</v>
      </c>
      <c r="CR80" s="161">
        <v>8</v>
      </c>
      <c r="CS80" s="161">
        <v>3</v>
      </c>
      <c r="CT80" s="161">
        <v>0</v>
      </c>
      <c r="CU80" s="161">
        <v>11290</v>
      </c>
      <c r="CV80" s="460">
        <v>60.5531914894</v>
      </c>
      <c r="CW80" s="161">
        <v>17</v>
      </c>
      <c r="CX80" s="161">
        <v>84</v>
      </c>
      <c r="CY80" s="161">
        <v>87</v>
      </c>
      <c r="CZ80" s="161">
        <v>72</v>
      </c>
      <c r="DA80" s="161">
        <v>46</v>
      </c>
      <c r="DB80" s="161">
        <v>0</v>
      </c>
    </row>
    <row r="81" spans="1:106" x14ac:dyDescent="0.15">
      <c r="A81" s="288">
        <v>8495</v>
      </c>
      <c r="B81" s="288">
        <v>28220</v>
      </c>
      <c r="C81" s="288">
        <v>64001</v>
      </c>
      <c r="D81" s="288">
        <v>3</v>
      </c>
      <c r="E81" s="288"/>
      <c r="F81" s="288"/>
      <c r="G81" s="288"/>
      <c r="H81" s="288" t="s">
        <v>631</v>
      </c>
      <c r="I81" s="288" t="s">
        <v>59</v>
      </c>
      <c r="J81" s="288" t="s">
        <v>100</v>
      </c>
      <c r="K81" s="288" t="s">
        <v>828</v>
      </c>
      <c r="L81" s="461"/>
      <c r="M81" s="480">
        <v>51</v>
      </c>
      <c r="N81" s="161">
        <v>147</v>
      </c>
      <c r="O81" s="161">
        <v>3</v>
      </c>
      <c r="P81" s="161">
        <v>2</v>
      </c>
      <c r="Q81" s="161">
        <v>8</v>
      </c>
      <c r="R81" s="161">
        <v>5</v>
      </c>
      <c r="S81" s="161">
        <v>7</v>
      </c>
      <c r="T81" s="161">
        <v>3</v>
      </c>
      <c r="U81" s="161">
        <v>11</v>
      </c>
      <c r="V81" s="161">
        <v>3</v>
      </c>
      <c r="W81" s="161">
        <v>8</v>
      </c>
      <c r="X81" s="161">
        <v>10</v>
      </c>
      <c r="Y81" s="161">
        <v>14</v>
      </c>
      <c r="Z81" s="161">
        <v>14</v>
      </c>
      <c r="AA81" s="161">
        <v>15</v>
      </c>
      <c r="AB81" s="161">
        <v>11</v>
      </c>
      <c r="AC81" s="161">
        <v>11</v>
      </c>
      <c r="AD81" s="161">
        <v>8</v>
      </c>
      <c r="AE81" s="161">
        <v>7</v>
      </c>
      <c r="AF81" s="161">
        <v>3</v>
      </c>
      <c r="AG81" s="161">
        <v>4</v>
      </c>
      <c r="AH81" s="161">
        <v>0</v>
      </c>
      <c r="AI81" s="161">
        <v>0</v>
      </c>
      <c r="AJ81" s="161">
        <v>0</v>
      </c>
      <c r="AK81" s="161">
        <v>7515</v>
      </c>
      <c r="AL81" s="460">
        <v>51.622448979600001</v>
      </c>
      <c r="AM81" s="161">
        <v>13</v>
      </c>
      <c r="AN81" s="161">
        <v>90</v>
      </c>
      <c r="AO81" s="161">
        <v>44</v>
      </c>
      <c r="AP81" s="161">
        <v>22</v>
      </c>
      <c r="AQ81" s="161">
        <v>7</v>
      </c>
      <c r="AR81" s="161">
        <v>0</v>
      </c>
      <c r="AS81" s="161">
        <v>72</v>
      </c>
      <c r="AT81" s="161">
        <v>2</v>
      </c>
      <c r="AU81" s="161">
        <v>1</v>
      </c>
      <c r="AV81" s="161">
        <v>3</v>
      </c>
      <c r="AW81" s="161">
        <v>2</v>
      </c>
      <c r="AX81" s="161">
        <v>4</v>
      </c>
      <c r="AY81" s="161">
        <v>1</v>
      </c>
      <c r="AZ81" s="161">
        <v>6</v>
      </c>
      <c r="BA81" s="161">
        <v>2</v>
      </c>
      <c r="BB81" s="161">
        <v>5</v>
      </c>
      <c r="BC81" s="161">
        <v>4</v>
      </c>
      <c r="BD81" s="161">
        <v>5</v>
      </c>
      <c r="BE81" s="161">
        <v>8</v>
      </c>
      <c r="BF81" s="161">
        <v>8</v>
      </c>
      <c r="BG81" s="161">
        <v>8</v>
      </c>
      <c r="BH81" s="161">
        <v>5</v>
      </c>
      <c r="BI81" s="161">
        <v>2</v>
      </c>
      <c r="BJ81" s="161">
        <v>4</v>
      </c>
      <c r="BK81" s="161">
        <v>0</v>
      </c>
      <c r="BL81" s="161">
        <v>2</v>
      </c>
      <c r="BM81" s="161">
        <v>0</v>
      </c>
      <c r="BN81" s="161">
        <v>0</v>
      </c>
      <c r="BO81" s="161">
        <v>0</v>
      </c>
      <c r="BP81" s="161">
        <v>3633</v>
      </c>
      <c r="BQ81" s="460">
        <v>50.958333333299997</v>
      </c>
      <c r="BR81" s="161">
        <v>6</v>
      </c>
      <c r="BS81" s="161">
        <v>45</v>
      </c>
      <c r="BT81" s="161">
        <v>21</v>
      </c>
      <c r="BU81" s="161">
        <v>8</v>
      </c>
      <c r="BV81" s="161">
        <v>2</v>
      </c>
      <c r="BW81" s="161">
        <v>0</v>
      </c>
      <c r="BX81" s="161">
        <v>75</v>
      </c>
      <c r="BY81" s="161">
        <v>1</v>
      </c>
      <c r="BZ81" s="161">
        <v>1</v>
      </c>
      <c r="CA81" s="161">
        <v>5</v>
      </c>
      <c r="CB81" s="161">
        <v>3</v>
      </c>
      <c r="CC81" s="161">
        <v>3</v>
      </c>
      <c r="CD81" s="161">
        <v>2</v>
      </c>
      <c r="CE81" s="161">
        <v>5</v>
      </c>
      <c r="CF81" s="161">
        <v>1</v>
      </c>
      <c r="CG81" s="161">
        <v>3</v>
      </c>
      <c r="CH81" s="161">
        <v>6</v>
      </c>
      <c r="CI81" s="161">
        <v>9</v>
      </c>
      <c r="CJ81" s="161">
        <v>6</v>
      </c>
      <c r="CK81" s="161">
        <v>7</v>
      </c>
      <c r="CL81" s="161">
        <v>3</v>
      </c>
      <c r="CM81" s="161">
        <v>6</v>
      </c>
      <c r="CN81" s="161">
        <v>6</v>
      </c>
      <c r="CO81" s="161">
        <v>3</v>
      </c>
      <c r="CP81" s="161">
        <v>3</v>
      </c>
      <c r="CQ81" s="161">
        <v>2</v>
      </c>
      <c r="CR81" s="161">
        <v>0</v>
      </c>
      <c r="CS81" s="161">
        <v>0</v>
      </c>
      <c r="CT81" s="161">
        <v>0</v>
      </c>
      <c r="CU81" s="161">
        <v>3882</v>
      </c>
      <c r="CV81" s="460">
        <v>52.26</v>
      </c>
      <c r="CW81" s="161">
        <v>7</v>
      </c>
      <c r="CX81" s="161">
        <v>45</v>
      </c>
      <c r="CY81" s="161">
        <v>23</v>
      </c>
      <c r="CZ81" s="161">
        <v>14</v>
      </c>
      <c r="DA81" s="161">
        <v>5</v>
      </c>
      <c r="DB81" s="161">
        <v>0</v>
      </c>
    </row>
    <row r="82" spans="1:106" x14ac:dyDescent="0.15">
      <c r="A82" s="288">
        <v>8496</v>
      </c>
      <c r="B82" s="288">
        <v>28220</v>
      </c>
      <c r="C82" s="288">
        <v>64002</v>
      </c>
      <c r="D82" s="288">
        <v>3</v>
      </c>
      <c r="E82" s="288"/>
      <c r="F82" s="288"/>
      <c r="G82" s="288"/>
      <c r="H82" s="288" t="s">
        <v>631</v>
      </c>
      <c r="I82" s="288" t="s">
        <v>59</v>
      </c>
      <c r="J82" s="288" t="s">
        <v>100</v>
      </c>
      <c r="K82" s="288" t="s">
        <v>824</v>
      </c>
      <c r="L82" s="461"/>
      <c r="M82" s="480">
        <v>49</v>
      </c>
      <c r="N82" s="161">
        <v>185</v>
      </c>
      <c r="O82" s="161">
        <v>7</v>
      </c>
      <c r="P82" s="161">
        <v>6</v>
      </c>
      <c r="Q82" s="161">
        <v>2</v>
      </c>
      <c r="R82" s="161">
        <v>3</v>
      </c>
      <c r="S82" s="161">
        <v>7</v>
      </c>
      <c r="T82" s="161">
        <v>8</v>
      </c>
      <c r="U82" s="161">
        <v>5</v>
      </c>
      <c r="V82" s="161">
        <v>4</v>
      </c>
      <c r="W82" s="161">
        <v>6</v>
      </c>
      <c r="X82" s="161">
        <v>5</v>
      </c>
      <c r="Y82" s="161">
        <v>14</v>
      </c>
      <c r="Z82" s="161">
        <v>14</v>
      </c>
      <c r="AA82" s="161">
        <v>16</v>
      </c>
      <c r="AB82" s="161">
        <v>12</v>
      </c>
      <c r="AC82" s="161">
        <v>6</v>
      </c>
      <c r="AD82" s="161">
        <v>5</v>
      </c>
      <c r="AE82" s="161">
        <v>16</v>
      </c>
      <c r="AF82" s="161">
        <v>16</v>
      </c>
      <c r="AG82" s="161">
        <v>22</v>
      </c>
      <c r="AH82" s="161">
        <v>8</v>
      </c>
      <c r="AI82" s="161">
        <v>3</v>
      </c>
      <c r="AJ82" s="161">
        <v>0</v>
      </c>
      <c r="AK82" s="161">
        <v>11239</v>
      </c>
      <c r="AL82" s="460">
        <v>61.251351351399997</v>
      </c>
      <c r="AM82" s="161">
        <v>15</v>
      </c>
      <c r="AN82" s="161">
        <v>82</v>
      </c>
      <c r="AO82" s="161">
        <v>88</v>
      </c>
      <c r="AP82" s="161">
        <v>70</v>
      </c>
      <c r="AQ82" s="161">
        <v>49</v>
      </c>
      <c r="AR82" s="161">
        <v>2</v>
      </c>
      <c r="AS82" s="161">
        <v>72</v>
      </c>
      <c r="AT82" s="161">
        <v>1</v>
      </c>
      <c r="AU82" s="161">
        <v>3</v>
      </c>
      <c r="AV82" s="161">
        <v>1</v>
      </c>
      <c r="AW82" s="161">
        <v>1</v>
      </c>
      <c r="AX82" s="161">
        <v>4</v>
      </c>
      <c r="AY82" s="161">
        <v>5</v>
      </c>
      <c r="AZ82" s="161">
        <v>3</v>
      </c>
      <c r="BA82" s="161">
        <v>4</v>
      </c>
      <c r="BB82" s="161">
        <v>2</v>
      </c>
      <c r="BC82" s="161">
        <v>2</v>
      </c>
      <c r="BD82" s="161">
        <v>4</v>
      </c>
      <c r="BE82" s="161">
        <v>9</v>
      </c>
      <c r="BF82" s="161">
        <v>9</v>
      </c>
      <c r="BG82" s="161">
        <v>7</v>
      </c>
      <c r="BH82" s="161">
        <v>5</v>
      </c>
      <c r="BI82" s="161">
        <v>0</v>
      </c>
      <c r="BJ82" s="161">
        <v>4</v>
      </c>
      <c r="BK82" s="161">
        <v>6</v>
      </c>
      <c r="BL82" s="161">
        <v>2</v>
      </c>
      <c r="BM82" s="161">
        <v>0</v>
      </c>
      <c r="BN82" s="161">
        <v>0</v>
      </c>
      <c r="BO82" s="161">
        <v>0</v>
      </c>
      <c r="BP82" s="161">
        <v>3831</v>
      </c>
      <c r="BQ82" s="460">
        <v>53.708333333299997</v>
      </c>
      <c r="BR82" s="161">
        <v>5</v>
      </c>
      <c r="BS82" s="161">
        <v>43</v>
      </c>
      <c r="BT82" s="161">
        <v>24</v>
      </c>
      <c r="BU82" s="161">
        <v>12</v>
      </c>
      <c r="BV82" s="161">
        <v>8</v>
      </c>
      <c r="BW82" s="161">
        <v>2</v>
      </c>
      <c r="BX82" s="161">
        <v>113</v>
      </c>
      <c r="BY82" s="161">
        <v>6</v>
      </c>
      <c r="BZ82" s="161">
        <v>3</v>
      </c>
      <c r="CA82" s="161">
        <v>1</v>
      </c>
      <c r="CB82" s="161">
        <v>2</v>
      </c>
      <c r="CC82" s="161">
        <v>3</v>
      </c>
      <c r="CD82" s="161">
        <v>3</v>
      </c>
      <c r="CE82" s="161">
        <v>2</v>
      </c>
      <c r="CF82" s="161">
        <v>0</v>
      </c>
      <c r="CG82" s="161">
        <v>4</v>
      </c>
      <c r="CH82" s="161">
        <v>3</v>
      </c>
      <c r="CI82" s="161">
        <v>10</v>
      </c>
      <c r="CJ82" s="161">
        <v>5</v>
      </c>
      <c r="CK82" s="161">
        <v>7</v>
      </c>
      <c r="CL82" s="161">
        <v>5</v>
      </c>
      <c r="CM82" s="161">
        <v>1</v>
      </c>
      <c r="CN82" s="161">
        <v>5</v>
      </c>
      <c r="CO82" s="161">
        <v>12</v>
      </c>
      <c r="CP82" s="161">
        <v>10</v>
      </c>
      <c r="CQ82" s="161">
        <v>20</v>
      </c>
      <c r="CR82" s="161">
        <v>8</v>
      </c>
      <c r="CS82" s="161">
        <v>3</v>
      </c>
      <c r="CT82" s="161">
        <v>0</v>
      </c>
      <c r="CU82" s="161">
        <v>7408</v>
      </c>
      <c r="CV82" s="460">
        <v>66.0575221239</v>
      </c>
      <c r="CW82" s="161">
        <v>10</v>
      </c>
      <c r="CX82" s="161">
        <v>39</v>
      </c>
      <c r="CY82" s="161">
        <v>64</v>
      </c>
      <c r="CZ82" s="161">
        <v>58</v>
      </c>
      <c r="DA82" s="161">
        <v>41</v>
      </c>
      <c r="DB82" s="161">
        <v>0</v>
      </c>
    </row>
    <row r="83" spans="1:106" x14ac:dyDescent="0.15">
      <c r="A83" s="288">
        <v>8497</v>
      </c>
      <c r="B83" s="288">
        <v>28220</v>
      </c>
      <c r="C83" s="288">
        <v>660</v>
      </c>
      <c r="D83" s="458">
        <v>2</v>
      </c>
      <c r="E83" s="458"/>
      <c r="F83" s="458"/>
      <c r="G83" s="458"/>
      <c r="H83" s="458" t="s">
        <v>631</v>
      </c>
      <c r="I83" s="458" t="s">
        <v>59</v>
      </c>
      <c r="J83" s="458" t="s">
        <v>101</v>
      </c>
      <c r="K83" s="458"/>
      <c r="L83" s="459" t="s">
        <v>881</v>
      </c>
      <c r="M83" s="479">
        <v>24</v>
      </c>
      <c r="N83" s="161">
        <v>92</v>
      </c>
      <c r="O83" s="161">
        <v>4</v>
      </c>
      <c r="P83" s="161">
        <v>4</v>
      </c>
      <c r="Q83" s="161">
        <v>3</v>
      </c>
      <c r="R83" s="161">
        <v>8</v>
      </c>
      <c r="S83" s="161">
        <v>6</v>
      </c>
      <c r="T83" s="161">
        <v>4</v>
      </c>
      <c r="U83" s="161">
        <v>1</v>
      </c>
      <c r="V83" s="161">
        <v>1</v>
      </c>
      <c r="W83" s="161">
        <v>5</v>
      </c>
      <c r="X83" s="161">
        <v>11</v>
      </c>
      <c r="Y83" s="161">
        <v>8</v>
      </c>
      <c r="Z83" s="161">
        <v>4</v>
      </c>
      <c r="AA83" s="161">
        <v>6</v>
      </c>
      <c r="AB83" s="161">
        <v>2</v>
      </c>
      <c r="AC83" s="161">
        <v>11</v>
      </c>
      <c r="AD83" s="161">
        <v>4</v>
      </c>
      <c r="AE83" s="161">
        <v>6</v>
      </c>
      <c r="AF83" s="161">
        <v>3</v>
      </c>
      <c r="AG83" s="161">
        <v>0</v>
      </c>
      <c r="AH83" s="161">
        <v>1</v>
      </c>
      <c r="AI83" s="161">
        <v>0</v>
      </c>
      <c r="AJ83" s="161">
        <v>0</v>
      </c>
      <c r="AK83" s="161">
        <v>4334</v>
      </c>
      <c r="AL83" s="460">
        <v>47.608695652199998</v>
      </c>
      <c r="AM83" s="161">
        <v>11</v>
      </c>
      <c r="AN83" s="161">
        <v>54</v>
      </c>
      <c r="AO83" s="161">
        <v>27</v>
      </c>
      <c r="AP83" s="161">
        <v>14</v>
      </c>
      <c r="AQ83" s="161">
        <v>4</v>
      </c>
      <c r="AR83" s="161">
        <v>0</v>
      </c>
      <c r="AS83" s="161">
        <v>41</v>
      </c>
      <c r="AT83" s="161">
        <v>2</v>
      </c>
      <c r="AU83" s="161">
        <v>0</v>
      </c>
      <c r="AV83" s="161">
        <v>2</v>
      </c>
      <c r="AW83" s="161">
        <v>2</v>
      </c>
      <c r="AX83" s="161">
        <v>4</v>
      </c>
      <c r="AY83" s="161">
        <v>2</v>
      </c>
      <c r="AZ83" s="161">
        <v>0</v>
      </c>
      <c r="BA83" s="161">
        <v>1</v>
      </c>
      <c r="BB83" s="161">
        <v>3</v>
      </c>
      <c r="BC83" s="161">
        <v>3</v>
      </c>
      <c r="BD83" s="161">
        <v>6</v>
      </c>
      <c r="BE83" s="161">
        <v>2</v>
      </c>
      <c r="BF83" s="161">
        <v>3</v>
      </c>
      <c r="BG83" s="161">
        <v>1</v>
      </c>
      <c r="BH83" s="161">
        <v>4</v>
      </c>
      <c r="BI83" s="161">
        <v>1</v>
      </c>
      <c r="BJ83" s="161">
        <v>5</v>
      </c>
      <c r="BK83" s="161">
        <v>0</v>
      </c>
      <c r="BL83" s="161">
        <v>0</v>
      </c>
      <c r="BM83" s="161">
        <v>0</v>
      </c>
      <c r="BN83" s="161">
        <v>0</v>
      </c>
      <c r="BO83" s="161">
        <v>0</v>
      </c>
      <c r="BP83" s="161">
        <v>1948</v>
      </c>
      <c r="BQ83" s="460">
        <v>48.012195122000001</v>
      </c>
      <c r="BR83" s="161">
        <v>4</v>
      </c>
      <c r="BS83" s="161">
        <v>26</v>
      </c>
      <c r="BT83" s="161">
        <v>11</v>
      </c>
      <c r="BU83" s="161">
        <v>6</v>
      </c>
      <c r="BV83" s="161">
        <v>0</v>
      </c>
      <c r="BW83" s="161">
        <v>0</v>
      </c>
      <c r="BX83" s="161">
        <v>51</v>
      </c>
      <c r="BY83" s="161">
        <v>2</v>
      </c>
      <c r="BZ83" s="161">
        <v>4</v>
      </c>
      <c r="CA83" s="161">
        <v>1</v>
      </c>
      <c r="CB83" s="161">
        <v>6</v>
      </c>
      <c r="CC83" s="161">
        <v>2</v>
      </c>
      <c r="CD83" s="161">
        <v>2</v>
      </c>
      <c r="CE83" s="161">
        <v>1</v>
      </c>
      <c r="CF83" s="161">
        <v>0</v>
      </c>
      <c r="CG83" s="161">
        <v>2</v>
      </c>
      <c r="CH83" s="161">
        <v>8</v>
      </c>
      <c r="CI83" s="161">
        <v>2</v>
      </c>
      <c r="CJ83" s="161">
        <v>2</v>
      </c>
      <c r="CK83" s="161">
        <v>3</v>
      </c>
      <c r="CL83" s="161">
        <v>1</v>
      </c>
      <c r="CM83" s="161">
        <v>7</v>
      </c>
      <c r="CN83" s="161">
        <v>3</v>
      </c>
      <c r="CO83" s="161">
        <v>1</v>
      </c>
      <c r="CP83" s="161">
        <v>3</v>
      </c>
      <c r="CQ83" s="161">
        <v>0</v>
      </c>
      <c r="CR83" s="161">
        <v>1</v>
      </c>
      <c r="CS83" s="161">
        <v>0</v>
      </c>
      <c r="CT83" s="161">
        <v>0</v>
      </c>
      <c r="CU83" s="161">
        <v>2386</v>
      </c>
      <c r="CV83" s="460">
        <v>47.284313725499999</v>
      </c>
      <c r="CW83" s="161">
        <v>7</v>
      </c>
      <c r="CX83" s="161">
        <v>28</v>
      </c>
      <c r="CY83" s="161">
        <v>16</v>
      </c>
      <c r="CZ83" s="161">
        <v>8</v>
      </c>
      <c r="DA83" s="161">
        <v>4</v>
      </c>
      <c r="DB83" s="161">
        <v>0</v>
      </c>
    </row>
    <row r="84" spans="1:106" x14ac:dyDescent="0.15">
      <c r="A84" s="288">
        <v>8498</v>
      </c>
      <c r="B84" s="288">
        <v>28220</v>
      </c>
      <c r="C84" s="288">
        <v>670</v>
      </c>
      <c r="D84" s="458">
        <v>2</v>
      </c>
      <c r="E84" s="458"/>
      <c r="F84" s="458"/>
      <c r="G84" s="458"/>
      <c r="H84" s="458" t="s">
        <v>631</v>
      </c>
      <c r="I84" s="458" t="s">
        <v>59</v>
      </c>
      <c r="J84" s="458" t="s">
        <v>102</v>
      </c>
      <c r="K84" s="458"/>
      <c r="L84" s="459" t="s">
        <v>881</v>
      </c>
      <c r="M84" s="479">
        <v>72</v>
      </c>
      <c r="N84" s="161">
        <v>310</v>
      </c>
      <c r="O84" s="161">
        <v>11</v>
      </c>
      <c r="P84" s="161">
        <v>6</v>
      </c>
      <c r="Q84" s="161">
        <v>7</v>
      </c>
      <c r="R84" s="161">
        <v>15</v>
      </c>
      <c r="S84" s="161">
        <v>12</v>
      </c>
      <c r="T84" s="161">
        <v>14</v>
      </c>
      <c r="U84" s="161">
        <v>20</v>
      </c>
      <c r="V84" s="161">
        <v>23</v>
      </c>
      <c r="W84" s="161">
        <v>28</v>
      </c>
      <c r="X84" s="161">
        <v>16</v>
      </c>
      <c r="Y84" s="161">
        <v>25</v>
      </c>
      <c r="Z84" s="161">
        <v>24</v>
      </c>
      <c r="AA84" s="161">
        <v>24</v>
      </c>
      <c r="AB84" s="161">
        <v>34</v>
      </c>
      <c r="AC84" s="161">
        <v>11</v>
      </c>
      <c r="AD84" s="161">
        <v>12</v>
      </c>
      <c r="AE84" s="161">
        <v>20</v>
      </c>
      <c r="AF84" s="161">
        <v>6</v>
      </c>
      <c r="AG84" s="161">
        <v>2</v>
      </c>
      <c r="AH84" s="161">
        <v>0</v>
      </c>
      <c r="AI84" s="161">
        <v>0</v>
      </c>
      <c r="AJ84" s="161">
        <v>0</v>
      </c>
      <c r="AK84" s="161">
        <v>14994</v>
      </c>
      <c r="AL84" s="460">
        <v>48.8677419355</v>
      </c>
      <c r="AM84" s="161">
        <v>24</v>
      </c>
      <c r="AN84" s="161">
        <v>201</v>
      </c>
      <c r="AO84" s="161">
        <v>85</v>
      </c>
      <c r="AP84" s="161">
        <v>40</v>
      </c>
      <c r="AQ84" s="161">
        <v>8</v>
      </c>
      <c r="AR84" s="161">
        <v>0</v>
      </c>
      <c r="AS84" s="161">
        <v>158</v>
      </c>
      <c r="AT84" s="161">
        <v>5</v>
      </c>
      <c r="AU84" s="161">
        <v>2</v>
      </c>
      <c r="AV84" s="161">
        <v>3</v>
      </c>
      <c r="AW84" s="161">
        <v>9</v>
      </c>
      <c r="AX84" s="161">
        <v>9</v>
      </c>
      <c r="AY84" s="161">
        <v>9</v>
      </c>
      <c r="AZ84" s="161">
        <v>8</v>
      </c>
      <c r="BA84" s="161">
        <v>17</v>
      </c>
      <c r="BB84" s="161">
        <v>16</v>
      </c>
      <c r="BC84" s="161">
        <v>7</v>
      </c>
      <c r="BD84" s="161">
        <v>11</v>
      </c>
      <c r="BE84" s="161">
        <v>11</v>
      </c>
      <c r="BF84" s="161">
        <v>12</v>
      </c>
      <c r="BG84" s="161">
        <v>17</v>
      </c>
      <c r="BH84" s="161">
        <v>7</v>
      </c>
      <c r="BI84" s="161">
        <v>3</v>
      </c>
      <c r="BJ84" s="161">
        <v>9</v>
      </c>
      <c r="BK84" s="161">
        <v>2</v>
      </c>
      <c r="BL84" s="161">
        <v>1</v>
      </c>
      <c r="BM84" s="161">
        <v>0</v>
      </c>
      <c r="BN84" s="161">
        <v>0</v>
      </c>
      <c r="BO84" s="161">
        <v>0</v>
      </c>
      <c r="BP84" s="161">
        <v>7394</v>
      </c>
      <c r="BQ84" s="460">
        <v>47.297468354400003</v>
      </c>
      <c r="BR84" s="161">
        <v>10</v>
      </c>
      <c r="BS84" s="161">
        <v>109</v>
      </c>
      <c r="BT84" s="161">
        <v>39</v>
      </c>
      <c r="BU84" s="161">
        <v>15</v>
      </c>
      <c r="BV84" s="161">
        <v>3</v>
      </c>
      <c r="BW84" s="161">
        <v>0</v>
      </c>
      <c r="BX84" s="161">
        <v>152</v>
      </c>
      <c r="BY84" s="161">
        <v>6</v>
      </c>
      <c r="BZ84" s="161">
        <v>4</v>
      </c>
      <c r="CA84" s="161">
        <v>4</v>
      </c>
      <c r="CB84" s="161">
        <v>6</v>
      </c>
      <c r="CC84" s="161">
        <v>3</v>
      </c>
      <c r="CD84" s="161">
        <v>5</v>
      </c>
      <c r="CE84" s="161">
        <v>12</v>
      </c>
      <c r="CF84" s="161">
        <v>6</v>
      </c>
      <c r="CG84" s="161">
        <v>12</v>
      </c>
      <c r="CH84" s="161">
        <v>9</v>
      </c>
      <c r="CI84" s="161">
        <v>14</v>
      </c>
      <c r="CJ84" s="161">
        <v>13</v>
      </c>
      <c r="CK84" s="161">
        <v>12</v>
      </c>
      <c r="CL84" s="161">
        <v>17</v>
      </c>
      <c r="CM84" s="161">
        <v>4</v>
      </c>
      <c r="CN84" s="161">
        <v>9</v>
      </c>
      <c r="CO84" s="161">
        <v>11</v>
      </c>
      <c r="CP84" s="161">
        <v>4</v>
      </c>
      <c r="CQ84" s="161">
        <v>1</v>
      </c>
      <c r="CR84" s="161">
        <v>0</v>
      </c>
      <c r="CS84" s="161">
        <v>0</v>
      </c>
      <c r="CT84" s="161">
        <v>0</v>
      </c>
      <c r="CU84" s="161">
        <v>7600</v>
      </c>
      <c r="CV84" s="460">
        <v>50.5</v>
      </c>
      <c r="CW84" s="161">
        <v>14</v>
      </c>
      <c r="CX84" s="161">
        <v>92</v>
      </c>
      <c r="CY84" s="161">
        <v>46</v>
      </c>
      <c r="CZ84" s="161">
        <v>25</v>
      </c>
      <c r="DA84" s="161">
        <v>5</v>
      </c>
      <c r="DB84" s="161">
        <v>0</v>
      </c>
    </row>
    <row r="85" spans="1:106" x14ac:dyDescent="0.15">
      <c r="A85" s="288">
        <v>8499</v>
      </c>
      <c r="B85" s="288">
        <v>28220</v>
      </c>
      <c r="C85" s="288">
        <v>680</v>
      </c>
      <c r="D85" s="458">
        <v>2</v>
      </c>
      <c r="E85" s="458"/>
      <c r="F85" s="458"/>
      <c r="G85" s="458"/>
      <c r="H85" s="458" t="s">
        <v>631</v>
      </c>
      <c r="I85" s="458" t="s">
        <v>59</v>
      </c>
      <c r="J85" s="458" t="s">
        <v>103</v>
      </c>
      <c r="K85" s="458"/>
      <c r="L85" s="459" t="s">
        <v>881</v>
      </c>
      <c r="M85" s="479">
        <v>42</v>
      </c>
      <c r="N85" s="161">
        <v>153</v>
      </c>
      <c r="O85" s="161">
        <v>3</v>
      </c>
      <c r="P85" s="161">
        <v>9</v>
      </c>
      <c r="Q85" s="161">
        <v>7</v>
      </c>
      <c r="R85" s="161">
        <v>7</v>
      </c>
      <c r="S85" s="161">
        <v>7</v>
      </c>
      <c r="T85" s="161">
        <v>6</v>
      </c>
      <c r="U85" s="161">
        <v>8</v>
      </c>
      <c r="V85" s="161">
        <v>13</v>
      </c>
      <c r="W85" s="161">
        <v>6</v>
      </c>
      <c r="X85" s="161">
        <v>6</v>
      </c>
      <c r="Y85" s="161">
        <v>5</v>
      </c>
      <c r="Z85" s="161">
        <v>14</v>
      </c>
      <c r="AA85" s="161">
        <v>12</v>
      </c>
      <c r="AB85" s="161">
        <v>16</v>
      </c>
      <c r="AC85" s="161">
        <v>14</v>
      </c>
      <c r="AD85" s="161">
        <v>5</v>
      </c>
      <c r="AE85" s="161">
        <v>5</v>
      </c>
      <c r="AF85" s="161">
        <v>7</v>
      </c>
      <c r="AG85" s="161">
        <v>2</v>
      </c>
      <c r="AH85" s="161">
        <v>1</v>
      </c>
      <c r="AI85" s="161">
        <v>0</v>
      </c>
      <c r="AJ85" s="161">
        <v>0</v>
      </c>
      <c r="AK85" s="161">
        <v>7433</v>
      </c>
      <c r="AL85" s="460">
        <v>49.081699346400001</v>
      </c>
      <c r="AM85" s="161">
        <v>19</v>
      </c>
      <c r="AN85" s="161">
        <v>84</v>
      </c>
      <c r="AO85" s="161">
        <v>50</v>
      </c>
      <c r="AP85" s="161">
        <v>20</v>
      </c>
      <c r="AQ85" s="161">
        <v>10</v>
      </c>
      <c r="AR85" s="161">
        <v>0</v>
      </c>
      <c r="AS85" s="161">
        <v>72</v>
      </c>
      <c r="AT85" s="161">
        <v>0</v>
      </c>
      <c r="AU85" s="161">
        <v>5</v>
      </c>
      <c r="AV85" s="161">
        <v>2</v>
      </c>
      <c r="AW85" s="161">
        <v>3</v>
      </c>
      <c r="AX85" s="161">
        <v>3</v>
      </c>
      <c r="AY85" s="161">
        <v>4</v>
      </c>
      <c r="AZ85" s="161">
        <v>5</v>
      </c>
      <c r="BA85" s="161">
        <v>8</v>
      </c>
      <c r="BB85" s="161">
        <v>3</v>
      </c>
      <c r="BC85" s="161">
        <v>3</v>
      </c>
      <c r="BD85" s="161">
        <v>1</v>
      </c>
      <c r="BE85" s="161">
        <v>6</v>
      </c>
      <c r="BF85" s="161">
        <v>7</v>
      </c>
      <c r="BG85" s="161">
        <v>6</v>
      </c>
      <c r="BH85" s="161">
        <v>8</v>
      </c>
      <c r="BI85" s="161">
        <v>3</v>
      </c>
      <c r="BJ85" s="161">
        <v>2</v>
      </c>
      <c r="BK85" s="161">
        <v>2</v>
      </c>
      <c r="BL85" s="161">
        <v>0</v>
      </c>
      <c r="BM85" s="161">
        <v>1</v>
      </c>
      <c r="BN85" s="161">
        <v>0</v>
      </c>
      <c r="BO85" s="161">
        <v>0</v>
      </c>
      <c r="BP85" s="161">
        <v>3483</v>
      </c>
      <c r="BQ85" s="460">
        <v>48.875</v>
      </c>
      <c r="BR85" s="161">
        <v>7</v>
      </c>
      <c r="BS85" s="161">
        <v>43</v>
      </c>
      <c r="BT85" s="161">
        <v>22</v>
      </c>
      <c r="BU85" s="161">
        <v>8</v>
      </c>
      <c r="BV85" s="161">
        <v>3</v>
      </c>
      <c r="BW85" s="161">
        <v>0</v>
      </c>
      <c r="BX85" s="161">
        <v>81</v>
      </c>
      <c r="BY85" s="161">
        <v>3</v>
      </c>
      <c r="BZ85" s="161">
        <v>4</v>
      </c>
      <c r="CA85" s="161">
        <v>5</v>
      </c>
      <c r="CB85" s="161">
        <v>4</v>
      </c>
      <c r="CC85" s="161">
        <v>4</v>
      </c>
      <c r="CD85" s="161">
        <v>2</v>
      </c>
      <c r="CE85" s="161">
        <v>3</v>
      </c>
      <c r="CF85" s="161">
        <v>5</v>
      </c>
      <c r="CG85" s="161">
        <v>3</v>
      </c>
      <c r="CH85" s="161">
        <v>3</v>
      </c>
      <c r="CI85" s="161">
        <v>4</v>
      </c>
      <c r="CJ85" s="161">
        <v>8</v>
      </c>
      <c r="CK85" s="161">
        <v>5</v>
      </c>
      <c r="CL85" s="161">
        <v>10</v>
      </c>
      <c r="CM85" s="161">
        <v>6</v>
      </c>
      <c r="CN85" s="161">
        <v>2</v>
      </c>
      <c r="CO85" s="161">
        <v>3</v>
      </c>
      <c r="CP85" s="161">
        <v>5</v>
      </c>
      <c r="CQ85" s="161">
        <v>2</v>
      </c>
      <c r="CR85" s="161">
        <v>0</v>
      </c>
      <c r="CS85" s="161">
        <v>0</v>
      </c>
      <c r="CT85" s="161">
        <v>0</v>
      </c>
      <c r="CU85" s="161">
        <v>3950</v>
      </c>
      <c r="CV85" s="460">
        <v>49.265432098799998</v>
      </c>
      <c r="CW85" s="161">
        <v>12</v>
      </c>
      <c r="CX85" s="161">
        <v>41</v>
      </c>
      <c r="CY85" s="161">
        <v>28</v>
      </c>
      <c r="CZ85" s="161">
        <v>12</v>
      </c>
      <c r="DA85" s="161">
        <v>7</v>
      </c>
      <c r="DB85" s="161">
        <v>0</v>
      </c>
    </row>
    <row r="86" spans="1:106" x14ac:dyDescent="0.15">
      <c r="A86" s="288">
        <v>8500</v>
      </c>
      <c r="B86" s="288">
        <v>28220</v>
      </c>
      <c r="C86" s="288">
        <v>690</v>
      </c>
      <c r="D86" s="458">
        <v>2</v>
      </c>
      <c r="E86" s="458"/>
      <c r="F86" s="458"/>
      <c r="G86" s="458"/>
      <c r="H86" s="458" t="s">
        <v>631</v>
      </c>
      <c r="I86" s="458" t="s">
        <v>59</v>
      </c>
      <c r="J86" s="458" t="s">
        <v>825</v>
      </c>
      <c r="K86" s="458"/>
      <c r="L86" s="459" t="s">
        <v>881</v>
      </c>
      <c r="M86" s="479">
        <v>203</v>
      </c>
      <c r="N86" s="161">
        <v>554</v>
      </c>
      <c r="O86" s="161">
        <v>7</v>
      </c>
      <c r="P86" s="161">
        <v>24</v>
      </c>
      <c r="Q86" s="161">
        <v>24</v>
      </c>
      <c r="R86" s="161">
        <v>22</v>
      </c>
      <c r="S86" s="161">
        <v>22</v>
      </c>
      <c r="T86" s="161">
        <v>17</v>
      </c>
      <c r="U86" s="161">
        <v>23</v>
      </c>
      <c r="V86" s="161">
        <v>32</v>
      </c>
      <c r="W86" s="161">
        <v>37</v>
      </c>
      <c r="X86" s="161">
        <v>32</v>
      </c>
      <c r="Y86" s="161">
        <v>45</v>
      </c>
      <c r="Z86" s="161">
        <v>41</v>
      </c>
      <c r="AA86" s="161">
        <v>47</v>
      </c>
      <c r="AB86" s="161">
        <v>61</v>
      </c>
      <c r="AC86" s="161">
        <v>39</v>
      </c>
      <c r="AD86" s="161">
        <v>31</v>
      </c>
      <c r="AE86" s="161">
        <v>29</v>
      </c>
      <c r="AF86" s="161">
        <v>18</v>
      </c>
      <c r="AG86" s="161">
        <v>3</v>
      </c>
      <c r="AH86" s="161">
        <v>0</v>
      </c>
      <c r="AI86" s="161">
        <v>0</v>
      </c>
      <c r="AJ86" s="161">
        <v>0</v>
      </c>
      <c r="AK86" s="161">
        <v>27851</v>
      </c>
      <c r="AL86" s="460">
        <v>50.7725631769</v>
      </c>
      <c r="AM86" s="161">
        <v>55</v>
      </c>
      <c r="AN86" s="161">
        <v>318</v>
      </c>
      <c r="AO86" s="161">
        <v>181</v>
      </c>
      <c r="AP86" s="161">
        <v>81</v>
      </c>
      <c r="AQ86" s="161">
        <v>21</v>
      </c>
      <c r="AR86" s="161">
        <v>17</v>
      </c>
      <c r="AS86" s="161">
        <v>279</v>
      </c>
      <c r="AT86" s="161">
        <v>2</v>
      </c>
      <c r="AU86" s="161">
        <v>13</v>
      </c>
      <c r="AV86" s="161">
        <v>15</v>
      </c>
      <c r="AW86" s="161">
        <v>13</v>
      </c>
      <c r="AX86" s="161">
        <v>11</v>
      </c>
      <c r="AY86" s="161">
        <v>7</v>
      </c>
      <c r="AZ86" s="161">
        <v>15</v>
      </c>
      <c r="BA86" s="161">
        <v>20</v>
      </c>
      <c r="BB86" s="161">
        <v>20</v>
      </c>
      <c r="BC86" s="161">
        <v>24</v>
      </c>
      <c r="BD86" s="161">
        <v>26</v>
      </c>
      <c r="BE86" s="161">
        <v>19</v>
      </c>
      <c r="BF86" s="161">
        <v>21</v>
      </c>
      <c r="BG86" s="161">
        <v>27</v>
      </c>
      <c r="BH86" s="161">
        <v>20</v>
      </c>
      <c r="BI86" s="161">
        <v>12</v>
      </c>
      <c r="BJ86" s="161">
        <v>10</v>
      </c>
      <c r="BK86" s="161">
        <v>3</v>
      </c>
      <c r="BL86" s="161">
        <v>1</v>
      </c>
      <c r="BM86" s="161">
        <v>0</v>
      </c>
      <c r="BN86" s="161">
        <v>0</v>
      </c>
      <c r="BO86" s="161">
        <v>0</v>
      </c>
      <c r="BP86" s="161">
        <v>13181</v>
      </c>
      <c r="BQ86" s="460">
        <v>47.743727598600003</v>
      </c>
      <c r="BR86" s="161">
        <v>30</v>
      </c>
      <c r="BS86" s="161">
        <v>176</v>
      </c>
      <c r="BT86" s="161">
        <v>73</v>
      </c>
      <c r="BU86" s="161">
        <v>26</v>
      </c>
      <c r="BV86" s="161">
        <v>4</v>
      </c>
      <c r="BW86" s="161">
        <v>7</v>
      </c>
      <c r="BX86" s="161">
        <v>275</v>
      </c>
      <c r="BY86" s="161">
        <v>5</v>
      </c>
      <c r="BZ86" s="161">
        <v>11</v>
      </c>
      <c r="CA86" s="161">
        <v>9</v>
      </c>
      <c r="CB86" s="161">
        <v>9</v>
      </c>
      <c r="CC86" s="161">
        <v>11</v>
      </c>
      <c r="CD86" s="161">
        <v>10</v>
      </c>
      <c r="CE86" s="161">
        <v>8</v>
      </c>
      <c r="CF86" s="161">
        <v>12</v>
      </c>
      <c r="CG86" s="161">
        <v>17</v>
      </c>
      <c r="CH86" s="161">
        <v>8</v>
      </c>
      <c r="CI86" s="161">
        <v>19</v>
      </c>
      <c r="CJ86" s="161">
        <v>22</v>
      </c>
      <c r="CK86" s="161">
        <v>26</v>
      </c>
      <c r="CL86" s="161">
        <v>34</v>
      </c>
      <c r="CM86" s="161">
        <v>19</v>
      </c>
      <c r="CN86" s="161">
        <v>19</v>
      </c>
      <c r="CO86" s="161">
        <v>19</v>
      </c>
      <c r="CP86" s="161">
        <v>15</v>
      </c>
      <c r="CQ86" s="161">
        <v>2</v>
      </c>
      <c r="CR86" s="161">
        <v>0</v>
      </c>
      <c r="CS86" s="161">
        <v>0</v>
      </c>
      <c r="CT86" s="161">
        <v>0</v>
      </c>
      <c r="CU86" s="161">
        <v>14670</v>
      </c>
      <c r="CV86" s="460">
        <v>53.845454545499997</v>
      </c>
      <c r="CW86" s="161">
        <v>25</v>
      </c>
      <c r="CX86" s="161">
        <v>142</v>
      </c>
      <c r="CY86" s="161">
        <v>108</v>
      </c>
      <c r="CZ86" s="161">
        <v>55</v>
      </c>
      <c r="DA86" s="161">
        <v>17</v>
      </c>
      <c r="DB86" s="161">
        <v>10</v>
      </c>
    </row>
    <row r="87" spans="1:106" x14ac:dyDescent="0.15">
      <c r="A87" s="288">
        <v>8501</v>
      </c>
      <c r="B87" s="288">
        <v>28220</v>
      </c>
      <c r="C87" s="288">
        <v>69001</v>
      </c>
      <c r="D87" s="288">
        <v>3</v>
      </c>
      <c r="E87" s="288"/>
      <c r="F87" s="288"/>
      <c r="G87" s="288"/>
      <c r="H87" s="288" t="s">
        <v>631</v>
      </c>
      <c r="I87" s="288" t="s">
        <v>59</v>
      </c>
      <c r="J87" s="288" t="s">
        <v>825</v>
      </c>
      <c r="K87" s="288" t="s">
        <v>104</v>
      </c>
      <c r="L87" s="461"/>
      <c r="M87" s="480">
        <v>94</v>
      </c>
      <c r="N87" s="161">
        <v>255</v>
      </c>
      <c r="O87" s="161">
        <v>4</v>
      </c>
      <c r="P87" s="161">
        <v>11</v>
      </c>
      <c r="Q87" s="161">
        <v>9</v>
      </c>
      <c r="R87" s="161">
        <v>10</v>
      </c>
      <c r="S87" s="161">
        <v>9</v>
      </c>
      <c r="T87" s="161">
        <v>8</v>
      </c>
      <c r="U87" s="161">
        <v>14</v>
      </c>
      <c r="V87" s="161">
        <v>13</v>
      </c>
      <c r="W87" s="161">
        <v>17</v>
      </c>
      <c r="X87" s="161">
        <v>10</v>
      </c>
      <c r="Y87" s="161">
        <v>21</v>
      </c>
      <c r="Z87" s="161">
        <v>19</v>
      </c>
      <c r="AA87" s="161">
        <v>24</v>
      </c>
      <c r="AB87" s="161">
        <v>29</v>
      </c>
      <c r="AC87" s="161">
        <v>23</v>
      </c>
      <c r="AD87" s="161">
        <v>11</v>
      </c>
      <c r="AE87" s="161">
        <v>14</v>
      </c>
      <c r="AF87" s="161">
        <v>9</v>
      </c>
      <c r="AG87" s="161">
        <v>0</v>
      </c>
      <c r="AH87" s="161">
        <v>0</v>
      </c>
      <c r="AI87" s="161">
        <v>0</v>
      </c>
      <c r="AJ87" s="161">
        <v>0</v>
      </c>
      <c r="AK87" s="161">
        <v>12930</v>
      </c>
      <c r="AL87" s="460">
        <v>51.205882352899998</v>
      </c>
      <c r="AM87" s="161">
        <v>24</v>
      </c>
      <c r="AN87" s="161">
        <v>145</v>
      </c>
      <c r="AO87" s="161">
        <v>86</v>
      </c>
      <c r="AP87" s="161">
        <v>34</v>
      </c>
      <c r="AQ87" s="161">
        <v>9</v>
      </c>
      <c r="AR87" s="161">
        <v>3</v>
      </c>
      <c r="AS87" s="161">
        <v>123</v>
      </c>
      <c r="AT87" s="161">
        <v>1</v>
      </c>
      <c r="AU87" s="161">
        <v>8</v>
      </c>
      <c r="AV87" s="161">
        <v>6</v>
      </c>
      <c r="AW87" s="161">
        <v>6</v>
      </c>
      <c r="AX87" s="161">
        <v>5</v>
      </c>
      <c r="AY87" s="161">
        <v>2</v>
      </c>
      <c r="AZ87" s="161">
        <v>9</v>
      </c>
      <c r="BA87" s="161">
        <v>9</v>
      </c>
      <c r="BB87" s="161">
        <v>9</v>
      </c>
      <c r="BC87" s="161">
        <v>6</v>
      </c>
      <c r="BD87" s="161">
        <v>11</v>
      </c>
      <c r="BE87" s="161">
        <v>10</v>
      </c>
      <c r="BF87" s="161">
        <v>10</v>
      </c>
      <c r="BG87" s="161">
        <v>11</v>
      </c>
      <c r="BH87" s="161">
        <v>10</v>
      </c>
      <c r="BI87" s="161">
        <v>4</v>
      </c>
      <c r="BJ87" s="161">
        <v>5</v>
      </c>
      <c r="BK87" s="161">
        <v>1</v>
      </c>
      <c r="BL87" s="161">
        <v>0</v>
      </c>
      <c r="BM87" s="161">
        <v>0</v>
      </c>
      <c r="BN87" s="161">
        <v>0</v>
      </c>
      <c r="BO87" s="161">
        <v>0</v>
      </c>
      <c r="BP87" s="161">
        <v>5695</v>
      </c>
      <c r="BQ87" s="460">
        <v>46.8008130081</v>
      </c>
      <c r="BR87" s="161">
        <v>15</v>
      </c>
      <c r="BS87" s="161">
        <v>77</v>
      </c>
      <c r="BT87" s="161">
        <v>31</v>
      </c>
      <c r="BU87" s="161">
        <v>10</v>
      </c>
      <c r="BV87" s="161">
        <v>1</v>
      </c>
      <c r="BW87" s="161">
        <v>1</v>
      </c>
      <c r="BX87" s="161">
        <v>132</v>
      </c>
      <c r="BY87" s="161">
        <v>3</v>
      </c>
      <c r="BZ87" s="161">
        <v>3</v>
      </c>
      <c r="CA87" s="161">
        <v>3</v>
      </c>
      <c r="CB87" s="161">
        <v>4</v>
      </c>
      <c r="CC87" s="161">
        <v>4</v>
      </c>
      <c r="CD87" s="161">
        <v>6</v>
      </c>
      <c r="CE87" s="161">
        <v>5</v>
      </c>
      <c r="CF87" s="161">
        <v>4</v>
      </c>
      <c r="CG87" s="161">
        <v>8</v>
      </c>
      <c r="CH87" s="161">
        <v>4</v>
      </c>
      <c r="CI87" s="161">
        <v>10</v>
      </c>
      <c r="CJ87" s="161">
        <v>9</v>
      </c>
      <c r="CK87" s="161">
        <v>14</v>
      </c>
      <c r="CL87" s="161">
        <v>18</v>
      </c>
      <c r="CM87" s="161">
        <v>13</v>
      </c>
      <c r="CN87" s="161">
        <v>7</v>
      </c>
      <c r="CO87" s="161">
        <v>9</v>
      </c>
      <c r="CP87" s="161">
        <v>8</v>
      </c>
      <c r="CQ87" s="161">
        <v>0</v>
      </c>
      <c r="CR87" s="161">
        <v>0</v>
      </c>
      <c r="CS87" s="161">
        <v>0</v>
      </c>
      <c r="CT87" s="161">
        <v>0</v>
      </c>
      <c r="CU87" s="161">
        <v>7235</v>
      </c>
      <c r="CV87" s="460">
        <v>55.310606060600001</v>
      </c>
      <c r="CW87" s="161">
        <v>9</v>
      </c>
      <c r="CX87" s="161">
        <v>68</v>
      </c>
      <c r="CY87" s="161">
        <v>55</v>
      </c>
      <c r="CZ87" s="161">
        <v>24</v>
      </c>
      <c r="DA87" s="161">
        <v>8</v>
      </c>
      <c r="DB87" s="161">
        <v>2</v>
      </c>
    </row>
    <row r="88" spans="1:106" x14ac:dyDescent="0.15">
      <c r="A88" s="288">
        <v>8502</v>
      </c>
      <c r="B88" s="288">
        <v>28220</v>
      </c>
      <c r="C88" s="288">
        <v>69002</v>
      </c>
      <c r="D88" s="288">
        <v>3</v>
      </c>
      <c r="E88" s="288"/>
      <c r="F88" s="288"/>
      <c r="G88" s="288"/>
      <c r="H88" s="288" t="s">
        <v>631</v>
      </c>
      <c r="I88" s="288" t="s">
        <v>59</v>
      </c>
      <c r="J88" s="288" t="s">
        <v>825</v>
      </c>
      <c r="K88" s="288" t="s">
        <v>105</v>
      </c>
      <c r="L88" s="461"/>
      <c r="M88" s="480">
        <v>109</v>
      </c>
      <c r="N88" s="161">
        <v>299</v>
      </c>
      <c r="O88" s="161">
        <v>3</v>
      </c>
      <c r="P88" s="161">
        <v>13</v>
      </c>
      <c r="Q88" s="161">
        <v>15</v>
      </c>
      <c r="R88" s="161">
        <v>12</v>
      </c>
      <c r="S88" s="161">
        <v>13</v>
      </c>
      <c r="T88" s="161">
        <v>9</v>
      </c>
      <c r="U88" s="161">
        <v>9</v>
      </c>
      <c r="V88" s="161">
        <v>19</v>
      </c>
      <c r="W88" s="161">
        <v>20</v>
      </c>
      <c r="X88" s="161">
        <v>22</v>
      </c>
      <c r="Y88" s="161">
        <v>24</v>
      </c>
      <c r="Z88" s="161">
        <v>22</v>
      </c>
      <c r="AA88" s="161">
        <v>23</v>
      </c>
      <c r="AB88" s="161">
        <v>32</v>
      </c>
      <c r="AC88" s="161">
        <v>16</v>
      </c>
      <c r="AD88" s="161">
        <v>20</v>
      </c>
      <c r="AE88" s="161">
        <v>15</v>
      </c>
      <c r="AF88" s="161">
        <v>9</v>
      </c>
      <c r="AG88" s="161">
        <v>3</v>
      </c>
      <c r="AH88" s="161">
        <v>0</v>
      </c>
      <c r="AI88" s="161">
        <v>0</v>
      </c>
      <c r="AJ88" s="161">
        <v>0</v>
      </c>
      <c r="AK88" s="161">
        <v>14921</v>
      </c>
      <c r="AL88" s="460">
        <v>50.403010033400001</v>
      </c>
      <c r="AM88" s="161">
        <v>31</v>
      </c>
      <c r="AN88" s="161">
        <v>173</v>
      </c>
      <c r="AO88" s="161">
        <v>95</v>
      </c>
      <c r="AP88" s="161">
        <v>47</v>
      </c>
      <c r="AQ88" s="161">
        <v>12</v>
      </c>
      <c r="AR88" s="161">
        <v>14</v>
      </c>
      <c r="AS88" s="161">
        <v>156</v>
      </c>
      <c r="AT88" s="161">
        <v>1</v>
      </c>
      <c r="AU88" s="161">
        <v>5</v>
      </c>
      <c r="AV88" s="161">
        <v>9</v>
      </c>
      <c r="AW88" s="161">
        <v>7</v>
      </c>
      <c r="AX88" s="161">
        <v>6</v>
      </c>
      <c r="AY88" s="161">
        <v>5</v>
      </c>
      <c r="AZ88" s="161">
        <v>6</v>
      </c>
      <c r="BA88" s="161">
        <v>11</v>
      </c>
      <c r="BB88" s="161">
        <v>11</v>
      </c>
      <c r="BC88" s="161">
        <v>18</v>
      </c>
      <c r="BD88" s="161">
        <v>15</v>
      </c>
      <c r="BE88" s="161">
        <v>9</v>
      </c>
      <c r="BF88" s="161">
        <v>11</v>
      </c>
      <c r="BG88" s="161">
        <v>16</v>
      </c>
      <c r="BH88" s="161">
        <v>10</v>
      </c>
      <c r="BI88" s="161">
        <v>8</v>
      </c>
      <c r="BJ88" s="161">
        <v>5</v>
      </c>
      <c r="BK88" s="161">
        <v>2</v>
      </c>
      <c r="BL88" s="161">
        <v>1</v>
      </c>
      <c r="BM88" s="161">
        <v>0</v>
      </c>
      <c r="BN88" s="161">
        <v>0</v>
      </c>
      <c r="BO88" s="161">
        <v>0</v>
      </c>
      <c r="BP88" s="161">
        <v>7486</v>
      </c>
      <c r="BQ88" s="460">
        <v>48.487179487200002</v>
      </c>
      <c r="BR88" s="161">
        <v>15</v>
      </c>
      <c r="BS88" s="161">
        <v>99</v>
      </c>
      <c r="BT88" s="161">
        <v>42</v>
      </c>
      <c r="BU88" s="161">
        <v>16</v>
      </c>
      <c r="BV88" s="161">
        <v>3</v>
      </c>
      <c r="BW88" s="161">
        <v>6</v>
      </c>
      <c r="BX88" s="161">
        <v>143</v>
      </c>
      <c r="BY88" s="161">
        <v>2</v>
      </c>
      <c r="BZ88" s="161">
        <v>8</v>
      </c>
      <c r="CA88" s="161">
        <v>6</v>
      </c>
      <c r="CB88" s="161">
        <v>5</v>
      </c>
      <c r="CC88" s="161">
        <v>7</v>
      </c>
      <c r="CD88" s="161">
        <v>4</v>
      </c>
      <c r="CE88" s="161">
        <v>3</v>
      </c>
      <c r="CF88" s="161">
        <v>8</v>
      </c>
      <c r="CG88" s="161">
        <v>9</v>
      </c>
      <c r="CH88" s="161">
        <v>4</v>
      </c>
      <c r="CI88" s="161">
        <v>9</v>
      </c>
      <c r="CJ88" s="161">
        <v>13</v>
      </c>
      <c r="CK88" s="161">
        <v>12</v>
      </c>
      <c r="CL88" s="161">
        <v>16</v>
      </c>
      <c r="CM88" s="161">
        <v>6</v>
      </c>
      <c r="CN88" s="161">
        <v>12</v>
      </c>
      <c r="CO88" s="161">
        <v>10</v>
      </c>
      <c r="CP88" s="161">
        <v>7</v>
      </c>
      <c r="CQ88" s="161">
        <v>2</v>
      </c>
      <c r="CR88" s="161">
        <v>0</v>
      </c>
      <c r="CS88" s="161">
        <v>0</v>
      </c>
      <c r="CT88" s="161">
        <v>0</v>
      </c>
      <c r="CU88" s="161">
        <v>7435</v>
      </c>
      <c r="CV88" s="460">
        <v>52.493006993000002</v>
      </c>
      <c r="CW88" s="161">
        <v>16</v>
      </c>
      <c r="CX88" s="161">
        <v>74</v>
      </c>
      <c r="CY88" s="161">
        <v>53</v>
      </c>
      <c r="CZ88" s="161">
        <v>31</v>
      </c>
      <c r="DA88" s="161">
        <v>9</v>
      </c>
      <c r="DB88" s="161">
        <v>8</v>
      </c>
    </row>
    <row r="89" spans="1:106" x14ac:dyDescent="0.15">
      <c r="A89" s="288">
        <v>8503</v>
      </c>
      <c r="B89" s="288">
        <v>28220</v>
      </c>
      <c r="C89" s="288">
        <v>710</v>
      </c>
      <c r="D89" s="458">
        <v>2</v>
      </c>
      <c r="E89" s="458"/>
      <c r="F89" s="458"/>
      <c r="G89" s="458"/>
      <c r="H89" s="458" t="s">
        <v>631</v>
      </c>
      <c r="I89" s="458" t="s">
        <v>59</v>
      </c>
      <c r="J89" s="458" t="s">
        <v>106</v>
      </c>
      <c r="K89" s="458"/>
      <c r="L89" s="459" t="s">
        <v>881</v>
      </c>
      <c r="M89" s="479">
        <v>69</v>
      </c>
      <c r="N89" s="161">
        <v>193</v>
      </c>
      <c r="O89" s="161">
        <v>3</v>
      </c>
      <c r="P89" s="161">
        <v>3</v>
      </c>
      <c r="Q89" s="161">
        <v>9</v>
      </c>
      <c r="R89" s="161">
        <v>7</v>
      </c>
      <c r="S89" s="161">
        <v>4</v>
      </c>
      <c r="T89" s="161">
        <v>10</v>
      </c>
      <c r="U89" s="161">
        <v>11</v>
      </c>
      <c r="V89" s="161">
        <v>10</v>
      </c>
      <c r="W89" s="161">
        <v>12</v>
      </c>
      <c r="X89" s="161">
        <v>14</v>
      </c>
      <c r="Y89" s="161">
        <v>10</v>
      </c>
      <c r="Z89" s="161">
        <v>16</v>
      </c>
      <c r="AA89" s="161">
        <v>21</v>
      </c>
      <c r="AB89" s="161">
        <v>22</v>
      </c>
      <c r="AC89" s="161">
        <v>14</v>
      </c>
      <c r="AD89" s="161">
        <v>15</v>
      </c>
      <c r="AE89" s="161">
        <v>7</v>
      </c>
      <c r="AF89" s="161">
        <v>3</v>
      </c>
      <c r="AG89" s="161">
        <v>0</v>
      </c>
      <c r="AH89" s="161">
        <v>2</v>
      </c>
      <c r="AI89" s="161">
        <v>0</v>
      </c>
      <c r="AJ89" s="161">
        <v>0</v>
      </c>
      <c r="AK89" s="161">
        <v>9867</v>
      </c>
      <c r="AL89" s="460">
        <v>51.624352331600001</v>
      </c>
      <c r="AM89" s="161">
        <v>15</v>
      </c>
      <c r="AN89" s="161">
        <v>115</v>
      </c>
      <c r="AO89" s="161">
        <v>63</v>
      </c>
      <c r="AP89" s="161">
        <v>27</v>
      </c>
      <c r="AQ89" s="161">
        <v>5</v>
      </c>
      <c r="AR89" s="161">
        <v>1</v>
      </c>
      <c r="AS89" s="161">
        <v>93</v>
      </c>
      <c r="AT89" s="161">
        <v>2</v>
      </c>
      <c r="AU89" s="161">
        <v>1</v>
      </c>
      <c r="AV89" s="161">
        <v>3</v>
      </c>
      <c r="AW89" s="161">
        <v>4</v>
      </c>
      <c r="AX89" s="161">
        <v>1</v>
      </c>
      <c r="AY89" s="161">
        <v>2</v>
      </c>
      <c r="AZ89" s="161">
        <v>7</v>
      </c>
      <c r="BA89" s="161">
        <v>5</v>
      </c>
      <c r="BB89" s="161">
        <v>5</v>
      </c>
      <c r="BC89" s="161">
        <v>9</v>
      </c>
      <c r="BD89" s="161">
        <v>6</v>
      </c>
      <c r="BE89" s="161">
        <v>9</v>
      </c>
      <c r="BF89" s="161">
        <v>8</v>
      </c>
      <c r="BG89" s="161">
        <v>12</v>
      </c>
      <c r="BH89" s="161">
        <v>7</v>
      </c>
      <c r="BI89" s="161">
        <v>7</v>
      </c>
      <c r="BJ89" s="161">
        <v>3</v>
      </c>
      <c r="BK89" s="161">
        <v>1</v>
      </c>
      <c r="BL89" s="161">
        <v>0</v>
      </c>
      <c r="BM89" s="161">
        <v>1</v>
      </c>
      <c r="BN89" s="161">
        <v>0</v>
      </c>
      <c r="BO89" s="161">
        <v>0</v>
      </c>
      <c r="BP89" s="161">
        <v>4838</v>
      </c>
      <c r="BQ89" s="460">
        <v>52.521505376299999</v>
      </c>
      <c r="BR89" s="161">
        <v>6</v>
      </c>
      <c r="BS89" s="161">
        <v>56</v>
      </c>
      <c r="BT89" s="161">
        <v>31</v>
      </c>
      <c r="BU89" s="161">
        <v>12</v>
      </c>
      <c r="BV89" s="161">
        <v>2</v>
      </c>
      <c r="BW89" s="161">
        <v>1</v>
      </c>
      <c r="BX89" s="161">
        <v>100</v>
      </c>
      <c r="BY89" s="161">
        <v>1</v>
      </c>
      <c r="BZ89" s="161">
        <v>2</v>
      </c>
      <c r="CA89" s="161">
        <v>6</v>
      </c>
      <c r="CB89" s="161">
        <v>3</v>
      </c>
      <c r="CC89" s="161">
        <v>3</v>
      </c>
      <c r="CD89" s="161">
        <v>8</v>
      </c>
      <c r="CE89" s="161">
        <v>4</v>
      </c>
      <c r="CF89" s="161">
        <v>5</v>
      </c>
      <c r="CG89" s="161">
        <v>7</v>
      </c>
      <c r="CH89" s="161">
        <v>5</v>
      </c>
      <c r="CI89" s="161">
        <v>4</v>
      </c>
      <c r="CJ89" s="161">
        <v>7</v>
      </c>
      <c r="CK89" s="161">
        <v>13</v>
      </c>
      <c r="CL89" s="161">
        <v>10</v>
      </c>
      <c r="CM89" s="161">
        <v>7</v>
      </c>
      <c r="CN89" s="161">
        <v>8</v>
      </c>
      <c r="CO89" s="161">
        <v>4</v>
      </c>
      <c r="CP89" s="161">
        <v>2</v>
      </c>
      <c r="CQ89" s="161">
        <v>0</v>
      </c>
      <c r="CR89" s="161">
        <v>1</v>
      </c>
      <c r="CS89" s="161">
        <v>0</v>
      </c>
      <c r="CT89" s="161">
        <v>0</v>
      </c>
      <c r="CU89" s="161">
        <v>5029</v>
      </c>
      <c r="CV89" s="460">
        <v>50.79</v>
      </c>
      <c r="CW89" s="161">
        <v>9</v>
      </c>
      <c r="CX89" s="161">
        <v>59</v>
      </c>
      <c r="CY89" s="161">
        <v>32</v>
      </c>
      <c r="CZ89" s="161">
        <v>15</v>
      </c>
      <c r="DA89" s="161">
        <v>3</v>
      </c>
      <c r="DB89" s="161">
        <v>0</v>
      </c>
    </row>
    <row r="90" spans="1:106" x14ac:dyDescent="0.15">
      <c r="A90" s="288">
        <v>8504</v>
      </c>
      <c r="B90" s="288">
        <v>28220</v>
      </c>
      <c r="C90" s="288">
        <v>720</v>
      </c>
      <c r="D90" s="458">
        <v>2</v>
      </c>
      <c r="E90" s="458"/>
      <c r="F90" s="458"/>
      <c r="G90" s="458"/>
      <c r="H90" s="458" t="s">
        <v>631</v>
      </c>
      <c r="I90" s="458" t="s">
        <v>59</v>
      </c>
      <c r="J90" s="458" t="s">
        <v>107</v>
      </c>
      <c r="K90" s="458"/>
      <c r="L90" s="459" t="s">
        <v>881</v>
      </c>
      <c r="M90" s="479">
        <v>147</v>
      </c>
      <c r="N90" s="161">
        <v>452</v>
      </c>
      <c r="O90" s="161">
        <v>11</v>
      </c>
      <c r="P90" s="161">
        <v>16</v>
      </c>
      <c r="Q90" s="161">
        <v>18</v>
      </c>
      <c r="R90" s="161">
        <v>23</v>
      </c>
      <c r="S90" s="161">
        <v>17</v>
      </c>
      <c r="T90" s="161">
        <v>18</v>
      </c>
      <c r="U90" s="161">
        <v>15</v>
      </c>
      <c r="V90" s="161">
        <v>16</v>
      </c>
      <c r="W90" s="161">
        <v>31</v>
      </c>
      <c r="X90" s="161">
        <v>27</v>
      </c>
      <c r="Y90" s="161">
        <v>37</v>
      </c>
      <c r="Z90" s="161">
        <v>34</v>
      </c>
      <c r="AA90" s="161">
        <v>41</v>
      </c>
      <c r="AB90" s="161">
        <v>46</v>
      </c>
      <c r="AC90" s="161">
        <v>31</v>
      </c>
      <c r="AD90" s="161">
        <v>32</v>
      </c>
      <c r="AE90" s="161">
        <v>22</v>
      </c>
      <c r="AF90" s="161">
        <v>13</v>
      </c>
      <c r="AG90" s="161">
        <v>3</v>
      </c>
      <c r="AH90" s="161">
        <v>1</v>
      </c>
      <c r="AI90" s="161">
        <v>0</v>
      </c>
      <c r="AJ90" s="161">
        <v>0</v>
      </c>
      <c r="AK90" s="161">
        <v>22742</v>
      </c>
      <c r="AL90" s="460">
        <v>50.814159291999999</v>
      </c>
      <c r="AM90" s="161">
        <v>45</v>
      </c>
      <c r="AN90" s="161">
        <v>259</v>
      </c>
      <c r="AO90" s="161">
        <v>148</v>
      </c>
      <c r="AP90" s="161">
        <v>71</v>
      </c>
      <c r="AQ90" s="161">
        <v>17</v>
      </c>
      <c r="AR90" s="161">
        <v>0</v>
      </c>
      <c r="AS90" s="161">
        <v>213</v>
      </c>
      <c r="AT90" s="161">
        <v>3</v>
      </c>
      <c r="AU90" s="161">
        <v>10</v>
      </c>
      <c r="AV90" s="161">
        <v>9</v>
      </c>
      <c r="AW90" s="161">
        <v>13</v>
      </c>
      <c r="AX90" s="161">
        <v>6</v>
      </c>
      <c r="AY90" s="161">
        <v>9</v>
      </c>
      <c r="AZ90" s="161">
        <v>6</v>
      </c>
      <c r="BA90" s="161">
        <v>8</v>
      </c>
      <c r="BB90" s="161">
        <v>19</v>
      </c>
      <c r="BC90" s="161">
        <v>9</v>
      </c>
      <c r="BD90" s="161">
        <v>15</v>
      </c>
      <c r="BE90" s="161">
        <v>19</v>
      </c>
      <c r="BF90" s="161">
        <v>16</v>
      </c>
      <c r="BG90" s="161">
        <v>26</v>
      </c>
      <c r="BH90" s="161">
        <v>12</v>
      </c>
      <c r="BI90" s="161">
        <v>16</v>
      </c>
      <c r="BJ90" s="161">
        <v>11</v>
      </c>
      <c r="BK90" s="161">
        <v>4</v>
      </c>
      <c r="BL90" s="161">
        <v>2</v>
      </c>
      <c r="BM90" s="161">
        <v>0</v>
      </c>
      <c r="BN90" s="161">
        <v>0</v>
      </c>
      <c r="BO90" s="161">
        <v>0</v>
      </c>
      <c r="BP90" s="161">
        <v>10618</v>
      </c>
      <c r="BQ90" s="460">
        <v>50.349765258200001</v>
      </c>
      <c r="BR90" s="161">
        <v>22</v>
      </c>
      <c r="BS90" s="161">
        <v>120</v>
      </c>
      <c r="BT90" s="161">
        <v>71</v>
      </c>
      <c r="BU90" s="161">
        <v>33</v>
      </c>
      <c r="BV90" s="161">
        <v>6</v>
      </c>
      <c r="BW90" s="161">
        <v>0</v>
      </c>
      <c r="BX90" s="161">
        <v>239</v>
      </c>
      <c r="BY90" s="161">
        <v>8</v>
      </c>
      <c r="BZ90" s="161">
        <v>6</v>
      </c>
      <c r="CA90" s="161">
        <v>9</v>
      </c>
      <c r="CB90" s="161">
        <v>10</v>
      </c>
      <c r="CC90" s="161">
        <v>11</v>
      </c>
      <c r="CD90" s="161">
        <v>9</v>
      </c>
      <c r="CE90" s="161">
        <v>9</v>
      </c>
      <c r="CF90" s="161">
        <v>8</v>
      </c>
      <c r="CG90" s="161">
        <v>12</v>
      </c>
      <c r="CH90" s="161">
        <v>18</v>
      </c>
      <c r="CI90" s="161">
        <v>22</v>
      </c>
      <c r="CJ90" s="161">
        <v>15</v>
      </c>
      <c r="CK90" s="161">
        <v>25</v>
      </c>
      <c r="CL90" s="161">
        <v>20</v>
      </c>
      <c r="CM90" s="161">
        <v>19</v>
      </c>
      <c r="CN90" s="161">
        <v>16</v>
      </c>
      <c r="CO90" s="161">
        <v>11</v>
      </c>
      <c r="CP90" s="161">
        <v>9</v>
      </c>
      <c r="CQ90" s="161">
        <v>1</v>
      </c>
      <c r="CR90" s="161">
        <v>1</v>
      </c>
      <c r="CS90" s="161">
        <v>0</v>
      </c>
      <c r="CT90" s="161">
        <v>0</v>
      </c>
      <c r="CU90" s="161">
        <v>12124</v>
      </c>
      <c r="CV90" s="460">
        <v>51.2280334728</v>
      </c>
      <c r="CW90" s="161">
        <v>23</v>
      </c>
      <c r="CX90" s="161">
        <v>139</v>
      </c>
      <c r="CY90" s="161">
        <v>77</v>
      </c>
      <c r="CZ90" s="161">
        <v>38</v>
      </c>
      <c r="DA90" s="161">
        <v>11</v>
      </c>
      <c r="DB90" s="161">
        <v>0</v>
      </c>
    </row>
    <row r="91" spans="1:106" x14ac:dyDescent="0.15">
      <c r="A91" s="288">
        <v>8505</v>
      </c>
      <c r="B91" s="288">
        <v>28220</v>
      </c>
      <c r="C91" s="288">
        <v>730</v>
      </c>
      <c r="D91" s="458">
        <v>2</v>
      </c>
      <c r="E91" s="458"/>
      <c r="F91" s="458"/>
      <c r="G91" s="458"/>
      <c r="H91" s="458" t="s">
        <v>631</v>
      </c>
      <c r="I91" s="458" t="s">
        <v>59</v>
      </c>
      <c r="J91" s="458" t="s">
        <v>108</v>
      </c>
      <c r="K91" s="458"/>
      <c r="L91" s="459" t="s">
        <v>881</v>
      </c>
      <c r="M91" s="479">
        <v>175</v>
      </c>
      <c r="N91" s="161">
        <v>605</v>
      </c>
      <c r="O91" s="161">
        <v>13</v>
      </c>
      <c r="P91" s="161">
        <v>15</v>
      </c>
      <c r="Q91" s="161">
        <v>27</v>
      </c>
      <c r="R91" s="161">
        <v>30</v>
      </c>
      <c r="S91" s="161">
        <v>27</v>
      </c>
      <c r="T91" s="161">
        <v>22</v>
      </c>
      <c r="U91" s="161">
        <v>23</v>
      </c>
      <c r="V91" s="161">
        <v>11</v>
      </c>
      <c r="W91" s="161">
        <v>33</v>
      </c>
      <c r="X91" s="161">
        <v>45</v>
      </c>
      <c r="Y91" s="161">
        <v>37</v>
      </c>
      <c r="Z91" s="161">
        <v>38</v>
      </c>
      <c r="AA91" s="161">
        <v>54</v>
      </c>
      <c r="AB91" s="161">
        <v>44</v>
      </c>
      <c r="AC91" s="161">
        <v>47</v>
      </c>
      <c r="AD91" s="161">
        <v>33</v>
      </c>
      <c r="AE91" s="161">
        <v>38</v>
      </c>
      <c r="AF91" s="161">
        <v>32</v>
      </c>
      <c r="AG91" s="161">
        <v>22</v>
      </c>
      <c r="AH91" s="161">
        <v>10</v>
      </c>
      <c r="AI91" s="161">
        <v>4</v>
      </c>
      <c r="AJ91" s="161">
        <v>0</v>
      </c>
      <c r="AK91" s="161">
        <v>32418</v>
      </c>
      <c r="AL91" s="460">
        <v>54.083471074400002</v>
      </c>
      <c r="AM91" s="161">
        <v>55</v>
      </c>
      <c r="AN91" s="161">
        <v>320</v>
      </c>
      <c r="AO91" s="161">
        <v>230</v>
      </c>
      <c r="AP91" s="161">
        <v>139</v>
      </c>
      <c r="AQ91" s="161">
        <v>68</v>
      </c>
      <c r="AR91" s="161">
        <v>1</v>
      </c>
      <c r="AS91" s="161">
        <v>274</v>
      </c>
      <c r="AT91" s="161">
        <v>7</v>
      </c>
      <c r="AU91" s="161">
        <v>9</v>
      </c>
      <c r="AV91" s="161">
        <v>14</v>
      </c>
      <c r="AW91" s="161">
        <v>15</v>
      </c>
      <c r="AX91" s="161">
        <v>16</v>
      </c>
      <c r="AY91" s="161">
        <v>10</v>
      </c>
      <c r="AZ91" s="161">
        <v>9</v>
      </c>
      <c r="BA91" s="161">
        <v>5</v>
      </c>
      <c r="BB91" s="161">
        <v>16</v>
      </c>
      <c r="BC91" s="161">
        <v>24</v>
      </c>
      <c r="BD91" s="161">
        <v>18</v>
      </c>
      <c r="BE91" s="161">
        <v>20</v>
      </c>
      <c r="BF91" s="161">
        <v>27</v>
      </c>
      <c r="BG91" s="161">
        <v>23</v>
      </c>
      <c r="BH91" s="161">
        <v>21</v>
      </c>
      <c r="BI91" s="161">
        <v>15</v>
      </c>
      <c r="BJ91" s="161">
        <v>14</v>
      </c>
      <c r="BK91" s="161">
        <v>10</v>
      </c>
      <c r="BL91" s="161">
        <v>1</v>
      </c>
      <c r="BM91" s="161">
        <v>0</v>
      </c>
      <c r="BN91" s="161">
        <v>0</v>
      </c>
      <c r="BO91" s="161">
        <v>0</v>
      </c>
      <c r="BP91" s="161">
        <v>13498</v>
      </c>
      <c r="BQ91" s="460">
        <v>49.762773722600002</v>
      </c>
      <c r="BR91" s="161">
        <v>30</v>
      </c>
      <c r="BS91" s="161">
        <v>160</v>
      </c>
      <c r="BT91" s="161">
        <v>84</v>
      </c>
      <c r="BU91" s="161">
        <v>40</v>
      </c>
      <c r="BV91" s="161">
        <v>11</v>
      </c>
      <c r="BW91" s="161">
        <v>0</v>
      </c>
      <c r="BX91" s="161">
        <v>331</v>
      </c>
      <c r="BY91" s="161">
        <v>6</v>
      </c>
      <c r="BZ91" s="161">
        <v>6</v>
      </c>
      <c r="CA91" s="161">
        <v>13</v>
      </c>
      <c r="CB91" s="161">
        <v>15</v>
      </c>
      <c r="CC91" s="161">
        <v>11</v>
      </c>
      <c r="CD91" s="161">
        <v>12</v>
      </c>
      <c r="CE91" s="161">
        <v>14</v>
      </c>
      <c r="CF91" s="161">
        <v>6</v>
      </c>
      <c r="CG91" s="161">
        <v>17</v>
      </c>
      <c r="CH91" s="161">
        <v>21</v>
      </c>
      <c r="CI91" s="161">
        <v>19</v>
      </c>
      <c r="CJ91" s="161">
        <v>18</v>
      </c>
      <c r="CK91" s="161">
        <v>27</v>
      </c>
      <c r="CL91" s="161">
        <v>21</v>
      </c>
      <c r="CM91" s="161">
        <v>26</v>
      </c>
      <c r="CN91" s="161">
        <v>18</v>
      </c>
      <c r="CO91" s="161">
        <v>24</v>
      </c>
      <c r="CP91" s="161">
        <v>22</v>
      </c>
      <c r="CQ91" s="161">
        <v>21</v>
      </c>
      <c r="CR91" s="161">
        <v>10</v>
      </c>
      <c r="CS91" s="161">
        <v>4</v>
      </c>
      <c r="CT91" s="161">
        <v>0</v>
      </c>
      <c r="CU91" s="161">
        <v>18920</v>
      </c>
      <c r="CV91" s="460">
        <v>57.660120845900003</v>
      </c>
      <c r="CW91" s="161">
        <v>25</v>
      </c>
      <c r="CX91" s="161">
        <v>160</v>
      </c>
      <c r="CY91" s="161">
        <v>146</v>
      </c>
      <c r="CZ91" s="161">
        <v>99</v>
      </c>
      <c r="DA91" s="161">
        <v>57</v>
      </c>
      <c r="DB91" s="161">
        <v>1</v>
      </c>
    </row>
    <row r="92" spans="1:106" x14ac:dyDescent="0.15">
      <c r="A92" s="288">
        <v>8506</v>
      </c>
      <c r="B92" s="288">
        <v>28220</v>
      </c>
      <c r="C92" s="288">
        <v>740</v>
      </c>
      <c r="D92" s="458">
        <v>2</v>
      </c>
      <c r="E92" s="458"/>
      <c r="F92" s="458"/>
      <c r="G92" s="458"/>
      <c r="H92" s="458" t="s">
        <v>631</v>
      </c>
      <c r="I92" s="458" t="s">
        <v>59</v>
      </c>
      <c r="J92" s="458" t="s">
        <v>109</v>
      </c>
      <c r="K92" s="458"/>
      <c r="L92" s="459" t="s">
        <v>881</v>
      </c>
      <c r="M92" s="479">
        <v>79</v>
      </c>
      <c r="N92" s="161">
        <v>268</v>
      </c>
      <c r="O92" s="161">
        <v>7</v>
      </c>
      <c r="P92" s="161">
        <v>9</v>
      </c>
      <c r="Q92" s="161">
        <v>11</v>
      </c>
      <c r="R92" s="161">
        <v>8</v>
      </c>
      <c r="S92" s="161">
        <v>18</v>
      </c>
      <c r="T92" s="161">
        <v>14</v>
      </c>
      <c r="U92" s="161">
        <v>10</v>
      </c>
      <c r="V92" s="161">
        <v>10</v>
      </c>
      <c r="W92" s="161">
        <v>15</v>
      </c>
      <c r="X92" s="161">
        <v>13</v>
      </c>
      <c r="Y92" s="161">
        <v>21</v>
      </c>
      <c r="Z92" s="161">
        <v>22</v>
      </c>
      <c r="AA92" s="161">
        <v>28</v>
      </c>
      <c r="AB92" s="161">
        <v>24</v>
      </c>
      <c r="AC92" s="161">
        <v>12</v>
      </c>
      <c r="AD92" s="161">
        <v>14</v>
      </c>
      <c r="AE92" s="161">
        <v>13</v>
      </c>
      <c r="AF92" s="161">
        <v>11</v>
      </c>
      <c r="AG92" s="161">
        <v>7</v>
      </c>
      <c r="AH92" s="161">
        <v>1</v>
      </c>
      <c r="AI92" s="161">
        <v>0</v>
      </c>
      <c r="AJ92" s="161">
        <v>0</v>
      </c>
      <c r="AK92" s="161">
        <v>13433</v>
      </c>
      <c r="AL92" s="460">
        <v>50.623134328399999</v>
      </c>
      <c r="AM92" s="161">
        <v>27</v>
      </c>
      <c r="AN92" s="161">
        <v>159</v>
      </c>
      <c r="AO92" s="161">
        <v>82</v>
      </c>
      <c r="AP92" s="161">
        <v>46</v>
      </c>
      <c r="AQ92" s="161">
        <v>19</v>
      </c>
      <c r="AR92" s="161">
        <v>0</v>
      </c>
      <c r="AS92" s="161">
        <v>135</v>
      </c>
      <c r="AT92" s="161">
        <v>3</v>
      </c>
      <c r="AU92" s="161">
        <v>4</v>
      </c>
      <c r="AV92" s="161">
        <v>9</v>
      </c>
      <c r="AW92" s="161">
        <v>6</v>
      </c>
      <c r="AX92" s="161">
        <v>13</v>
      </c>
      <c r="AY92" s="161">
        <v>10</v>
      </c>
      <c r="AZ92" s="161">
        <v>6</v>
      </c>
      <c r="BA92" s="161">
        <v>4</v>
      </c>
      <c r="BB92" s="161">
        <v>8</v>
      </c>
      <c r="BC92" s="161">
        <v>6</v>
      </c>
      <c r="BD92" s="161">
        <v>11</v>
      </c>
      <c r="BE92" s="161">
        <v>11</v>
      </c>
      <c r="BF92" s="161">
        <v>13</v>
      </c>
      <c r="BG92" s="161">
        <v>12</v>
      </c>
      <c r="BH92" s="161">
        <v>5</v>
      </c>
      <c r="BI92" s="161">
        <v>6</v>
      </c>
      <c r="BJ92" s="161">
        <v>3</v>
      </c>
      <c r="BK92" s="161">
        <v>2</v>
      </c>
      <c r="BL92" s="161">
        <v>3</v>
      </c>
      <c r="BM92" s="161">
        <v>0</v>
      </c>
      <c r="BN92" s="161">
        <v>0</v>
      </c>
      <c r="BO92" s="161">
        <v>0</v>
      </c>
      <c r="BP92" s="161">
        <v>6075</v>
      </c>
      <c r="BQ92" s="460">
        <v>45.5</v>
      </c>
      <c r="BR92" s="161">
        <v>16</v>
      </c>
      <c r="BS92" s="161">
        <v>88</v>
      </c>
      <c r="BT92" s="161">
        <v>31</v>
      </c>
      <c r="BU92" s="161">
        <v>14</v>
      </c>
      <c r="BV92" s="161">
        <v>5</v>
      </c>
      <c r="BW92" s="161">
        <v>0</v>
      </c>
      <c r="BX92" s="161">
        <v>133</v>
      </c>
      <c r="BY92" s="161">
        <v>4</v>
      </c>
      <c r="BZ92" s="161">
        <v>5</v>
      </c>
      <c r="CA92" s="161">
        <v>2</v>
      </c>
      <c r="CB92" s="161">
        <v>2</v>
      </c>
      <c r="CC92" s="161">
        <v>5</v>
      </c>
      <c r="CD92" s="161">
        <v>4</v>
      </c>
      <c r="CE92" s="161">
        <v>4</v>
      </c>
      <c r="CF92" s="161">
        <v>6</v>
      </c>
      <c r="CG92" s="161">
        <v>7</v>
      </c>
      <c r="CH92" s="161">
        <v>7</v>
      </c>
      <c r="CI92" s="161">
        <v>10</v>
      </c>
      <c r="CJ92" s="161">
        <v>11</v>
      </c>
      <c r="CK92" s="161">
        <v>15</v>
      </c>
      <c r="CL92" s="161">
        <v>12</v>
      </c>
      <c r="CM92" s="161">
        <v>7</v>
      </c>
      <c r="CN92" s="161">
        <v>8</v>
      </c>
      <c r="CO92" s="161">
        <v>10</v>
      </c>
      <c r="CP92" s="161">
        <v>9</v>
      </c>
      <c r="CQ92" s="161">
        <v>4</v>
      </c>
      <c r="CR92" s="161">
        <v>1</v>
      </c>
      <c r="CS92" s="161">
        <v>0</v>
      </c>
      <c r="CT92" s="161">
        <v>0</v>
      </c>
      <c r="CU92" s="161">
        <v>7358</v>
      </c>
      <c r="CV92" s="460">
        <v>55.823308270699997</v>
      </c>
      <c r="CW92" s="161">
        <v>11</v>
      </c>
      <c r="CX92" s="161">
        <v>71</v>
      </c>
      <c r="CY92" s="161">
        <v>51</v>
      </c>
      <c r="CZ92" s="161">
        <v>32</v>
      </c>
      <c r="DA92" s="161">
        <v>14</v>
      </c>
      <c r="DB92" s="161">
        <v>0</v>
      </c>
    </row>
    <row r="93" spans="1:106" x14ac:dyDescent="0.15">
      <c r="A93" s="288">
        <v>8507</v>
      </c>
      <c r="B93" s="288">
        <v>28220</v>
      </c>
      <c r="C93" s="288">
        <v>750</v>
      </c>
      <c r="D93" s="458">
        <v>2</v>
      </c>
      <c r="E93" s="458"/>
      <c r="F93" s="458"/>
      <c r="G93" s="458"/>
      <c r="H93" s="458" t="s">
        <v>631</v>
      </c>
      <c r="I93" s="458" t="s">
        <v>59</v>
      </c>
      <c r="J93" s="458" t="s">
        <v>110</v>
      </c>
      <c r="K93" s="458"/>
      <c r="L93" s="459" t="s">
        <v>881</v>
      </c>
      <c r="M93" s="479">
        <v>97</v>
      </c>
      <c r="N93" s="161">
        <v>292</v>
      </c>
      <c r="O93" s="161">
        <v>7</v>
      </c>
      <c r="P93" s="161">
        <v>6</v>
      </c>
      <c r="Q93" s="161">
        <v>10</v>
      </c>
      <c r="R93" s="161">
        <v>18</v>
      </c>
      <c r="S93" s="161">
        <v>14</v>
      </c>
      <c r="T93" s="161">
        <v>11</v>
      </c>
      <c r="U93" s="161">
        <v>18</v>
      </c>
      <c r="V93" s="161">
        <v>8</v>
      </c>
      <c r="W93" s="161">
        <v>15</v>
      </c>
      <c r="X93" s="161">
        <v>26</v>
      </c>
      <c r="Y93" s="161">
        <v>18</v>
      </c>
      <c r="Z93" s="161">
        <v>27</v>
      </c>
      <c r="AA93" s="161">
        <v>27</v>
      </c>
      <c r="AB93" s="161">
        <v>22</v>
      </c>
      <c r="AC93" s="161">
        <v>9</v>
      </c>
      <c r="AD93" s="161">
        <v>15</v>
      </c>
      <c r="AE93" s="161">
        <v>18</v>
      </c>
      <c r="AF93" s="161">
        <v>20</v>
      </c>
      <c r="AG93" s="161">
        <v>2</v>
      </c>
      <c r="AH93" s="161">
        <v>1</v>
      </c>
      <c r="AI93" s="161">
        <v>0</v>
      </c>
      <c r="AJ93" s="161">
        <v>0</v>
      </c>
      <c r="AK93" s="161">
        <v>14716</v>
      </c>
      <c r="AL93" s="460">
        <v>50.897260273999997</v>
      </c>
      <c r="AM93" s="161">
        <v>23</v>
      </c>
      <c r="AN93" s="161">
        <v>182</v>
      </c>
      <c r="AO93" s="161">
        <v>87</v>
      </c>
      <c r="AP93" s="161">
        <v>56</v>
      </c>
      <c r="AQ93" s="161">
        <v>23</v>
      </c>
      <c r="AR93" s="161">
        <v>1</v>
      </c>
      <c r="AS93" s="161">
        <v>140</v>
      </c>
      <c r="AT93" s="161">
        <v>4</v>
      </c>
      <c r="AU93" s="161">
        <v>4</v>
      </c>
      <c r="AV93" s="161">
        <v>4</v>
      </c>
      <c r="AW93" s="161">
        <v>11</v>
      </c>
      <c r="AX93" s="161">
        <v>7</v>
      </c>
      <c r="AY93" s="161">
        <v>8</v>
      </c>
      <c r="AZ93" s="161">
        <v>10</v>
      </c>
      <c r="BA93" s="161">
        <v>5</v>
      </c>
      <c r="BB93" s="161">
        <v>7</v>
      </c>
      <c r="BC93" s="161">
        <v>12</v>
      </c>
      <c r="BD93" s="161">
        <v>7</v>
      </c>
      <c r="BE93" s="161">
        <v>12</v>
      </c>
      <c r="BF93" s="161">
        <v>13</v>
      </c>
      <c r="BG93" s="161">
        <v>15</v>
      </c>
      <c r="BH93" s="161">
        <v>3</v>
      </c>
      <c r="BI93" s="161">
        <v>5</v>
      </c>
      <c r="BJ93" s="161">
        <v>6</v>
      </c>
      <c r="BK93" s="161">
        <v>6</v>
      </c>
      <c r="BL93" s="161">
        <v>1</v>
      </c>
      <c r="BM93" s="161">
        <v>0</v>
      </c>
      <c r="BN93" s="161">
        <v>0</v>
      </c>
      <c r="BO93" s="161">
        <v>0</v>
      </c>
      <c r="BP93" s="161">
        <v>6567</v>
      </c>
      <c r="BQ93" s="460">
        <v>47.407142857099998</v>
      </c>
      <c r="BR93" s="161">
        <v>12</v>
      </c>
      <c r="BS93" s="161">
        <v>92</v>
      </c>
      <c r="BT93" s="161">
        <v>36</v>
      </c>
      <c r="BU93" s="161">
        <v>18</v>
      </c>
      <c r="BV93" s="161">
        <v>7</v>
      </c>
      <c r="BW93" s="161">
        <v>0</v>
      </c>
      <c r="BX93" s="161">
        <v>152</v>
      </c>
      <c r="BY93" s="161">
        <v>3</v>
      </c>
      <c r="BZ93" s="161">
        <v>2</v>
      </c>
      <c r="CA93" s="161">
        <v>6</v>
      </c>
      <c r="CB93" s="161">
        <v>7</v>
      </c>
      <c r="CC93" s="161">
        <v>7</v>
      </c>
      <c r="CD93" s="161">
        <v>3</v>
      </c>
      <c r="CE93" s="161">
        <v>8</v>
      </c>
      <c r="CF93" s="161">
        <v>3</v>
      </c>
      <c r="CG93" s="161">
        <v>8</v>
      </c>
      <c r="CH93" s="161">
        <v>14</v>
      </c>
      <c r="CI93" s="161">
        <v>11</v>
      </c>
      <c r="CJ93" s="161">
        <v>15</v>
      </c>
      <c r="CK93" s="161">
        <v>14</v>
      </c>
      <c r="CL93" s="161">
        <v>7</v>
      </c>
      <c r="CM93" s="161">
        <v>6</v>
      </c>
      <c r="CN93" s="161">
        <v>10</v>
      </c>
      <c r="CO93" s="161">
        <v>12</v>
      </c>
      <c r="CP93" s="161">
        <v>14</v>
      </c>
      <c r="CQ93" s="161">
        <v>1</v>
      </c>
      <c r="CR93" s="161">
        <v>1</v>
      </c>
      <c r="CS93" s="161">
        <v>0</v>
      </c>
      <c r="CT93" s="161">
        <v>0</v>
      </c>
      <c r="CU93" s="161">
        <v>8149</v>
      </c>
      <c r="CV93" s="460">
        <v>54.111842105299999</v>
      </c>
      <c r="CW93" s="161">
        <v>11</v>
      </c>
      <c r="CX93" s="161">
        <v>90</v>
      </c>
      <c r="CY93" s="161">
        <v>51</v>
      </c>
      <c r="CZ93" s="161">
        <v>38</v>
      </c>
      <c r="DA93" s="161">
        <v>16</v>
      </c>
      <c r="DB93" s="161">
        <v>1</v>
      </c>
    </row>
    <row r="94" spans="1:106" x14ac:dyDescent="0.15">
      <c r="A94" s="288">
        <v>8508</v>
      </c>
      <c r="B94" s="288">
        <v>28220</v>
      </c>
      <c r="C94" s="288">
        <v>75001</v>
      </c>
      <c r="D94" s="288">
        <v>3</v>
      </c>
      <c r="E94" s="288"/>
      <c r="F94" s="288"/>
      <c r="G94" s="288"/>
      <c r="H94" s="288" t="s">
        <v>631</v>
      </c>
      <c r="I94" s="288" t="s">
        <v>59</v>
      </c>
      <c r="J94" s="288" t="s">
        <v>110</v>
      </c>
      <c r="K94" s="288"/>
      <c r="L94" s="461"/>
      <c r="M94" s="480">
        <v>52</v>
      </c>
      <c r="N94" s="161">
        <v>143</v>
      </c>
      <c r="O94" s="161">
        <v>3</v>
      </c>
      <c r="P94" s="161">
        <v>2</v>
      </c>
      <c r="Q94" s="161">
        <v>4</v>
      </c>
      <c r="R94" s="161">
        <v>7</v>
      </c>
      <c r="S94" s="161">
        <v>6</v>
      </c>
      <c r="T94" s="161">
        <v>7</v>
      </c>
      <c r="U94" s="161">
        <v>10</v>
      </c>
      <c r="V94" s="161">
        <v>1</v>
      </c>
      <c r="W94" s="161">
        <v>7</v>
      </c>
      <c r="X94" s="161">
        <v>14</v>
      </c>
      <c r="Y94" s="161">
        <v>11</v>
      </c>
      <c r="Z94" s="161">
        <v>15</v>
      </c>
      <c r="AA94" s="161">
        <v>15</v>
      </c>
      <c r="AB94" s="161">
        <v>10</v>
      </c>
      <c r="AC94" s="161">
        <v>2</v>
      </c>
      <c r="AD94" s="161">
        <v>9</v>
      </c>
      <c r="AE94" s="161">
        <v>9</v>
      </c>
      <c r="AF94" s="161">
        <v>10</v>
      </c>
      <c r="AG94" s="161">
        <v>1</v>
      </c>
      <c r="AH94" s="161">
        <v>0</v>
      </c>
      <c r="AI94" s="161">
        <v>0</v>
      </c>
      <c r="AJ94" s="161">
        <v>0</v>
      </c>
      <c r="AK94" s="161">
        <v>7366</v>
      </c>
      <c r="AL94" s="460">
        <v>52.010489510500001</v>
      </c>
      <c r="AM94" s="161">
        <v>9</v>
      </c>
      <c r="AN94" s="161">
        <v>93</v>
      </c>
      <c r="AO94" s="161">
        <v>41</v>
      </c>
      <c r="AP94" s="161">
        <v>29</v>
      </c>
      <c r="AQ94" s="161">
        <v>11</v>
      </c>
      <c r="AR94" s="161">
        <v>1</v>
      </c>
      <c r="AS94" s="161">
        <v>68</v>
      </c>
      <c r="AT94" s="161">
        <v>1</v>
      </c>
      <c r="AU94" s="161">
        <v>1</v>
      </c>
      <c r="AV94" s="161">
        <v>1</v>
      </c>
      <c r="AW94" s="161">
        <v>6</v>
      </c>
      <c r="AX94" s="161">
        <v>2</v>
      </c>
      <c r="AY94" s="161">
        <v>6</v>
      </c>
      <c r="AZ94" s="161">
        <v>5</v>
      </c>
      <c r="BA94" s="161">
        <v>0</v>
      </c>
      <c r="BB94" s="161">
        <v>4</v>
      </c>
      <c r="BC94" s="161">
        <v>6</v>
      </c>
      <c r="BD94" s="161">
        <v>4</v>
      </c>
      <c r="BE94" s="161">
        <v>7</v>
      </c>
      <c r="BF94" s="161">
        <v>8</v>
      </c>
      <c r="BG94" s="161">
        <v>7</v>
      </c>
      <c r="BH94" s="161">
        <v>1</v>
      </c>
      <c r="BI94" s="161">
        <v>3</v>
      </c>
      <c r="BJ94" s="161">
        <v>3</v>
      </c>
      <c r="BK94" s="161">
        <v>3</v>
      </c>
      <c r="BL94" s="161">
        <v>0</v>
      </c>
      <c r="BM94" s="161">
        <v>0</v>
      </c>
      <c r="BN94" s="161">
        <v>0</v>
      </c>
      <c r="BO94" s="161">
        <v>0</v>
      </c>
      <c r="BP94" s="161">
        <v>3315</v>
      </c>
      <c r="BQ94" s="460">
        <v>49.25</v>
      </c>
      <c r="BR94" s="161">
        <v>3</v>
      </c>
      <c r="BS94" s="161">
        <v>48</v>
      </c>
      <c r="BT94" s="161">
        <v>17</v>
      </c>
      <c r="BU94" s="161">
        <v>9</v>
      </c>
      <c r="BV94" s="161">
        <v>3</v>
      </c>
      <c r="BW94" s="161">
        <v>0</v>
      </c>
      <c r="BX94" s="161">
        <v>75</v>
      </c>
      <c r="BY94" s="161">
        <v>2</v>
      </c>
      <c r="BZ94" s="161">
        <v>1</v>
      </c>
      <c r="CA94" s="161">
        <v>3</v>
      </c>
      <c r="CB94" s="161">
        <v>1</v>
      </c>
      <c r="CC94" s="161">
        <v>4</v>
      </c>
      <c r="CD94" s="161">
        <v>1</v>
      </c>
      <c r="CE94" s="161">
        <v>5</v>
      </c>
      <c r="CF94" s="161">
        <v>1</v>
      </c>
      <c r="CG94" s="161">
        <v>3</v>
      </c>
      <c r="CH94" s="161">
        <v>8</v>
      </c>
      <c r="CI94" s="161">
        <v>7</v>
      </c>
      <c r="CJ94" s="161">
        <v>8</v>
      </c>
      <c r="CK94" s="161">
        <v>7</v>
      </c>
      <c r="CL94" s="161">
        <v>3</v>
      </c>
      <c r="CM94" s="161">
        <v>1</v>
      </c>
      <c r="CN94" s="161">
        <v>6</v>
      </c>
      <c r="CO94" s="161">
        <v>6</v>
      </c>
      <c r="CP94" s="161">
        <v>7</v>
      </c>
      <c r="CQ94" s="161">
        <v>1</v>
      </c>
      <c r="CR94" s="161">
        <v>0</v>
      </c>
      <c r="CS94" s="161">
        <v>0</v>
      </c>
      <c r="CT94" s="161">
        <v>0</v>
      </c>
      <c r="CU94" s="161">
        <v>4051</v>
      </c>
      <c r="CV94" s="460">
        <v>54.513333333299997</v>
      </c>
      <c r="CW94" s="161">
        <v>6</v>
      </c>
      <c r="CX94" s="161">
        <v>45</v>
      </c>
      <c r="CY94" s="161">
        <v>24</v>
      </c>
      <c r="CZ94" s="161">
        <v>20</v>
      </c>
      <c r="DA94" s="161">
        <v>8</v>
      </c>
      <c r="DB94" s="161">
        <v>1</v>
      </c>
    </row>
    <row r="95" spans="1:106" x14ac:dyDescent="0.15">
      <c r="A95" s="288">
        <v>8509</v>
      </c>
      <c r="B95" s="288">
        <v>28220</v>
      </c>
      <c r="C95" s="288">
        <v>75002</v>
      </c>
      <c r="D95" s="288">
        <v>3</v>
      </c>
      <c r="E95" s="288"/>
      <c r="F95" s="288"/>
      <c r="G95" s="288"/>
      <c r="H95" s="288" t="s">
        <v>631</v>
      </c>
      <c r="I95" s="288" t="s">
        <v>59</v>
      </c>
      <c r="J95" s="288" t="s">
        <v>110</v>
      </c>
      <c r="K95" s="288" t="s">
        <v>111</v>
      </c>
      <c r="L95" s="461"/>
      <c r="M95" s="480">
        <v>45</v>
      </c>
      <c r="N95" s="161">
        <v>149</v>
      </c>
      <c r="O95" s="161">
        <v>4</v>
      </c>
      <c r="P95" s="161">
        <v>4</v>
      </c>
      <c r="Q95" s="161">
        <v>6</v>
      </c>
      <c r="R95" s="161">
        <v>11</v>
      </c>
      <c r="S95" s="161">
        <v>8</v>
      </c>
      <c r="T95" s="161">
        <v>4</v>
      </c>
      <c r="U95" s="161">
        <v>8</v>
      </c>
      <c r="V95" s="161">
        <v>7</v>
      </c>
      <c r="W95" s="161">
        <v>8</v>
      </c>
      <c r="X95" s="161">
        <v>12</v>
      </c>
      <c r="Y95" s="161">
        <v>7</v>
      </c>
      <c r="Z95" s="161">
        <v>12</v>
      </c>
      <c r="AA95" s="161">
        <v>12</v>
      </c>
      <c r="AB95" s="161">
        <v>12</v>
      </c>
      <c r="AC95" s="161">
        <v>7</v>
      </c>
      <c r="AD95" s="161">
        <v>6</v>
      </c>
      <c r="AE95" s="161">
        <v>9</v>
      </c>
      <c r="AF95" s="161">
        <v>10</v>
      </c>
      <c r="AG95" s="161">
        <v>1</v>
      </c>
      <c r="AH95" s="161">
        <v>1</v>
      </c>
      <c r="AI95" s="161">
        <v>0</v>
      </c>
      <c r="AJ95" s="161">
        <v>0</v>
      </c>
      <c r="AK95" s="161">
        <v>7350</v>
      </c>
      <c r="AL95" s="460">
        <v>49.828859060399999</v>
      </c>
      <c r="AM95" s="161">
        <v>14</v>
      </c>
      <c r="AN95" s="161">
        <v>89</v>
      </c>
      <c r="AO95" s="161">
        <v>46</v>
      </c>
      <c r="AP95" s="161">
        <v>27</v>
      </c>
      <c r="AQ95" s="161">
        <v>12</v>
      </c>
      <c r="AR95" s="161">
        <v>0</v>
      </c>
      <c r="AS95" s="161">
        <v>72</v>
      </c>
      <c r="AT95" s="161">
        <v>3</v>
      </c>
      <c r="AU95" s="161">
        <v>3</v>
      </c>
      <c r="AV95" s="161">
        <v>3</v>
      </c>
      <c r="AW95" s="161">
        <v>5</v>
      </c>
      <c r="AX95" s="161">
        <v>5</v>
      </c>
      <c r="AY95" s="161">
        <v>2</v>
      </c>
      <c r="AZ95" s="161">
        <v>5</v>
      </c>
      <c r="BA95" s="161">
        <v>5</v>
      </c>
      <c r="BB95" s="161">
        <v>3</v>
      </c>
      <c r="BC95" s="161">
        <v>6</v>
      </c>
      <c r="BD95" s="161">
        <v>3</v>
      </c>
      <c r="BE95" s="161">
        <v>5</v>
      </c>
      <c r="BF95" s="161">
        <v>5</v>
      </c>
      <c r="BG95" s="161">
        <v>8</v>
      </c>
      <c r="BH95" s="161">
        <v>2</v>
      </c>
      <c r="BI95" s="161">
        <v>2</v>
      </c>
      <c r="BJ95" s="161">
        <v>3</v>
      </c>
      <c r="BK95" s="161">
        <v>3</v>
      </c>
      <c r="BL95" s="161">
        <v>1</v>
      </c>
      <c r="BM95" s="161">
        <v>0</v>
      </c>
      <c r="BN95" s="161">
        <v>0</v>
      </c>
      <c r="BO95" s="161">
        <v>0</v>
      </c>
      <c r="BP95" s="161">
        <v>3252</v>
      </c>
      <c r="BQ95" s="460">
        <v>45.666666666700003</v>
      </c>
      <c r="BR95" s="161">
        <v>9</v>
      </c>
      <c r="BS95" s="161">
        <v>44</v>
      </c>
      <c r="BT95" s="161">
        <v>19</v>
      </c>
      <c r="BU95" s="161">
        <v>9</v>
      </c>
      <c r="BV95" s="161">
        <v>4</v>
      </c>
      <c r="BW95" s="161">
        <v>0</v>
      </c>
      <c r="BX95" s="161">
        <v>77</v>
      </c>
      <c r="BY95" s="161">
        <v>1</v>
      </c>
      <c r="BZ95" s="161">
        <v>1</v>
      </c>
      <c r="CA95" s="161">
        <v>3</v>
      </c>
      <c r="CB95" s="161">
        <v>6</v>
      </c>
      <c r="CC95" s="161">
        <v>3</v>
      </c>
      <c r="CD95" s="161">
        <v>2</v>
      </c>
      <c r="CE95" s="161">
        <v>3</v>
      </c>
      <c r="CF95" s="161">
        <v>2</v>
      </c>
      <c r="CG95" s="161">
        <v>5</v>
      </c>
      <c r="CH95" s="161">
        <v>6</v>
      </c>
      <c r="CI95" s="161">
        <v>4</v>
      </c>
      <c r="CJ95" s="161">
        <v>7</v>
      </c>
      <c r="CK95" s="161">
        <v>7</v>
      </c>
      <c r="CL95" s="161">
        <v>4</v>
      </c>
      <c r="CM95" s="161">
        <v>5</v>
      </c>
      <c r="CN95" s="161">
        <v>4</v>
      </c>
      <c r="CO95" s="161">
        <v>6</v>
      </c>
      <c r="CP95" s="161">
        <v>7</v>
      </c>
      <c r="CQ95" s="161">
        <v>0</v>
      </c>
      <c r="CR95" s="161">
        <v>1</v>
      </c>
      <c r="CS95" s="161">
        <v>0</v>
      </c>
      <c r="CT95" s="161">
        <v>0</v>
      </c>
      <c r="CU95" s="161">
        <v>4098</v>
      </c>
      <c r="CV95" s="460">
        <v>53.720779220799997</v>
      </c>
      <c r="CW95" s="161">
        <v>5</v>
      </c>
      <c r="CX95" s="161">
        <v>45</v>
      </c>
      <c r="CY95" s="161">
        <v>27</v>
      </c>
      <c r="CZ95" s="161">
        <v>18</v>
      </c>
      <c r="DA95" s="161">
        <v>8</v>
      </c>
      <c r="DB95" s="161">
        <v>0</v>
      </c>
    </row>
    <row r="96" spans="1:106" x14ac:dyDescent="0.15">
      <c r="A96" s="288">
        <v>8510</v>
      </c>
      <c r="B96" s="288">
        <v>28220</v>
      </c>
      <c r="C96" s="288">
        <v>770</v>
      </c>
      <c r="D96" s="458">
        <v>2</v>
      </c>
      <c r="E96" s="458"/>
      <c r="F96" s="458"/>
      <c r="G96" s="458"/>
      <c r="H96" s="458" t="s">
        <v>631</v>
      </c>
      <c r="I96" s="458" t="s">
        <v>59</v>
      </c>
      <c r="J96" s="458" t="s">
        <v>112</v>
      </c>
      <c r="K96" s="458"/>
      <c r="L96" s="459" t="s">
        <v>881</v>
      </c>
      <c r="M96" s="479">
        <v>27</v>
      </c>
      <c r="N96" s="161">
        <v>77</v>
      </c>
      <c r="O96" s="161">
        <v>4</v>
      </c>
      <c r="P96" s="161">
        <v>4</v>
      </c>
      <c r="Q96" s="161">
        <v>9</v>
      </c>
      <c r="R96" s="161">
        <v>7</v>
      </c>
      <c r="S96" s="161">
        <v>4</v>
      </c>
      <c r="T96" s="161">
        <v>1</v>
      </c>
      <c r="U96" s="161">
        <v>2</v>
      </c>
      <c r="V96" s="161">
        <v>2</v>
      </c>
      <c r="W96" s="161">
        <v>8</v>
      </c>
      <c r="X96" s="161">
        <v>7</v>
      </c>
      <c r="Y96" s="161">
        <v>3</v>
      </c>
      <c r="Z96" s="161">
        <v>2</v>
      </c>
      <c r="AA96" s="161">
        <v>5</v>
      </c>
      <c r="AB96" s="161">
        <v>4</v>
      </c>
      <c r="AC96" s="161">
        <v>8</v>
      </c>
      <c r="AD96" s="161">
        <v>4</v>
      </c>
      <c r="AE96" s="161">
        <v>1</v>
      </c>
      <c r="AF96" s="161">
        <v>2</v>
      </c>
      <c r="AG96" s="161">
        <v>0</v>
      </c>
      <c r="AH96" s="161">
        <v>0</v>
      </c>
      <c r="AI96" s="161">
        <v>0</v>
      </c>
      <c r="AJ96" s="161">
        <v>0</v>
      </c>
      <c r="AK96" s="161">
        <v>3187</v>
      </c>
      <c r="AL96" s="460">
        <v>41.889610389600001</v>
      </c>
      <c r="AM96" s="161">
        <v>17</v>
      </c>
      <c r="AN96" s="161">
        <v>41</v>
      </c>
      <c r="AO96" s="161">
        <v>19</v>
      </c>
      <c r="AP96" s="161">
        <v>7</v>
      </c>
      <c r="AQ96" s="161">
        <v>2</v>
      </c>
      <c r="AR96" s="161">
        <v>0</v>
      </c>
      <c r="AS96" s="161">
        <v>41</v>
      </c>
      <c r="AT96" s="161">
        <v>3</v>
      </c>
      <c r="AU96" s="161">
        <v>3</v>
      </c>
      <c r="AV96" s="161">
        <v>4</v>
      </c>
      <c r="AW96" s="161">
        <v>3</v>
      </c>
      <c r="AX96" s="161">
        <v>4</v>
      </c>
      <c r="AY96" s="161">
        <v>0</v>
      </c>
      <c r="AZ96" s="161">
        <v>1</v>
      </c>
      <c r="BA96" s="161">
        <v>1</v>
      </c>
      <c r="BB96" s="161">
        <v>5</v>
      </c>
      <c r="BC96" s="161">
        <v>2</v>
      </c>
      <c r="BD96" s="161">
        <v>1</v>
      </c>
      <c r="BE96" s="161">
        <v>1</v>
      </c>
      <c r="BF96" s="161">
        <v>4</v>
      </c>
      <c r="BG96" s="161">
        <v>2</v>
      </c>
      <c r="BH96" s="161">
        <v>4</v>
      </c>
      <c r="BI96" s="161">
        <v>1</v>
      </c>
      <c r="BJ96" s="161">
        <v>1</v>
      </c>
      <c r="BK96" s="161">
        <v>1</v>
      </c>
      <c r="BL96" s="161">
        <v>0</v>
      </c>
      <c r="BM96" s="161">
        <v>0</v>
      </c>
      <c r="BN96" s="161">
        <v>0</v>
      </c>
      <c r="BO96" s="161">
        <v>0</v>
      </c>
      <c r="BP96" s="161">
        <v>1627</v>
      </c>
      <c r="BQ96" s="460">
        <v>40.182926829300001</v>
      </c>
      <c r="BR96" s="161">
        <v>10</v>
      </c>
      <c r="BS96" s="161">
        <v>22</v>
      </c>
      <c r="BT96" s="161">
        <v>9</v>
      </c>
      <c r="BU96" s="161">
        <v>3</v>
      </c>
      <c r="BV96" s="161">
        <v>1</v>
      </c>
      <c r="BW96" s="161">
        <v>0</v>
      </c>
      <c r="BX96" s="161">
        <v>36</v>
      </c>
      <c r="BY96" s="161">
        <v>1</v>
      </c>
      <c r="BZ96" s="161">
        <v>1</v>
      </c>
      <c r="CA96" s="161">
        <v>5</v>
      </c>
      <c r="CB96" s="161">
        <v>4</v>
      </c>
      <c r="CC96" s="161">
        <v>0</v>
      </c>
      <c r="CD96" s="161">
        <v>1</v>
      </c>
      <c r="CE96" s="161">
        <v>1</v>
      </c>
      <c r="CF96" s="161">
        <v>1</v>
      </c>
      <c r="CG96" s="161">
        <v>3</v>
      </c>
      <c r="CH96" s="161">
        <v>5</v>
      </c>
      <c r="CI96" s="161">
        <v>2</v>
      </c>
      <c r="CJ96" s="161">
        <v>1</v>
      </c>
      <c r="CK96" s="161">
        <v>1</v>
      </c>
      <c r="CL96" s="161">
        <v>2</v>
      </c>
      <c r="CM96" s="161">
        <v>4</v>
      </c>
      <c r="CN96" s="161">
        <v>3</v>
      </c>
      <c r="CO96" s="161">
        <v>0</v>
      </c>
      <c r="CP96" s="161">
        <v>1</v>
      </c>
      <c r="CQ96" s="161">
        <v>0</v>
      </c>
      <c r="CR96" s="161">
        <v>0</v>
      </c>
      <c r="CS96" s="161">
        <v>0</v>
      </c>
      <c r="CT96" s="161">
        <v>0</v>
      </c>
      <c r="CU96" s="161">
        <v>1560</v>
      </c>
      <c r="CV96" s="460">
        <v>43.833333333299997</v>
      </c>
      <c r="CW96" s="161">
        <v>7</v>
      </c>
      <c r="CX96" s="161">
        <v>19</v>
      </c>
      <c r="CY96" s="161">
        <v>10</v>
      </c>
      <c r="CZ96" s="161">
        <v>4</v>
      </c>
      <c r="DA96" s="161">
        <v>1</v>
      </c>
      <c r="DB96" s="161">
        <v>0</v>
      </c>
    </row>
    <row r="97" spans="1:106" x14ac:dyDescent="0.15">
      <c r="A97" s="288">
        <v>8511</v>
      </c>
      <c r="B97" s="288">
        <v>28220</v>
      </c>
      <c r="C97" s="288">
        <v>780</v>
      </c>
      <c r="D97" s="458">
        <v>2</v>
      </c>
      <c r="E97" s="458"/>
      <c r="F97" s="458"/>
      <c r="G97" s="458"/>
      <c r="H97" s="458" t="s">
        <v>631</v>
      </c>
      <c r="I97" s="458" t="s">
        <v>59</v>
      </c>
      <c r="J97" s="458" t="s">
        <v>56</v>
      </c>
      <c r="K97" s="458"/>
      <c r="L97" s="459" t="s">
        <v>882</v>
      </c>
      <c r="M97" s="479">
        <v>266</v>
      </c>
      <c r="N97" s="161">
        <v>856</v>
      </c>
      <c r="O97" s="161">
        <v>31</v>
      </c>
      <c r="P97" s="161">
        <v>24</v>
      </c>
      <c r="Q97" s="161">
        <v>43</v>
      </c>
      <c r="R97" s="161">
        <v>36</v>
      </c>
      <c r="S97" s="161">
        <v>28</v>
      </c>
      <c r="T97" s="161">
        <v>32</v>
      </c>
      <c r="U97" s="161">
        <v>35</v>
      </c>
      <c r="V97" s="161">
        <v>55</v>
      </c>
      <c r="W97" s="161">
        <v>55</v>
      </c>
      <c r="X97" s="161">
        <v>44</v>
      </c>
      <c r="Y97" s="161">
        <v>52</v>
      </c>
      <c r="Z97" s="161">
        <v>54</v>
      </c>
      <c r="AA97" s="161">
        <v>62</v>
      </c>
      <c r="AB97" s="161">
        <v>78</v>
      </c>
      <c r="AC97" s="161">
        <v>57</v>
      </c>
      <c r="AD97" s="161">
        <v>43</v>
      </c>
      <c r="AE97" s="161">
        <v>53</v>
      </c>
      <c r="AF97" s="161">
        <v>44</v>
      </c>
      <c r="AG97" s="161">
        <v>23</v>
      </c>
      <c r="AH97" s="161">
        <v>4</v>
      </c>
      <c r="AI97" s="161">
        <v>2</v>
      </c>
      <c r="AJ97" s="161">
        <v>1</v>
      </c>
      <c r="AK97" s="161">
        <v>43443</v>
      </c>
      <c r="AL97" s="460">
        <v>51.310526315799997</v>
      </c>
      <c r="AM97" s="161">
        <v>98</v>
      </c>
      <c r="AN97" s="161">
        <v>453</v>
      </c>
      <c r="AO97" s="161">
        <v>304</v>
      </c>
      <c r="AP97" s="161">
        <v>169</v>
      </c>
      <c r="AQ97" s="161">
        <v>73</v>
      </c>
      <c r="AR97" s="161">
        <v>15</v>
      </c>
      <c r="AS97" s="161">
        <v>411</v>
      </c>
      <c r="AT97" s="161">
        <v>14</v>
      </c>
      <c r="AU97" s="161">
        <v>13</v>
      </c>
      <c r="AV97" s="161">
        <v>19</v>
      </c>
      <c r="AW97" s="161">
        <v>18</v>
      </c>
      <c r="AX97" s="161">
        <v>13</v>
      </c>
      <c r="AY97" s="161">
        <v>14</v>
      </c>
      <c r="AZ97" s="161">
        <v>25</v>
      </c>
      <c r="BA97" s="161">
        <v>26</v>
      </c>
      <c r="BB97" s="161">
        <v>30</v>
      </c>
      <c r="BC97" s="161">
        <v>21</v>
      </c>
      <c r="BD97" s="161">
        <v>28</v>
      </c>
      <c r="BE97" s="161">
        <v>24</v>
      </c>
      <c r="BF97" s="161">
        <v>33</v>
      </c>
      <c r="BG97" s="161">
        <v>42</v>
      </c>
      <c r="BH97" s="161">
        <v>32</v>
      </c>
      <c r="BI97" s="161">
        <v>13</v>
      </c>
      <c r="BJ97" s="161">
        <v>22</v>
      </c>
      <c r="BK97" s="161">
        <v>15</v>
      </c>
      <c r="BL97" s="161">
        <v>8</v>
      </c>
      <c r="BM97" s="161">
        <v>1</v>
      </c>
      <c r="BN97" s="161">
        <v>0</v>
      </c>
      <c r="BO97" s="161">
        <v>0</v>
      </c>
      <c r="BP97" s="161">
        <v>20242</v>
      </c>
      <c r="BQ97" s="460">
        <v>49.750608272500003</v>
      </c>
      <c r="BR97" s="161">
        <v>46</v>
      </c>
      <c r="BS97" s="161">
        <v>232</v>
      </c>
      <c r="BT97" s="161">
        <v>133</v>
      </c>
      <c r="BU97" s="161">
        <v>59</v>
      </c>
      <c r="BV97" s="161">
        <v>24</v>
      </c>
      <c r="BW97" s="161">
        <v>8</v>
      </c>
      <c r="BX97" s="161">
        <v>445</v>
      </c>
      <c r="BY97" s="161">
        <v>17</v>
      </c>
      <c r="BZ97" s="161">
        <v>11</v>
      </c>
      <c r="CA97" s="161">
        <v>24</v>
      </c>
      <c r="CB97" s="161">
        <v>18</v>
      </c>
      <c r="CC97" s="161">
        <v>15</v>
      </c>
      <c r="CD97" s="161">
        <v>18</v>
      </c>
      <c r="CE97" s="161">
        <v>10</v>
      </c>
      <c r="CF97" s="161">
        <v>29</v>
      </c>
      <c r="CG97" s="161">
        <v>25</v>
      </c>
      <c r="CH97" s="161">
        <v>23</v>
      </c>
      <c r="CI97" s="161">
        <v>24</v>
      </c>
      <c r="CJ97" s="161">
        <v>30</v>
      </c>
      <c r="CK97" s="161">
        <v>29</v>
      </c>
      <c r="CL97" s="161">
        <v>36</v>
      </c>
      <c r="CM97" s="161">
        <v>25</v>
      </c>
      <c r="CN97" s="161">
        <v>30</v>
      </c>
      <c r="CO97" s="161">
        <v>31</v>
      </c>
      <c r="CP97" s="161">
        <v>29</v>
      </c>
      <c r="CQ97" s="161">
        <v>15</v>
      </c>
      <c r="CR97" s="161">
        <v>3</v>
      </c>
      <c r="CS97" s="161">
        <v>2</v>
      </c>
      <c r="CT97" s="161">
        <v>1</v>
      </c>
      <c r="CU97" s="161">
        <v>23201</v>
      </c>
      <c r="CV97" s="460">
        <v>52.754504504499998</v>
      </c>
      <c r="CW97" s="161">
        <v>52</v>
      </c>
      <c r="CX97" s="161">
        <v>221</v>
      </c>
      <c r="CY97" s="161">
        <v>171</v>
      </c>
      <c r="CZ97" s="161">
        <v>110</v>
      </c>
      <c r="DA97" s="161">
        <v>49</v>
      </c>
      <c r="DB97" s="161">
        <v>7</v>
      </c>
    </row>
    <row r="98" spans="1:106" x14ac:dyDescent="0.15">
      <c r="A98" s="288">
        <v>8512</v>
      </c>
      <c r="B98" s="288">
        <v>28220</v>
      </c>
      <c r="C98" s="288">
        <v>790</v>
      </c>
      <c r="D98" s="458">
        <v>2</v>
      </c>
      <c r="E98" s="458"/>
      <c r="F98" s="458"/>
      <c r="G98" s="458"/>
      <c r="H98" s="458" t="s">
        <v>631</v>
      </c>
      <c r="I98" s="458" t="s">
        <v>59</v>
      </c>
      <c r="J98" s="458" t="s">
        <v>113</v>
      </c>
      <c r="K98" s="458"/>
      <c r="L98" s="459" t="s">
        <v>882</v>
      </c>
      <c r="M98" s="479">
        <v>298</v>
      </c>
      <c r="N98" s="161">
        <v>950</v>
      </c>
      <c r="O98" s="161">
        <v>21</v>
      </c>
      <c r="P98" s="161">
        <v>22</v>
      </c>
      <c r="Q98" s="161">
        <v>53</v>
      </c>
      <c r="R98" s="161">
        <v>46</v>
      </c>
      <c r="S98" s="161">
        <v>38</v>
      </c>
      <c r="T98" s="161">
        <v>34</v>
      </c>
      <c r="U98" s="161">
        <v>42</v>
      </c>
      <c r="V98" s="161">
        <v>37</v>
      </c>
      <c r="W98" s="161">
        <v>66</v>
      </c>
      <c r="X98" s="161">
        <v>56</v>
      </c>
      <c r="Y98" s="161">
        <v>60</v>
      </c>
      <c r="Z98" s="161">
        <v>62</v>
      </c>
      <c r="AA98" s="161">
        <v>92</v>
      </c>
      <c r="AB98" s="161">
        <v>90</v>
      </c>
      <c r="AC98" s="161">
        <v>59</v>
      </c>
      <c r="AD98" s="161">
        <v>62</v>
      </c>
      <c r="AE98" s="161">
        <v>50</v>
      </c>
      <c r="AF98" s="161">
        <v>39</v>
      </c>
      <c r="AG98" s="161">
        <v>17</v>
      </c>
      <c r="AH98" s="161">
        <v>3</v>
      </c>
      <c r="AI98" s="161">
        <v>1</v>
      </c>
      <c r="AJ98" s="161">
        <v>0</v>
      </c>
      <c r="AK98" s="161">
        <v>48287</v>
      </c>
      <c r="AL98" s="460">
        <v>51.3284210526</v>
      </c>
      <c r="AM98" s="161">
        <v>96</v>
      </c>
      <c r="AN98" s="161">
        <v>533</v>
      </c>
      <c r="AO98" s="161">
        <v>321</v>
      </c>
      <c r="AP98" s="161">
        <v>172</v>
      </c>
      <c r="AQ98" s="161">
        <v>60</v>
      </c>
      <c r="AR98" s="161">
        <v>0</v>
      </c>
      <c r="AS98" s="161">
        <v>441</v>
      </c>
      <c r="AT98" s="161">
        <v>8</v>
      </c>
      <c r="AU98" s="161">
        <v>10</v>
      </c>
      <c r="AV98" s="161">
        <v>20</v>
      </c>
      <c r="AW98" s="161">
        <v>25</v>
      </c>
      <c r="AX98" s="161">
        <v>19</v>
      </c>
      <c r="AY98" s="161">
        <v>17</v>
      </c>
      <c r="AZ98" s="161">
        <v>24</v>
      </c>
      <c r="BA98" s="161">
        <v>21</v>
      </c>
      <c r="BB98" s="161">
        <v>36</v>
      </c>
      <c r="BC98" s="161">
        <v>26</v>
      </c>
      <c r="BD98" s="161">
        <v>31</v>
      </c>
      <c r="BE98" s="161">
        <v>26</v>
      </c>
      <c r="BF98" s="161">
        <v>40</v>
      </c>
      <c r="BG98" s="161">
        <v>46</v>
      </c>
      <c r="BH98" s="161">
        <v>29</v>
      </c>
      <c r="BI98" s="161">
        <v>24</v>
      </c>
      <c r="BJ98" s="161">
        <v>20</v>
      </c>
      <c r="BK98" s="161">
        <v>12</v>
      </c>
      <c r="BL98" s="161">
        <v>7</v>
      </c>
      <c r="BM98" s="161">
        <v>0</v>
      </c>
      <c r="BN98" s="161">
        <v>0</v>
      </c>
      <c r="BO98" s="161">
        <v>0</v>
      </c>
      <c r="BP98" s="161">
        <v>21775</v>
      </c>
      <c r="BQ98" s="460">
        <v>49.876417233600002</v>
      </c>
      <c r="BR98" s="161">
        <v>38</v>
      </c>
      <c r="BS98" s="161">
        <v>265</v>
      </c>
      <c r="BT98" s="161">
        <v>138</v>
      </c>
      <c r="BU98" s="161">
        <v>63</v>
      </c>
      <c r="BV98" s="161">
        <v>19</v>
      </c>
      <c r="BW98" s="161">
        <v>0</v>
      </c>
      <c r="BX98" s="161">
        <v>509</v>
      </c>
      <c r="BY98" s="161">
        <v>13</v>
      </c>
      <c r="BZ98" s="161">
        <v>12</v>
      </c>
      <c r="CA98" s="161">
        <v>33</v>
      </c>
      <c r="CB98" s="161">
        <v>21</v>
      </c>
      <c r="CC98" s="161">
        <v>19</v>
      </c>
      <c r="CD98" s="161">
        <v>17</v>
      </c>
      <c r="CE98" s="161">
        <v>18</v>
      </c>
      <c r="CF98" s="161">
        <v>16</v>
      </c>
      <c r="CG98" s="161">
        <v>30</v>
      </c>
      <c r="CH98" s="161">
        <v>30</v>
      </c>
      <c r="CI98" s="161">
        <v>29</v>
      </c>
      <c r="CJ98" s="161">
        <v>36</v>
      </c>
      <c r="CK98" s="161">
        <v>52</v>
      </c>
      <c r="CL98" s="161">
        <v>44</v>
      </c>
      <c r="CM98" s="161">
        <v>30</v>
      </c>
      <c r="CN98" s="161">
        <v>38</v>
      </c>
      <c r="CO98" s="161">
        <v>30</v>
      </c>
      <c r="CP98" s="161">
        <v>27</v>
      </c>
      <c r="CQ98" s="161">
        <v>10</v>
      </c>
      <c r="CR98" s="161">
        <v>3</v>
      </c>
      <c r="CS98" s="161">
        <v>1</v>
      </c>
      <c r="CT98" s="161">
        <v>0</v>
      </c>
      <c r="CU98" s="161">
        <v>26512</v>
      </c>
      <c r="CV98" s="460">
        <v>52.586444007899999</v>
      </c>
      <c r="CW98" s="161">
        <v>58</v>
      </c>
      <c r="CX98" s="161">
        <v>268</v>
      </c>
      <c r="CY98" s="161">
        <v>183</v>
      </c>
      <c r="CZ98" s="161">
        <v>109</v>
      </c>
      <c r="DA98" s="161">
        <v>41</v>
      </c>
      <c r="DB98" s="161">
        <v>0</v>
      </c>
    </row>
    <row r="99" spans="1:106" x14ac:dyDescent="0.15">
      <c r="A99" s="288">
        <v>8513</v>
      </c>
      <c r="B99" s="288">
        <v>28220</v>
      </c>
      <c r="C99" s="288">
        <v>800</v>
      </c>
      <c r="D99" s="458">
        <v>2</v>
      </c>
      <c r="E99" s="458"/>
      <c r="F99" s="458"/>
      <c r="G99" s="458"/>
      <c r="H99" s="458" t="s">
        <v>631</v>
      </c>
      <c r="I99" s="458" t="s">
        <v>59</v>
      </c>
      <c r="J99" s="458" t="s">
        <v>114</v>
      </c>
      <c r="K99" s="458"/>
      <c r="L99" s="459" t="s">
        <v>882</v>
      </c>
      <c r="M99" s="479">
        <v>234</v>
      </c>
      <c r="N99" s="161">
        <v>730</v>
      </c>
      <c r="O99" s="161">
        <v>13</v>
      </c>
      <c r="P99" s="161">
        <v>38</v>
      </c>
      <c r="Q99" s="161">
        <v>44</v>
      </c>
      <c r="R99" s="161">
        <v>23</v>
      </c>
      <c r="S99" s="161">
        <v>19</v>
      </c>
      <c r="T99" s="161">
        <v>21</v>
      </c>
      <c r="U99" s="161">
        <v>27</v>
      </c>
      <c r="V99" s="161">
        <v>39</v>
      </c>
      <c r="W99" s="161">
        <v>57</v>
      </c>
      <c r="X99" s="161">
        <v>53</v>
      </c>
      <c r="Y99" s="161">
        <v>28</v>
      </c>
      <c r="Z99" s="161">
        <v>51</v>
      </c>
      <c r="AA99" s="161">
        <v>62</v>
      </c>
      <c r="AB99" s="161">
        <v>69</v>
      </c>
      <c r="AC99" s="161">
        <v>60</v>
      </c>
      <c r="AD99" s="161">
        <v>40</v>
      </c>
      <c r="AE99" s="161">
        <v>36</v>
      </c>
      <c r="AF99" s="161">
        <v>33</v>
      </c>
      <c r="AG99" s="161">
        <v>13</v>
      </c>
      <c r="AH99" s="161">
        <v>3</v>
      </c>
      <c r="AI99" s="161">
        <v>1</v>
      </c>
      <c r="AJ99" s="161">
        <v>0</v>
      </c>
      <c r="AK99" s="161">
        <v>37054</v>
      </c>
      <c r="AL99" s="460">
        <v>51.258904109600003</v>
      </c>
      <c r="AM99" s="161">
        <v>95</v>
      </c>
      <c r="AN99" s="161">
        <v>380</v>
      </c>
      <c r="AO99" s="161">
        <v>255</v>
      </c>
      <c r="AP99" s="161">
        <v>126</v>
      </c>
      <c r="AQ99" s="161">
        <v>50</v>
      </c>
      <c r="AR99" s="161">
        <v>6</v>
      </c>
      <c r="AS99" s="161">
        <v>359</v>
      </c>
      <c r="AT99" s="161">
        <v>5</v>
      </c>
      <c r="AU99" s="161">
        <v>21</v>
      </c>
      <c r="AV99" s="161">
        <v>23</v>
      </c>
      <c r="AW99" s="161">
        <v>11</v>
      </c>
      <c r="AX99" s="161">
        <v>13</v>
      </c>
      <c r="AY99" s="161">
        <v>11</v>
      </c>
      <c r="AZ99" s="161">
        <v>12</v>
      </c>
      <c r="BA99" s="161">
        <v>21</v>
      </c>
      <c r="BB99" s="161">
        <v>28</v>
      </c>
      <c r="BC99" s="161">
        <v>32</v>
      </c>
      <c r="BD99" s="161">
        <v>11</v>
      </c>
      <c r="BE99" s="161">
        <v>27</v>
      </c>
      <c r="BF99" s="161">
        <v>28</v>
      </c>
      <c r="BG99" s="161">
        <v>35</v>
      </c>
      <c r="BH99" s="161">
        <v>26</v>
      </c>
      <c r="BI99" s="161">
        <v>21</v>
      </c>
      <c r="BJ99" s="161">
        <v>16</v>
      </c>
      <c r="BK99" s="161">
        <v>13</v>
      </c>
      <c r="BL99" s="161">
        <v>5</v>
      </c>
      <c r="BM99" s="161">
        <v>0</v>
      </c>
      <c r="BN99" s="161">
        <v>0</v>
      </c>
      <c r="BO99" s="161">
        <v>0</v>
      </c>
      <c r="BP99" s="161">
        <v>17604</v>
      </c>
      <c r="BQ99" s="460">
        <v>49.536211699200003</v>
      </c>
      <c r="BR99" s="161">
        <v>49</v>
      </c>
      <c r="BS99" s="161">
        <v>194</v>
      </c>
      <c r="BT99" s="161">
        <v>116</v>
      </c>
      <c r="BU99" s="161">
        <v>55</v>
      </c>
      <c r="BV99" s="161">
        <v>18</v>
      </c>
      <c r="BW99" s="161">
        <v>5</v>
      </c>
      <c r="BX99" s="161">
        <v>371</v>
      </c>
      <c r="BY99" s="161">
        <v>8</v>
      </c>
      <c r="BZ99" s="161">
        <v>17</v>
      </c>
      <c r="CA99" s="161">
        <v>21</v>
      </c>
      <c r="CB99" s="161">
        <v>12</v>
      </c>
      <c r="CC99" s="161">
        <v>6</v>
      </c>
      <c r="CD99" s="161">
        <v>10</v>
      </c>
      <c r="CE99" s="161">
        <v>15</v>
      </c>
      <c r="CF99" s="161">
        <v>18</v>
      </c>
      <c r="CG99" s="161">
        <v>29</v>
      </c>
      <c r="CH99" s="161">
        <v>21</v>
      </c>
      <c r="CI99" s="161">
        <v>17</v>
      </c>
      <c r="CJ99" s="161">
        <v>24</v>
      </c>
      <c r="CK99" s="161">
        <v>34</v>
      </c>
      <c r="CL99" s="161">
        <v>34</v>
      </c>
      <c r="CM99" s="161">
        <v>34</v>
      </c>
      <c r="CN99" s="161">
        <v>19</v>
      </c>
      <c r="CO99" s="161">
        <v>20</v>
      </c>
      <c r="CP99" s="161">
        <v>20</v>
      </c>
      <c r="CQ99" s="161">
        <v>8</v>
      </c>
      <c r="CR99" s="161">
        <v>3</v>
      </c>
      <c r="CS99" s="161">
        <v>1</v>
      </c>
      <c r="CT99" s="161">
        <v>0</v>
      </c>
      <c r="CU99" s="161">
        <v>19450</v>
      </c>
      <c r="CV99" s="460">
        <v>52.925876010800003</v>
      </c>
      <c r="CW99" s="161">
        <v>46</v>
      </c>
      <c r="CX99" s="161">
        <v>186</v>
      </c>
      <c r="CY99" s="161">
        <v>139</v>
      </c>
      <c r="CZ99" s="161">
        <v>71</v>
      </c>
      <c r="DA99" s="161">
        <v>32</v>
      </c>
      <c r="DB99" s="161">
        <v>1</v>
      </c>
    </row>
    <row r="100" spans="1:106" x14ac:dyDescent="0.15">
      <c r="A100" s="288">
        <v>8514</v>
      </c>
      <c r="B100" s="288">
        <v>28220</v>
      </c>
      <c r="C100" s="288">
        <v>80001</v>
      </c>
      <c r="D100" s="288">
        <v>3</v>
      </c>
      <c r="E100" s="288"/>
      <c r="F100" s="288"/>
      <c r="G100" s="288"/>
      <c r="H100" s="288" t="s">
        <v>631</v>
      </c>
      <c r="I100" s="288" t="s">
        <v>59</v>
      </c>
      <c r="J100" s="288" t="s">
        <v>114</v>
      </c>
      <c r="K100" s="288"/>
      <c r="L100" s="461"/>
      <c r="M100" s="480">
        <v>197</v>
      </c>
      <c r="N100" s="161">
        <v>613</v>
      </c>
      <c r="O100" s="161">
        <v>13</v>
      </c>
      <c r="P100" s="161">
        <v>34</v>
      </c>
      <c r="Q100" s="161">
        <v>35</v>
      </c>
      <c r="R100" s="161">
        <v>21</v>
      </c>
      <c r="S100" s="161">
        <v>18</v>
      </c>
      <c r="T100" s="161">
        <v>17</v>
      </c>
      <c r="U100" s="161">
        <v>21</v>
      </c>
      <c r="V100" s="161">
        <v>35</v>
      </c>
      <c r="W100" s="161">
        <v>46</v>
      </c>
      <c r="X100" s="161">
        <v>46</v>
      </c>
      <c r="Y100" s="161">
        <v>26</v>
      </c>
      <c r="Z100" s="161">
        <v>43</v>
      </c>
      <c r="AA100" s="161">
        <v>53</v>
      </c>
      <c r="AB100" s="161">
        <v>52</v>
      </c>
      <c r="AC100" s="161">
        <v>45</v>
      </c>
      <c r="AD100" s="161">
        <v>31</v>
      </c>
      <c r="AE100" s="161">
        <v>34</v>
      </c>
      <c r="AF100" s="161">
        <v>28</v>
      </c>
      <c r="AG100" s="161">
        <v>11</v>
      </c>
      <c r="AH100" s="161">
        <v>3</v>
      </c>
      <c r="AI100" s="161">
        <v>1</v>
      </c>
      <c r="AJ100" s="161">
        <v>0</v>
      </c>
      <c r="AK100" s="161">
        <v>30797</v>
      </c>
      <c r="AL100" s="460">
        <v>50.739804241400002</v>
      </c>
      <c r="AM100" s="161">
        <v>82</v>
      </c>
      <c r="AN100" s="161">
        <v>326</v>
      </c>
      <c r="AO100" s="161">
        <v>205</v>
      </c>
      <c r="AP100" s="161">
        <v>108</v>
      </c>
      <c r="AQ100" s="161">
        <v>43</v>
      </c>
      <c r="AR100" s="161">
        <v>6</v>
      </c>
      <c r="AS100" s="161">
        <v>297</v>
      </c>
      <c r="AT100" s="161">
        <v>5</v>
      </c>
      <c r="AU100" s="161">
        <v>18</v>
      </c>
      <c r="AV100" s="161">
        <v>17</v>
      </c>
      <c r="AW100" s="161">
        <v>10</v>
      </c>
      <c r="AX100" s="161">
        <v>12</v>
      </c>
      <c r="AY100" s="161">
        <v>9</v>
      </c>
      <c r="AZ100" s="161">
        <v>8</v>
      </c>
      <c r="BA100" s="161">
        <v>19</v>
      </c>
      <c r="BB100" s="161">
        <v>23</v>
      </c>
      <c r="BC100" s="161">
        <v>26</v>
      </c>
      <c r="BD100" s="161">
        <v>11</v>
      </c>
      <c r="BE100" s="161">
        <v>23</v>
      </c>
      <c r="BF100" s="161">
        <v>25</v>
      </c>
      <c r="BG100" s="161">
        <v>25</v>
      </c>
      <c r="BH100" s="161">
        <v>19</v>
      </c>
      <c r="BI100" s="161">
        <v>15</v>
      </c>
      <c r="BJ100" s="161">
        <v>14</v>
      </c>
      <c r="BK100" s="161">
        <v>13</v>
      </c>
      <c r="BL100" s="161">
        <v>5</v>
      </c>
      <c r="BM100" s="161">
        <v>0</v>
      </c>
      <c r="BN100" s="161">
        <v>0</v>
      </c>
      <c r="BO100" s="161">
        <v>0</v>
      </c>
      <c r="BP100" s="161">
        <v>14511</v>
      </c>
      <c r="BQ100" s="460">
        <v>49.358585858600001</v>
      </c>
      <c r="BR100" s="161">
        <v>40</v>
      </c>
      <c r="BS100" s="161">
        <v>166</v>
      </c>
      <c r="BT100" s="161">
        <v>91</v>
      </c>
      <c r="BU100" s="161">
        <v>47</v>
      </c>
      <c r="BV100" s="161">
        <v>18</v>
      </c>
      <c r="BW100" s="161">
        <v>5</v>
      </c>
      <c r="BX100" s="161">
        <v>316</v>
      </c>
      <c r="BY100" s="161">
        <v>8</v>
      </c>
      <c r="BZ100" s="161">
        <v>16</v>
      </c>
      <c r="CA100" s="161">
        <v>18</v>
      </c>
      <c r="CB100" s="161">
        <v>11</v>
      </c>
      <c r="CC100" s="161">
        <v>6</v>
      </c>
      <c r="CD100" s="161">
        <v>8</v>
      </c>
      <c r="CE100" s="161">
        <v>13</v>
      </c>
      <c r="CF100" s="161">
        <v>16</v>
      </c>
      <c r="CG100" s="161">
        <v>23</v>
      </c>
      <c r="CH100" s="161">
        <v>20</v>
      </c>
      <c r="CI100" s="161">
        <v>15</v>
      </c>
      <c r="CJ100" s="161">
        <v>20</v>
      </c>
      <c r="CK100" s="161">
        <v>28</v>
      </c>
      <c r="CL100" s="161">
        <v>27</v>
      </c>
      <c r="CM100" s="161">
        <v>26</v>
      </c>
      <c r="CN100" s="161">
        <v>16</v>
      </c>
      <c r="CO100" s="161">
        <v>20</v>
      </c>
      <c r="CP100" s="161">
        <v>15</v>
      </c>
      <c r="CQ100" s="161">
        <v>6</v>
      </c>
      <c r="CR100" s="161">
        <v>3</v>
      </c>
      <c r="CS100" s="161">
        <v>1</v>
      </c>
      <c r="CT100" s="161">
        <v>0</v>
      </c>
      <c r="CU100" s="161">
        <v>16286</v>
      </c>
      <c r="CV100" s="460">
        <v>52.037974683500003</v>
      </c>
      <c r="CW100" s="161">
        <v>42</v>
      </c>
      <c r="CX100" s="161">
        <v>160</v>
      </c>
      <c r="CY100" s="161">
        <v>114</v>
      </c>
      <c r="CZ100" s="161">
        <v>61</v>
      </c>
      <c r="DA100" s="161">
        <v>25</v>
      </c>
      <c r="DB100" s="161">
        <v>1</v>
      </c>
    </row>
    <row r="101" spans="1:106" x14ac:dyDescent="0.15">
      <c r="A101" s="288">
        <v>8515</v>
      </c>
      <c r="B101" s="288">
        <v>28220</v>
      </c>
      <c r="C101" s="288">
        <v>80002</v>
      </c>
      <c r="D101" s="288">
        <v>3</v>
      </c>
      <c r="E101" s="288"/>
      <c r="F101" s="288"/>
      <c r="G101" s="288"/>
      <c r="H101" s="288" t="s">
        <v>631</v>
      </c>
      <c r="I101" s="288" t="s">
        <v>59</v>
      </c>
      <c r="J101" s="288" t="s">
        <v>114</v>
      </c>
      <c r="K101" s="288" t="s">
        <v>115</v>
      </c>
      <c r="L101" s="461"/>
      <c r="M101" s="480">
        <v>37</v>
      </c>
      <c r="N101" s="161">
        <v>117</v>
      </c>
      <c r="O101" s="161">
        <v>0</v>
      </c>
      <c r="P101" s="161">
        <v>4</v>
      </c>
      <c r="Q101" s="161">
        <v>9</v>
      </c>
      <c r="R101" s="161">
        <v>2</v>
      </c>
      <c r="S101" s="161">
        <v>1</v>
      </c>
      <c r="T101" s="161">
        <v>4</v>
      </c>
      <c r="U101" s="161">
        <v>6</v>
      </c>
      <c r="V101" s="161">
        <v>4</v>
      </c>
      <c r="W101" s="161">
        <v>11</v>
      </c>
      <c r="X101" s="161">
        <v>7</v>
      </c>
      <c r="Y101" s="161">
        <v>2</v>
      </c>
      <c r="Z101" s="161">
        <v>8</v>
      </c>
      <c r="AA101" s="161">
        <v>9</v>
      </c>
      <c r="AB101" s="161">
        <v>17</v>
      </c>
      <c r="AC101" s="161">
        <v>15</v>
      </c>
      <c r="AD101" s="161">
        <v>9</v>
      </c>
      <c r="AE101" s="161">
        <v>2</v>
      </c>
      <c r="AF101" s="161">
        <v>5</v>
      </c>
      <c r="AG101" s="161">
        <v>2</v>
      </c>
      <c r="AH101" s="161">
        <v>0</v>
      </c>
      <c r="AI101" s="161">
        <v>0</v>
      </c>
      <c r="AJ101" s="161">
        <v>0</v>
      </c>
      <c r="AK101" s="161">
        <v>6257</v>
      </c>
      <c r="AL101" s="460">
        <v>53.978632478599998</v>
      </c>
      <c r="AM101" s="161">
        <v>13</v>
      </c>
      <c r="AN101" s="161">
        <v>54</v>
      </c>
      <c r="AO101" s="161">
        <v>50</v>
      </c>
      <c r="AP101" s="161">
        <v>18</v>
      </c>
      <c r="AQ101" s="161">
        <v>7</v>
      </c>
      <c r="AR101" s="161">
        <v>0</v>
      </c>
      <c r="AS101" s="161">
        <v>62</v>
      </c>
      <c r="AT101" s="161">
        <v>0</v>
      </c>
      <c r="AU101" s="161">
        <v>3</v>
      </c>
      <c r="AV101" s="161">
        <v>6</v>
      </c>
      <c r="AW101" s="161">
        <v>1</v>
      </c>
      <c r="AX101" s="161">
        <v>1</v>
      </c>
      <c r="AY101" s="161">
        <v>2</v>
      </c>
      <c r="AZ101" s="161">
        <v>4</v>
      </c>
      <c r="BA101" s="161">
        <v>2</v>
      </c>
      <c r="BB101" s="161">
        <v>5</v>
      </c>
      <c r="BC101" s="161">
        <v>6</v>
      </c>
      <c r="BD101" s="161">
        <v>0</v>
      </c>
      <c r="BE101" s="161">
        <v>4</v>
      </c>
      <c r="BF101" s="161">
        <v>3</v>
      </c>
      <c r="BG101" s="161">
        <v>10</v>
      </c>
      <c r="BH101" s="161">
        <v>7</v>
      </c>
      <c r="BI101" s="161">
        <v>6</v>
      </c>
      <c r="BJ101" s="161">
        <v>2</v>
      </c>
      <c r="BK101" s="161">
        <v>0</v>
      </c>
      <c r="BL101" s="161">
        <v>0</v>
      </c>
      <c r="BM101" s="161">
        <v>0</v>
      </c>
      <c r="BN101" s="161">
        <v>0</v>
      </c>
      <c r="BO101" s="161">
        <v>0</v>
      </c>
      <c r="BP101" s="161">
        <v>3093</v>
      </c>
      <c r="BQ101" s="460">
        <v>50.387096774200003</v>
      </c>
      <c r="BR101" s="161">
        <v>9</v>
      </c>
      <c r="BS101" s="161">
        <v>28</v>
      </c>
      <c r="BT101" s="161">
        <v>25</v>
      </c>
      <c r="BU101" s="161">
        <v>8</v>
      </c>
      <c r="BV101" s="161">
        <v>0</v>
      </c>
      <c r="BW101" s="161">
        <v>0</v>
      </c>
      <c r="BX101" s="161">
        <v>55</v>
      </c>
      <c r="BY101" s="161">
        <v>0</v>
      </c>
      <c r="BZ101" s="161">
        <v>1</v>
      </c>
      <c r="CA101" s="161">
        <v>3</v>
      </c>
      <c r="CB101" s="161">
        <v>1</v>
      </c>
      <c r="CC101" s="161">
        <v>0</v>
      </c>
      <c r="CD101" s="161">
        <v>2</v>
      </c>
      <c r="CE101" s="161">
        <v>2</v>
      </c>
      <c r="CF101" s="161">
        <v>2</v>
      </c>
      <c r="CG101" s="161">
        <v>6</v>
      </c>
      <c r="CH101" s="161">
        <v>1</v>
      </c>
      <c r="CI101" s="161">
        <v>2</v>
      </c>
      <c r="CJ101" s="161">
        <v>4</v>
      </c>
      <c r="CK101" s="161">
        <v>6</v>
      </c>
      <c r="CL101" s="161">
        <v>7</v>
      </c>
      <c r="CM101" s="161">
        <v>8</v>
      </c>
      <c r="CN101" s="161">
        <v>3</v>
      </c>
      <c r="CO101" s="161">
        <v>0</v>
      </c>
      <c r="CP101" s="161">
        <v>5</v>
      </c>
      <c r="CQ101" s="161">
        <v>2</v>
      </c>
      <c r="CR101" s="161">
        <v>0</v>
      </c>
      <c r="CS101" s="161">
        <v>0</v>
      </c>
      <c r="CT101" s="161">
        <v>0</v>
      </c>
      <c r="CU101" s="161">
        <v>3164</v>
      </c>
      <c r="CV101" s="460">
        <v>58.027272727300002</v>
      </c>
      <c r="CW101" s="161">
        <v>4</v>
      </c>
      <c r="CX101" s="161">
        <v>26</v>
      </c>
      <c r="CY101" s="161">
        <v>25</v>
      </c>
      <c r="CZ101" s="161">
        <v>10</v>
      </c>
      <c r="DA101" s="161">
        <v>7</v>
      </c>
      <c r="DB101" s="161">
        <v>0</v>
      </c>
    </row>
    <row r="102" spans="1:106" x14ac:dyDescent="0.15">
      <c r="A102" s="288">
        <v>8516</v>
      </c>
      <c r="B102" s="288">
        <v>28220</v>
      </c>
      <c r="C102" s="288">
        <v>820</v>
      </c>
      <c r="D102" s="458">
        <v>2</v>
      </c>
      <c r="E102" s="458"/>
      <c r="F102" s="458"/>
      <c r="G102" s="458"/>
      <c r="H102" s="458" t="s">
        <v>631</v>
      </c>
      <c r="I102" s="458" t="s">
        <v>59</v>
      </c>
      <c r="J102" s="458" t="s">
        <v>51</v>
      </c>
      <c r="K102" s="458"/>
      <c r="L102" s="459" t="s">
        <v>882</v>
      </c>
      <c r="M102" s="479">
        <v>55</v>
      </c>
      <c r="N102" s="161">
        <v>171</v>
      </c>
      <c r="O102" s="161">
        <v>2</v>
      </c>
      <c r="P102" s="161">
        <v>4</v>
      </c>
      <c r="Q102" s="161">
        <v>4</v>
      </c>
      <c r="R102" s="161">
        <v>3</v>
      </c>
      <c r="S102" s="161">
        <v>8</v>
      </c>
      <c r="T102" s="161">
        <v>8</v>
      </c>
      <c r="U102" s="161">
        <v>8</v>
      </c>
      <c r="V102" s="161">
        <v>11</v>
      </c>
      <c r="W102" s="161">
        <v>7</v>
      </c>
      <c r="X102" s="161">
        <v>7</v>
      </c>
      <c r="Y102" s="161">
        <v>15</v>
      </c>
      <c r="Z102" s="161">
        <v>13</v>
      </c>
      <c r="AA102" s="161">
        <v>21</v>
      </c>
      <c r="AB102" s="161">
        <v>18</v>
      </c>
      <c r="AC102" s="161">
        <v>11</v>
      </c>
      <c r="AD102" s="161">
        <v>8</v>
      </c>
      <c r="AE102" s="161">
        <v>13</v>
      </c>
      <c r="AF102" s="161">
        <v>4</v>
      </c>
      <c r="AG102" s="161">
        <v>6</v>
      </c>
      <c r="AH102" s="161">
        <v>0</v>
      </c>
      <c r="AI102" s="161">
        <v>0</v>
      </c>
      <c r="AJ102" s="161">
        <v>0</v>
      </c>
      <c r="AK102" s="161">
        <v>9238</v>
      </c>
      <c r="AL102" s="460">
        <v>54.523391812900002</v>
      </c>
      <c r="AM102" s="161">
        <v>10</v>
      </c>
      <c r="AN102" s="161">
        <v>101</v>
      </c>
      <c r="AO102" s="161">
        <v>60</v>
      </c>
      <c r="AP102" s="161">
        <v>31</v>
      </c>
      <c r="AQ102" s="161">
        <v>10</v>
      </c>
      <c r="AR102" s="161">
        <v>0</v>
      </c>
      <c r="AS102" s="161">
        <v>90</v>
      </c>
      <c r="AT102" s="161">
        <v>1</v>
      </c>
      <c r="AU102" s="161">
        <v>3</v>
      </c>
      <c r="AV102" s="161">
        <v>2</v>
      </c>
      <c r="AW102" s="161">
        <v>2</v>
      </c>
      <c r="AX102" s="161">
        <v>6</v>
      </c>
      <c r="AY102" s="161">
        <v>4</v>
      </c>
      <c r="AZ102" s="161">
        <v>4</v>
      </c>
      <c r="BA102" s="161">
        <v>8</v>
      </c>
      <c r="BB102" s="161">
        <v>2</v>
      </c>
      <c r="BC102" s="161">
        <v>3</v>
      </c>
      <c r="BD102" s="161">
        <v>6</v>
      </c>
      <c r="BE102" s="161">
        <v>6</v>
      </c>
      <c r="BF102" s="161">
        <v>11</v>
      </c>
      <c r="BG102" s="161">
        <v>11</v>
      </c>
      <c r="BH102" s="161">
        <v>4</v>
      </c>
      <c r="BI102" s="161">
        <v>5</v>
      </c>
      <c r="BJ102" s="161">
        <v>9</v>
      </c>
      <c r="BK102" s="161">
        <v>0</v>
      </c>
      <c r="BL102" s="161">
        <v>3</v>
      </c>
      <c r="BM102" s="161">
        <v>0</v>
      </c>
      <c r="BN102" s="161">
        <v>0</v>
      </c>
      <c r="BO102" s="161">
        <v>0</v>
      </c>
      <c r="BP102" s="161">
        <v>4735</v>
      </c>
      <c r="BQ102" s="460">
        <v>53.111111111100001</v>
      </c>
      <c r="BR102" s="161">
        <v>6</v>
      </c>
      <c r="BS102" s="161">
        <v>52</v>
      </c>
      <c r="BT102" s="161">
        <v>32</v>
      </c>
      <c r="BU102" s="161">
        <v>17</v>
      </c>
      <c r="BV102" s="161">
        <v>3</v>
      </c>
      <c r="BW102" s="161">
        <v>0</v>
      </c>
      <c r="BX102" s="161">
        <v>81</v>
      </c>
      <c r="BY102" s="161">
        <v>1</v>
      </c>
      <c r="BZ102" s="161">
        <v>1</v>
      </c>
      <c r="CA102" s="161">
        <v>2</v>
      </c>
      <c r="CB102" s="161">
        <v>1</v>
      </c>
      <c r="CC102" s="161">
        <v>2</v>
      </c>
      <c r="CD102" s="161">
        <v>4</v>
      </c>
      <c r="CE102" s="161">
        <v>4</v>
      </c>
      <c r="CF102" s="161">
        <v>3</v>
      </c>
      <c r="CG102" s="161">
        <v>5</v>
      </c>
      <c r="CH102" s="161">
        <v>4</v>
      </c>
      <c r="CI102" s="161">
        <v>9</v>
      </c>
      <c r="CJ102" s="161">
        <v>7</v>
      </c>
      <c r="CK102" s="161">
        <v>10</v>
      </c>
      <c r="CL102" s="161">
        <v>7</v>
      </c>
      <c r="CM102" s="161">
        <v>7</v>
      </c>
      <c r="CN102" s="161">
        <v>3</v>
      </c>
      <c r="CO102" s="161">
        <v>4</v>
      </c>
      <c r="CP102" s="161">
        <v>4</v>
      </c>
      <c r="CQ102" s="161">
        <v>3</v>
      </c>
      <c r="CR102" s="161">
        <v>0</v>
      </c>
      <c r="CS102" s="161">
        <v>0</v>
      </c>
      <c r="CT102" s="161">
        <v>0</v>
      </c>
      <c r="CU102" s="161">
        <v>4503</v>
      </c>
      <c r="CV102" s="460">
        <v>56.092592592599999</v>
      </c>
      <c r="CW102" s="161">
        <v>4</v>
      </c>
      <c r="CX102" s="161">
        <v>49</v>
      </c>
      <c r="CY102" s="161">
        <v>28</v>
      </c>
      <c r="CZ102" s="161">
        <v>14</v>
      </c>
      <c r="DA102" s="161">
        <v>7</v>
      </c>
      <c r="DB102" s="161">
        <v>0</v>
      </c>
    </row>
    <row r="103" spans="1:106" x14ac:dyDescent="0.15">
      <c r="A103" s="288">
        <v>8517</v>
      </c>
      <c r="B103" s="288">
        <v>28220</v>
      </c>
      <c r="C103" s="288">
        <v>830</v>
      </c>
      <c r="D103" s="458">
        <v>2</v>
      </c>
      <c r="E103" s="458"/>
      <c r="F103" s="458"/>
      <c r="G103" s="458"/>
      <c r="H103" s="458" t="s">
        <v>631</v>
      </c>
      <c r="I103" s="458" t="s">
        <v>59</v>
      </c>
      <c r="J103" s="458" t="s">
        <v>116</v>
      </c>
      <c r="K103" s="458"/>
      <c r="L103" s="459" t="s">
        <v>882</v>
      </c>
      <c r="M103" s="479">
        <v>113</v>
      </c>
      <c r="N103" s="161">
        <v>330</v>
      </c>
      <c r="O103" s="161">
        <v>15</v>
      </c>
      <c r="P103" s="161">
        <v>11</v>
      </c>
      <c r="Q103" s="161">
        <v>12</v>
      </c>
      <c r="R103" s="161">
        <v>13</v>
      </c>
      <c r="S103" s="161">
        <v>18</v>
      </c>
      <c r="T103" s="161">
        <v>12</v>
      </c>
      <c r="U103" s="161">
        <v>15</v>
      </c>
      <c r="V103" s="161">
        <v>23</v>
      </c>
      <c r="W103" s="161">
        <v>27</v>
      </c>
      <c r="X103" s="161">
        <v>12</v>
      </c>
      <c r="Y103" s="161">
        <v>17</v>
      </c>
      <c r="Z103" s="161">
        <v>23</v>
      </c>
      <c r="AA103" s="161">
        <v>27</v>
      </c>
      <c r="AB103" s="161">
        <v>42</v>
      </c>
      <c r="AC103" s="161">
        <v>26</v>
      </c>
      <c r="AD103" s="161">
        <v>10</v>
      </c>
      <c r="AE103" s="161">
        <v>12</v>
      </c>
      <c r="AF103" s="161">
        <v>4</v>
      </c>
      <c r="AG103" s="161">
        <v>6</v>
      </c>
      <c r="AH103" s="161">
        <v>5</v>
      </c>
      <c r="AI103" s="161">
        <v>0</v>
      </c>
      <c r="AJ103" s="161">
        <v>0</v>
      </c>
      <c r="AK103" s="161">
        <v>15885</v>
      </c>
      <c r="AL103" s="460">
        <v>48.636363636399999</v>
      </c>
      <c r="AM103" s="161">
        <v>38</v>
      </c>
      <c r="AN103" s="161">
        <v>187</v>
      </c>
      <c r="AO103" s="161">
        <v>105</v>
      </c>
      <c r="AP103" s="161">
        <v>37</v>
      </c>
      <c r="AQ103" s="161">
        <v>15</v>
      </c>
      <c r="AR103" s="161">
        <v>6</v>
      </c>
      <c r="AS103" s="161">
        <v>160</v>
      </c>
      <c r="AT103" s="161">
        <v>10</v>
      </c>
      <c r="AU103" s="161">
        <v>6</v>
      </c>
      <c r="AV103" s="161">
        <v>4</v>
      </c>
      <c r="AW103" s="161">
        <v>4</v>
      </c>
      <c r="AX103" s="161">
        <v>13</v>
      </c>
      <c r="AY103" s="161">
        <v>6</v>
      </c>
      <c r="AZ103" s="161">
        <v>6</v>
      </c>
      <c r="BA103" s="161">
        <v>13</v>
      </c>
      <c r="BB103" s="161">
        <v>14</v>
      </c>
      <c r="BC103" s="161">
        <v>7</v>
      </c>
      <c r="BD103" s="161">
        <v>5</v>
      </c>
      <c r="BE103" s="161">
        <v>13</v>
      </c>
      <c r="BF103" s="161">
        <v>8</v>
      </c>
      <c r="BG103" s="161">
        <v>27</v>
      </c>
      <c r="BH103" s="161">
        <v>10</v>
      </c>
      <c r="BI103" s="161">
        <v>7</v>
      </c>
      <c r="BJ103" s="161">
        <v>5</v>
      </c>
      <c r="BK103" s="161">
        <v>2</v>
      </c>
      <c r="BL103" s="161">
        <v>0</v>
      </c>
      <c r="BM103" s="161">
        <v>0</v>
      </c>
      <c r="BN103" s="161">
        <v>0</v>
      </c>
      <c r="BO103" s="161">
        <v>0</v>
      </c>
      <c r="BP103" s="161">
        <v>7354</v>
      </c>
      <c r="BQ103" s="460">
        <v>46.462499999999999</v>
      </c>
      <c r="BR103" s="161">
        <v>20</v>
      </c>
      <c r="BS103" s="161">
        <v>89</v>
      </c>
      <c r="BT103" s="161">
        <v>51</v>
      </c>
      <c r="BU103" s="161">
        <v>14</v>
      </c>
      <c r="BV103" s="161">
        <v>2</v>
      </c>
      <c r="BW103" s="161">
        <v>6</v>
      </c>
      <c r="BX103" s="161">
        <v>170</v>
      </c>
      <c r="BY103" s="161">
        <v>5</v>
      </c>
      <c r="BZ103" s="161">
        <v>5</v>
      </c>
      <c r="CA103" s="161">
        <v>8</v>
      </c>
      <c r="CB103" s="161">
        <v>9</v>
      </c>
      <c r="CC103" s="161">
        <v>5</v>
      </c>
      <c r="CD103" s="161">
        <v>6</v>
      </c>
      <c r="CE103" s="161">
        <v>9</v>
      </c>
      <c r="CF103" s="161">
        <v>10</v>
      </c>
      <c r="CG103" s="161">
        <v>13</v>
      </c>
      <c r="CH103" s="161">
        <v>5</v>
      </c>
      <c r="CI103" s="161">
        <v>12</v>
      </c>
      <c r="CJ103" s="161">
        <v>10</v>
      </c>
      <c r="CK103" s="161">
        <v>19</v>
      </c>
      <c r="CL103" s="161">
        <v>15</v>
      </c>
      <c r="CM103" s="161">
        <v>16</v>
      </c>
      <c r="CN103" s="161">
        <v>3</v>
      </c>
      <c r="CO103" s="161">
        <v>7</v>
      </c>
      <c r="CP103" s="161">
        <v>2</v>
      </c>
      <c r="CQ103" s="161">
        <v>6</v>
      </c>
      <c r="CR103" s="161">
        <v>5</v>
      </c>
      <c r="CS103" s="161">
        <v>0</v>
      </c>
      <c r="CT103" s="161">
        <v>0</v>
      </c>
      <c r="CU103" s="161">
        <v>8531</v>
      </c>
      <c r="CV103" s="460">
        <v>50.682352941200001</v>
      </c>
      <c r="CW103" s="161">
        <v>18</v>
      </c>
      <c r="CX103" s="161">
        <v>98</v>
      </c>
      <c r="CY103" s="161">
        <v>54</v>
      </c>
      <c r="CZ103" s="161">
        <v>23</v>
      </c>
      <c r="DA103" s="161">
        <v>13</v>
      </c>
      <c r="DB103" s="161">
        <v>0</v>
      </c>
    </row>
    <row r="104" spans="1:106" x14ac:dyDescent="0.15">
      <c r="A104" s="288">
        <v>8518</v>
      </c>
      <c r="B104" s="288">
        <v>28220</v>
      </c>
      <c r="C104" s="288">
        <v>840</v>
      </c>
      <c r="D104" s="458">
        <v>2</v>
      </c>
      <c r="E104" s="458"/>
      <c r="F104" s="458"/>
      <c r="G104" s="458"/>
      <c r="H104" s="458" t="s">
        <v>631</v>
      </c>
      <c r="I104" s="458" t="s">
        <v>59</v>
      </c>
      <c r="J104" s="458" t="s">
        <v>117</v>
      </c>
      <c r="K104" s="458"/>
      <c r="L104" s="459" t="s">
        <v>882</v>
      </c>
      <c r="M104" s="479">
        <v>493</v>
      </c>
      <c r="N104" s="161">
        <v>1374</v>
      </c>
      <c r="O104" s="161">
        <v>31</v>
      </c>
      <c r="P104" s="161">
        <v>54</v>
      </c>
      <c r="Q104" s="161">
        <v>71</v>
      </c>
      <c r="R104" s="161">
        <v>86</v>
      </c>
      <c r="S104" s="161">
        <v>83</v>
      </c>
      <c r="T104" s="161">
        <v>77</v>
      </c>
      <c r="U104" s="161">
        <v>51</v>
      </c>
      <c r="V104" s="161">
        <v>66</v>
      </c>
      <c r="W104" s="161">
        <v>100</v>
      </c>
      <c r="X104" s="161">
        <v>111</v>
      </c>
      <c r="Y104" s="161">
        <v>114</v>
      </c>
      <c r="Z104" s="161">
        <v>106</v>
      </c>
      <c r="AA104" s="161">
        <v>73</v>
      </c>
      <c r="AB104" s="161">
        <v>115</v>
      </c>
      <c r="AC104" s="161">
        <v>75</v>
      </c>
      <c r="AD104" s="161">
        <v>65</v>
      </c>
      <c r="AE104" s="161">
        <v>44</v>
      </c>
      <c r="AF104" s="161">
        <v>37</v>
      </c>
      <c r="AG104" s="161">
        <v>11</v>
      </c>
      <c r="AH104" s="161">
        <v>3</v>
      </c>
      <c r="AI104" s="161">
        <v>1</v>
      </c>
      <c r="AJ104" s="161">
        <v>0</v>
      </c>
      <c r="AK104" s="161">
        <v>62946</v>
      </c>
      <c r="AL104" s="460">
        <v>46.312227074200003</v>
      </c>
      <c r="AM104" s="161">
        <v>156</v>
      </c>
      <c r="AN104" s="161">
        <v>867</v>
      </c>
      <c r="AO104" s="161">
        <v>351</v>
      </c>
      <c r="AP104" s="161">
        <v>161</v>
      </c>
      <c r="AQ104" s="161">
        <v>52</v>
      </c>
      <c r="AR104" s="161">
        <v>50</v>
      </c>
      <c r="AS104" s="161">
        <v>710</v>
      </c>
      <c r="AT104" s="161">
        <v>16</v>
      </c>
      <c r="AU104" s="161">
        <v>34</v>
      </c>
      <c r="AV104" s="161">
        <v>42</v>
      </c>
      <c r="AW104" s="161">
        <v>38</v>
      </c>
      <c r="AX104" s="161">
        <v>52</v>
      </c>
      <c r="AY104" s="161">
        <v>45</v>
      </c>
      <c r="AZ104" s="161">
        <v>26</v>
      </c>
      <c r="BA104" s="161">
        <v>32</v>
      </c>
      <c r="BB104" s="161">
        <v>52</v>
      </c>
      <c r="BC104" s="161">
        <v>53</v>
      </c>
      <c r="BD104" s="161">
        <v>56</v>
      </c>
      <c r="BE104" s="161">
        <v>59</v>
      </c>
      <c r="BF104" s="161">
        <v>39</v>
      </c>
      <c r="BG104" s="161">
        <v>57</v>
      </c>
      <c r="BH104" s="161">
        <v>40</v>
      </c>
      <c r="BI104" s="161">
        <v>30</v>
      </c>
      <c r="BJ104" s="161">
        <v>16</v>
      </c>
      <c r="BK104" s="161">
        <v>19</v>
      </c>
      <c r="BL104" s="161">
        <v>2</v>
      </c>
      <c r="BM104" s="161">
        <v>1</v>
      </c>
      <c r="BN104" s="161">
        <v>1</v>
      </c>
      <c r="BO104" s="161">
        <v>0</v>
      </c>
      <c r="BP104" s="161">
        <v>31509</v>
      </c>
      <c r="BQ104" s="460">
        <v>44.878873239400001</v>
      </c>
      <c r="BR104" s="161">
        <v>92</v>
      </c>
      <c r="BS104" s="161">
        <v>452</v>
      </c>
      <c r="BT104" s="161">
        <v>166</v>
      </c>
      <c r="BU104" s="161">
        <v>69</v>
      </c>
      <c r="BV104" s="161">
        <v>23</v>
      </c>
      <c r="BW104" s="161">
        <v>30</v>
      </c>
      <c r="BX104" s="161">
        <v>664</v>
      </c>
      <c r="BY104" s="161">
        <v>15</v>
      </c>
      <c r="BZ104" s="161">
        <v>20</v>
      </c>
      <c r="CA104" s="161">
        <v>29</v>
      </c>
      <c r="CB104" s="161">
        <v>48</v>
      </c>
      <c r="CC104" s="161">
        <v>31</v>
      </c>
      <c r="CD104" s="161">
        <v>32</v>
      </c>
      <c r="CE104" s="161">
        <v>25</v>
      </c>
      <c r="CF104" s="161">
        <v>34</v>
      </c>
      <c r="CG104" s="161">
        <v>48</v>
      </c>
      <c r="CH104" s="161">
        <v>58</v>
      </c>
      <c r="CI104" s="161">
        <v>58</v>
      </c>
      <c r="CJ104" s="161">
        <v>47</v>
      </c>
      <c r="CK104" s="161">
        <v>34</v>
      </c>
      <c r="CL104" s="161">
        <v>58</v>
      </c>
      <c r="CM104" s="161">
        <v>35</v>
      </c>
      <c r="CN104" s="161">
        <v>35</v>
      </c>
      <c r="CO104" s="161">
        <v>28</v>
      </c>
      <c r="CP104" s="161">
        <v>18</v>
      </c>
      <c r="CQ104" s="161">
        <v>9</v>
      </c>
      <c r="CR104" s="161">
        <v>2</v>
      </c>
      <c r="CS104" s="161">
        <v>0</v>
      </c>
      <c r="CT104" s="161">
        <v>0</v>
      </c>
      <c r="CU104" s="161">
        <v>31437</v>
      </c>
      <c r="CV104" s="460">
        <v>47.844879518100001</v>
      </c>
      <c r="CW104" s="161">
        <v>64</v>
      </c>
      <c r="CX104" s="161">
        <v>415</v>
      </c>
      <c r="CY104" s="161">
        <v>185</v>
      </c>
      <c r="CZ104" s="161">
        <v>92</v>
      </c>
      <c r="DA104" s="161">
        <v>29</v>
      </c>
      <c r="DB104" s="161">
        <v>20</v>
      </c>
    </row>
    <row r="105" spans="1:106" x14ac:dyDescent="0.15">
      <c r="A105" s="288">
        <v>8519</v>
      </c>
      <c r="B105" s="288">
        <v>28220</v>
      </c>
      <c r="C105" s="288">
        <v>84001</v>
      </c>
      <c r="D105" s="288">
        <v>3</v>
      </c>
      <c r="E105" s="288"/>
      <c r="F105" s="288"/>
      <c r="G105" s="288"/>
      <c r="H105" s="288" t="s">
        <v>631</v>
      </c>
      <c r="I105" s="288" t="s">
        <v>59</v>
      </c>
      <c r="J105" s="288" t="s">
        <v>117</v>
      </c>
      <c r="K105" s="288" t="s">
        <v>118</v>
      </c>
      <c r="L105" s="461"/>
      <c r="M105" s="480">
        <v>58</v>
      </c>
      <c r="N105" s="161">
        <v>193</v>
      </c>
      <c r="O105" s="161">
        <v>10</v>
      </c>
      <c r="P105" s="161">
        <v>9</v>
      </c>
      <c r="Q105" s="161">
        <v>8</v>
      </c>
      <c r="R105" s="161">
        <v>9</v>
      </c>
      <c r="S105" s="161">
        <v>5</v>
      </c>
      <c r="T105" s="161">
        <v>6</v>
      </c>
      <c r="U105" s="161">
        <v>6</v>
      </c>
      <c r="V105" s="161">
        <v>9</v>
      </c>
      <c r="W105" s="161">
        <v>16</v>
      </c>
      <c r="X105" s="161">
        <v>14</v>
      </c>
      <c r="Y105" s="161">
        <v>11</v>
      </c>
      <c r="Z105" s="161">
        <v>13</v>
      </c>
      <c r="AA105" s="161">
        <v>8</v>
      </c>
      <c r="AB105" s="161">
        <v>19</v>
      </c>
      <c r="AC105" s="161">
        <v>19</v>
      </c>
      <c r="AD105" s="161">
        <v>10</v>
      </c>
      <c r="AE105" s="161">
        <v>9</v>
      </c>
      <c r="AF105" s="161">
        <v>11</v>
      </c>
      <c r="AG105" s="161">
        <v>1</v>
      </c>
      <c r="AH105" s="161">
        <v>0</v>
      </c>
      <c r="AI105" s="161">
        <v>0</v>
      </c>
      <c r="AJ105" s="161">
        <v>0</v>
      </c>
      <c r="AK105" s="161">
        <v>9447</v>
      </c>
      <c r="AL105" s="460">
        <v>49.448186528500003</v>
      </c>
      <c r="AM105" s="161">
        <v>27</v>
      </c>
      <c r="AN105" s="161">
        <v>97</v>
      </c>
      <c r="AO105" s="161">
        <v>69</v>
      </c>
      <c r="AP105" s="161">
        <v>31</v>
      </c>
      <c r="AQ105" s="161">
        <v>12</v>
      </c>
      <c r="AR105" s="161">
        <v>1</v>
      </c>
      <c r="AS105" s="161">
        <v>104</v>
      </c>
      <c r="AT105" s="161">
        <v>4</v>
      </c>
      <c r="AU105" s="161">
        <v>6</v>
      </c>
      <c r="AV105" s="161">
        <v>4</v>
      </c>
      <c r="AW105" s="161">
        <v>7</v>
      </c>
      <c r="AX105" s="161">
        <v>5</v>
      </c>
      <c r="AY105" s="161">
        <v>2</v>
      </c>
      <c r="AZ105" s="161">
        <v>3</v>
      </c>
      <c r="BA105" s="161">
        <v>3</v>
      </c>
      <c r="BB105" s="161">
        <v>8</v>
      </c>
      <c r="BC105" s="161">
        <v>10</v>
      </c>
      <c r="BD105" s="161">
        <v>4</v>
      </c>
      <c r="BE105" s="161">
        <v>8</v>
      </c>
      <c r="BF105" s="161">
        <v>5</v>
      </c>
      <c r="BG105" s="161">
        <v>8</v>
      </c>
      <c r="BH105" s="161">
        <v>10</v>
      </c>
      <c r="BI105" s="161">
        <v>6</v>
      </c>
      <c r="BJ105" s="161">
        <v>3</v>
      </c>
      <c r="BK105" s="161">
        <v>7</v>
      </c>
      <c r="BL105" s="161">
        <v>1</v>
      </c>
      <c r="BM105" s="161">
        <v>0</v>
      </c>
      <c r="BN105" s="161">
        <v>0</v>
      </c>
      <c r="BO105" s="161">
        <v>0</v>
      </c>
      <c r="BP105" s="161">
        <v>5024</v>
      </c>
      <c r="BQ105" s="460">
        <v>48.807692307700002</v>
      </c>
      <c r="BR105" s="161">
        <v>14</v>
      </c>
      <c r="BS105" s="161">
        <v>55</v>
      </c>
      <c r="BT105" s="161">
        <v>35</v>
      </c>
      <c r="BU105" s="161">
        <v>17</v>
      </c>
      <c r="BV105" s="161">
        <v>8</v>
      </c>
      <c r="BW105" s="161">
        <v>0</v>
      </c>
      <c r="BX105" s="161">
        <v>89</v>
      </c>
      <c r="BY105" s="161">
        <v>6</v>
      </c>
      <c r="BZ105" s="161">
        <v>3</v>
      </c>
      <c r="CA105" s="161">
        <v>4</v>
      </c>
      <c r="CB105" s="161">
        <v>2</v>
      </c>
      <c r="CC105" s="161">
        <v>0</v>
      </c>
      <c r="CD105" s="161">
        <v>4</v>
      </c>
      <c r="CE105" s="161">
        <v>3</v>
      </c>
      <c r="CF105" s="161">
        <v>6</v>
      </c>
      <c r="CG105" s="161">
        <v>8</v>
      </c>
      <c r="CH105" s="161">
        <v>4</v>
      </c>
      <c r="CI105" s="161">
        <v>7</v>
      </c>
      <c r="CJ105" s="161">
        <v>5</v>
      </c>
      <c r="CK105" s="161">
        <v>3</v>
      </c>
      <c r="CL105" s="161">
        <v>11</v>
      </c>
      <c r="CM105" s="161">
        <v>9</v>
      </c>
      <c r="CN105" s="161">
        <v>4</v>
      </c>
      <c r="CO105" s="161">
        <v>6</v>
      </c>
      <c r="CP105" s="161">
        <v>4</v>
      </c>
      <c r="CQ105" s="161">
        <v>0</v>
      </c>
      <c r="CR105" s="161">
        <v>0</v>
      </c>
      <c r="CS105" s="161">
        <v>0</v>
      </c>
      <c r="CT105" s="161">
        <v>0</v>
      </c>
      <c r="CU105" s="161">
        <v>4423</v>
      </c>
      <c r="CV105" s="460">
        <v>50.196629213500003</v>
      </c>
      <c r="CW105" s="161">
        <v>13</v>
      </c>
      <c r="CX105" s="161">
        <v>42</v>
      </c>
      <c r="CY105" s="161">
        <v>34</v>
      </c>
      <c r="CZ105" s="161">
        <v>14</v>
      </c>
      <c r="DA105" s="161">
        <v>4</v>
      </c>
      <c r="DB105" s="161">
        <v>1</v>
      </c>
    </row>
    <row r="106" spans="1:106" x14ac:dyDescent="0.15">
      <c r="A106" s="288">
        <v>8520</v>
      </c>
      <c r="B106" s="288">
        <v>28220</v>
      </c>
      <c r="C106" s="288">
        <v>84002</v>
      </c>
      <c r="D106" s="288">
        <v>3</v>
      </c>
      <c r="E106" s="288"/>
      <c r="F106" s="288"/>
      <c r="G106" s="288"/>
      <c r="H106" s="288" t="s">
        <v>631</v>
      </c>
      <c r="I106" s="288" t="s">
        <v>59</v>
      </c>
      <c r="J106" s="288" t="s">
        <v>117</v>
      </c>
      <c r="K106" s="288"/>
      <c r="L106" s="461"/>
      <c r="M106" s="480">
        <v>435</v>
      </c>
      <c r="N106" s="161">
        <v>1181</v>
      </c>
      <c r="O106" s="161">
        <v>21</v>
      </c>
      <c r="P106" s="161">
        <v>45</v>
      </c>
      <c r="Q106" s="161">
        <v>63</v>
      </c>
      <c r="R106" s="161">
        <v>77</v>
      </c>
      <c r="S106" s="161">
        <v>78</v>
      </c>
      <c r="T106" s="161">
        <v>71</v>
      </c>
      <c r="U106" s="161">
        <v>45</v>
      </c>
      <c r="V106" s="161">
        <v>57</v>
      </c>
      <c r="W106" s="161">
        <v>84</v>
      </c>
      <c r="X106" s="161">
        <v>97</v>
      </c>
      <c r="Y106" s="161">
        <v>103</v>
      </c>
      <c r="Z106" s="161">
        <v>93</v>
      </c>
      <c r="AA106" s="161">
        <v>65</v>
      </c>
      <c r="AB106" s="161">
        <v>96</v>
      </c>
      <c r="AC106" s="161">
        <v>56</v>
      </c>
      <c r="AD106" s="161">
        <v>55</v>
      </c>
      <c r="AE106" s="161">
        <v>35</v>
      </c>
      <c r="AF106" s="161">
        <v>26</v>
      </c>
      <c r="AG106" s="161">
        <v>10</v>
      </c>
      <c r="AH106" s="161">
        <v>3</v>
      </c>
      <c r="AI106" s="161">
        <v>1</v>
      </c>
      <c r="AJ106" s="161">
        <v>0</v>
      </c>
      <c r="AK106" s="161">
        <v>53499</v>
      </c>
      <c r="AL106" s="460">
        <v>45.799745977999997</v>
      </c>
      <c r="AM106" s="161">
        <v>129</v>
      </c>
      <c r="AN106" s="161">
        <v>770</v>
      </c>
      <c r="AO106" s="161">
        <v>282</v>
      </c>
      <c r="AP106" s="161">
        <v>130</v>
      </c>
      <c r="AQ106" s="161">
        <v>40</v>
      </c>
      <c r="AR106" s="161">
        <v>49</v>
      </c>
      <c r="AS106" s="161">
        <v>606</v>
      </c>
      <c r="AT106" s="161">
        <v>12</v>
      </c>
      <c r="AU106" s="161">
        <v>28</v>
      </c>
      <c r="AV106" s="161">
        <v>38</v>
      </c>
      <c r="AW106" s="161">
        <v>31</v>
      </c>
      <c r="AX106" s="161">
        <v>47</v>
      </c>
      <c r="AY106" s="161">
        <v>43</v>
      </c>
      <c r="AZ106" s="161">
        <v>23</v>
      </c>
      <c r="BA106" s="161">
        <v>29</v>
      </c>
      <c r="BB106" s="161">
        <v>44</v>
      </c>
      <c r="BC106" s="161">
        <v>43</v>
      </c>
      <c r="BD106" s="161">
        <v>52</v>
      </c>
      <c r="BE106" s="161">
        <v>51</v>
      </c>
      <c r="BF106" s="161">
        <v>34</v>
      </c>
      <c r="BG106" s="161">
        <v>49</v>
      </c>
      <c r="BH106" s="161">
        <v>30</v>
      </c>
      <c r="BI106" s="161">
        <v>24</v>
      </c>
      <c r="BJ106" s="161">
        <v>13</v>
      </c>
      <c r="BK106" s="161">
        <v>12</v>
      </c>
      <c r="BL106" s="161">
        <v>1</v>
      </c>
      <c r="BM106" s="161">
        <v>1</v>
      </c>
      <c r="BN106" s="161">
        <v>1</v>
      </c>
      <c r="BO106" s="161">
        <v>0</v>
      </c>
      <c r="BP106" s="161">
        <v>26485</v>
      </c>
      <c r="BQ106" s="460">
        <v>44.204620462000001</v>
      </c>
      <c r="BR106" s="161">
        <v>78</v>
      </c>
      <c r="BS106" s="161">
        <v>397</v>
      </c>
      <c r="BT106" s="161">
        <v>131</v>
      </c>
      <c r="BU106" s="161">
        <v>52</v>
      </c>
      <c r="BV106" s="161">
        <v>15</v>
      </c>
      <c r="BW106" s="161">
        <v>30</v>
      </c>
      <c r="BX106" s="161">
        <v>575</v>
      </c>
      <c r="BY106" s="161">
        <v>9</v>
      </c>
      <c r="BZ106" s="161">
        <v>17</v>
      </c>
      <c r="CA106" s="161">
        <v>25</v>
      </c>
      <c r="CB106" s="161">
        <v>46</v>
      </c>
      <c r="CC106" s="161">
        <v>31</v>
      </c>
      <c r="CD106" s="161">
        <v>28</v>
      </c>
      <c r="CE106" s="161">
        <v>22</v>
      </c>
      <c r="CF106" s="161">
        <v>28</v>
      </c>
      <c r="CG106" s="161">
        <v>40</v>
      </c>
      <c r="CH106" s="161">
        <v>54</v>
      </c>
      <c r="CI106" s="161">
        <v>51</v>
      </c>
      <c r="CJ106" s="161">
        <v>42</v>
      </c>
      <c r="CK106" s="161">
        <v>31</v>
      </c>
      <c r="CL106" s="161">
        <v>47</v>
      </c>
      <c r="CM106" s="161">
        <v>26</v>
      </c>
      <c r="CN106" s="161">
        <v>31</v>
      </c>
      <c r="CO106" s="161">
        <v>22</v>
      </c>
      <c r="CP106" s="161">
        <v>14</v>
      </c>
      <c r="CQ106" s="161">
        <v>9</v>
      </c>
      <c r="CR106" s="161">
        <v>2</v>
      </c>
      <c r="CS106" s="161">
        <v>0</v>
      </c>
      <c r="CT106" s="161">
        <v>0</v>
      </c>
      <c r="CU106" s="161">
        <v>27014</v>
      </c>
      <c r="CV106" s="460">
        <v>47.480869565200003</v>
      </c>
      <c r="CW106" s="161">
        <v>51</v>
      </c>
      <c r="CX106" s="161">
        <v>373</v>
      </c>
      <c r="CY106" s="161">
        <v>151</v>
      </c>
      <c r="CZ106" s="161">
        <v>78</v>
      </c>
      <c r="DA106" s="161">
        <v>25</v>
      </c>
      <c r="DB106" s="161">
        <v>19</v>
      </c>
    </row>
    <row r="107" spans="1:106" x14ac:dyDescent="0.15">
      <c r="A107" s="288">
        <v>8521</v>
      </c>
      <c r="B107" s="288">
        <v>28220</v>
      </c>
      <c r="C107" s="288">
        <v>860</v>
      </c>
      <c r="D107" s="458">
        <v>2</v>
      </c>
      <c r="E107" s="458"/>
      <c r="F107" s="458"/>
      <c r="G107" s="458"/>
      <c r="H107" s="458" t="s">
        <v>631</v>
      </c>
      <c r="I107" s="458" t="s">
        <v>59</v>
      </c>
      <c r="J107" s="458" t="s">
        <v>119</v>
      </c>
      <c r="K107" s="458"/>
      <c r="L107" s="459" t="s">
        <v>882</v>
      </c>
      <c r="M107" s="479">
        <v>65</v>
      </c>
      <c r="N107" s="161">
        <v>191</v>
      </c>
      <c r="O107" s="161">
        <v>3</v>
      </c>
      <c r="P107" s="161">
        <v>3</v>
      </c>
      <c r="Q107" s="161">
        <v>10</v>
      </c>
      <c r="R107" s="161">
        <v>15</v>
      </c>
      <c r="S107" s="161">
        <v>12</v>
      </c>
      <c r="T107" s="161">
        <v>5</v>
      </c>
      <c r="U107" s="161">
        <v>8</v>
      </c>
      <c r="V107" s="161">
        <v>7</v>
      </c>
      <c r="W107" s="161">
        <v>9</v>
      </c>
      <c r="X107" s="161">
        <v>17</v>
      </c>
      <c r="Y107" s="161">
        <v>25</v>
      </c>
      <c r="Z107" s="161">
        <v>9</v>
      </c>
      <c r="AA107" s="161">
        <v>13</v>
      </c>
      <c r="AB107" s="161">
        <v>16</v>
      </c>
      <c r="AC107" s="161">
        <v>13</v>
      </c>
      <c r="AD107" s="161">
        <v>8</v>
      </c>
      <c r="AE107" s="161">
        <v>6</v>
      </c>
      <c r="AF107" s="161">
        <v>7</v>
      </c>
      <c r="AG107" s="161">
        <v>4</v>
      </c>
      <c r="AH107" s="161">
        <v>0</v>
      </c>
      <c r="AI107" s="161">
        <v>1</v>
      </c>
      <c r="AJ107" s="161">
        <v>0</v>
      </c>
      <c r="AK107" s="161">
        <v>9297</v>
      </c>
      <c r="AL107" s="460">
        <v>49.175392670199997</v>
      </c>
      <c r="AM107" s="161">
        <v>16</v>
      </c>
      <c r="AN107" s="161">
        <v>120</v>
      </c>
      <c r="AO107" s="161">
        <v>55</v>
      </c>
      <c r="AP107" s="161">
        <v>26</v>
      </c>
      <c r="AQ107" s="161">
        <v>12</v>
      </c>
      <c r="AR107" s="161">
        <v>4</v>
      </c>
      <c r="AS107" s="161">
        <v>103</v>
      </c>
      <c r="AT107" s="161">
        <v>2</v>
      </c>
      <c r="AU107" s="161">
        <v>1</v>
      </c>
      <c r="AV107" s="161">
        <v>8</v>
      </c>
      <c r="AW107" s="161">
        <v>11</v>
      </c>
      <c r="AX107" s="161">
        <v>9</v>
      </c>
      <c r="AY107" s="161">
        <v>3</v>
      </c>
      <c r="AZ107" s="161">
        <v>3</v>
      </c>
      <c r="BA107" s="161">
        <v>4</v>
      </c>
      <c r="BB107" s="161">
        <v>5</v>
      </c>
      <c r="BC107" s="161">
        <v>6</v>
      </c>
      <c r="BD107" s="161">
        <v>15</v>
      </c>
      <c r="BE107" s="161">
        <v>4</v>
      </c>
      <c r="BF107" s="161">
        <v>5</v>
      </c>
      <c r="BG107" s="161">
        <v>7</v>
      </c>
      <c r="BH107" s="161">
        <v>7</v>
      </c>
      <c r="BI107" s="161">
        <v>4</v>
      </c>
      <c r="BJ107" s="161">
        <v>3</v>
      </c>
      <c r="BK107" s="161">
        <v>3</v>
      </c>
      <c r="BL107" s="161">
        <v>3</v>
      </c>
      <c r="BM107" s="161">
        <v>0</v>
      </c>
      <c r="BN107" s="161">
        <v>0</v>
      </c>
      <c r="BO107" s="161">
        <v>0</v>
      </c>
      <c r="BP107" s="161">
        <v>4680</v>
      </c>
      <c r="BQ107" s="460">
        <v>45.936893203899999</v>
      </c>
      <c r="BR107" s="161">
        <v>11</v>
      </c>
      <c r="BS107" s="161">
        <v>65</v>
      </c>
      <c r="BT107" s="161">
        <v>27</v>
      </c>
      <c r="BU107" s="161">
        <v>13</v>
      </c>
      <c r="BV107" s="161">
        <v>6</v>
      </c>
      <c r="BW107" s="161">
        <v>3</v>
      </c>
      <c r="BX107" s="161">
        <v>88</v>
      </c>
      <c r="BY107" s="161">
        <v>1</v>
      </c>
      <c r="BZ107" s="161">
        <v>2</v>
      </c>
      <c r="CA107" s="161">
        <v>2</v>
      </c>
      <c r="CB107" s="161">
        <v>4</v>
      </c>
      <c r="CC107" s="161">
        <v>3</v>
      </c>
      <c r="CD107" s="161">
        <v>2</v>
      </c>
      <c r="CE107" s="161">
        <v>5</v>
      </c>
      <c r="CF107" s="161">
        <v>3</v>
      </c>
      <c r="CG107" s="161">
        <v>4</v>
      </c>
      <c r="CH107" s="161">
        <v>11</v>
      </c>
      <c r="CI107" s="161">
        <v>10</v>
      </c>
      <c r="CJ107" s="161">
        <v>5</v>
      </c>
      <c r="CK107" s="161">
        <v>8</v>
      </c>
      <c r="CL107" s="161">
        <v>9</v>
      </c>
      <c r="CM107" s="161">
        <v>6</v>
      </c>
      <c r="CN107" s="161">
        <v>4</v>
      </c>
      <c r="CO107" s="161">
        <v>3</v>
      </c>
      <c r="CP107" s="161">
        <v>4</v>
      </c>
      <c r="CQ107" s="161">
        <v>1</v>
      </c>
      <c r="CR107" s="161">
        <v>0</v>
      </c>
      <c r="CS107" s="161">
        <v>1</v>
      </c>
      <c r="CT107" s="161">
        <v>0</v>
      </c>
      <c r="CU107" s="161">
        <v>4617</v>
      </c>
      <c r="CV107" s="460">
        <v>52.965909090899999</v>
      </c>
      <c r="CW107" s="161">
        <v>5</v>
      </c>
      <c r="CX107" s="161">
        <v>55</v>
      </c>
      <c r="CY107" s="161">
        <v>28</v>
      </c>
      <c r="CZ107" s="161">
        <v>13</v>
      </c>
      <c r="DA107" s="161">
        <v>6</v>
      </c>
      <c r="DB107" s="161">
        <v>1</v>
      </c>
    </row>
    <row r="108" spans="1:106" x14ac:dyDescent="0.15">
      <c r="A108" s="288">
        <v>8522</v>
      </c>
      <c r="B108" s="288">
        <v>28220</v>
      </c>
      <c r="C108" s="288">
        <v>870</v>
      </c>
      <c r="D108" s="458">
        <v>2</v>
      </c>
      <c r="E108" s="458"/>
      <c r="F108" s="458"/>
      <c r="G108" s="458"/>
      <c r="H108" s="458" t="s">
        <v>631</v>
      </c>
      <c r="I108" s="458" t="s">
        <v>59</v>
      </c>
      <c r="J108" s="458" t="s">
        <v>120</v>
      </c>
      <c r="K108" s="458"/>
      <c r="L108" s="459" t="s">
        <v>882</v>
      </c>
      <c r="M108" s="479">
        <v>115</v>
      </c>
      <c r="N108" s="161">
        <v>383</v>
      </c>
      <c r="O108" s="161">
        <v>6</v>
      </c>
      <c r="P108" s="161">
        <v>11</v>
      </c>
      <c r="Q108" s="161">
        <v>20</v>
      </c>
      <c r="R108" s="161">
        <v>14</v>
      </c>
      <c r="S108" s="161">
        <v>11</v>
      </c>
      <c r="T108" s="161">
        <v>20</v>
      </c>
      <c r="U108" s="161">
        <v>16</v>
      </c>
      <c r="V108" s="161">
        <v>27</v>
      </c>
      <c r="W108" s="161">
        <v>22</v>
      </c>
      <c r="X108" s="161">
        <v>22</v>
      </c>
      <c r="Y108" s="161">
        <v>17</v>
      </c>
      <c r="Z108" s="161">
        <v>29</v>
      </c>
      <c r="AA108" s="161">
        <v>25</v>
      </c>
      <c r="AB108" s="161">
        <v>30</v>
      </c>
      <c r="AC108" s="161">
        <v>21</v>
      </c>
      <c r="AD108" s="161">
        <v>20</v>
      </c>
      <c r="AE108" s="161">
        <v>19</v>
      </c>
      <c r="AF108" s="161">
        <v>34</v>
      </c>
      <c r="AG108" s="161">
        <v>12</v>
      </c>
      <c r="AH108" s="161">
        <v>7</v>
      </c>
      <c r="AI108" s="161">
        <v>0</v>
      </c>
      <c r="AJ108" s="161">
        <v>0</v>
      </c>
      <c r="AK108" s="161">
        <v>20288</v>
      </c>
      <c r="AL108" s="460">
        <v>53.471279373400002</v>
      </c>
      <c r="AM108" s="161">
        <v>37</v>
      </c>
      <c r="AN108" s="161">
        <v>203</v>
      </c>
      <c r="AO108" s="161">
        <v>143</v>
      </c>
      <c r="AP108" s="161">
        <v>92</v>
      </c>
      <c r="AQ108" s="161">
        <v>53</v>
      </c>
      <c r="AR108" s="161">
        <v>7</v>
      </c>
      <c r="AS108" s="161">
        <v>170</v>
      </c>
      <c r="AT108" s="161">
        <v>1</v>
      </c>
      <c r="AU108" s="161">
        <v>1</v>
      </c>
      <c r="AV108" s="161">
        <v>10</v>
      </c>
      <c r="AW108" s="161">
        <v>7</v>
      </c>
      <c r="AX108" s="161">
        <v>6</v>
      </c>
      <c r="AY108" s="161">
        <v>12</v>
      </c>
      <c r="AZ108" s="161">
        <v>8</v>
      </c>
      <c r="BA108" s="161">
        <v>14</v>
      </c>
      <c r="BB108" s="161">
        <v>11</v>
      </c>
      <c r="BC108" s="161">
        <v>12</v>
      </c>
      <c r="BD108" s="161">
        <v>5</v>
      </c>
      <c r="BE108" s="161">
        <v>17</v>
      </c>
      <c r="BF108" s="161">
        <v>14</v>
      </c>
      <c r="BG108" s="161">
        <v>13</v>
      </c>
      <c r="BH108" s="161">
        <v>12</v>
      </c>
      <c r="BI108" s="161">
        <v>10</v>
      </c>
      <c r="BJ108" s="161">
        <v>4</v>
      </c>
      <c r="BK108" s="161">
        <v>7</v>
      </c>
      <c r="BL108" s="161">
        <v>4</v>
      </c>
      <c r="BM108" s="161">
        <v>2</v>
      </c>
      <c r="BN108" s="161">
        <v>0</v>
      </c>
      <c r="BO108" s="161">
        <v>0</v>
      </c>
      <c r="BP108" s="161">
        <v>8601</v>
      </c>
      <c r="BQ108" s="460">
        <v>51.094117647099999</v>
      </c>
      <c r="BR108" s="161">
        <v>12</v>
      </c>
      <c r="BS108" s="161">
        <v>106</v>
      </c>
      <c r="BT108" s="161">
        <v>52</v>
      </c>
      <c r="BU108" s="161">
        <v>27</v>
      </c>
      <c r="BV108" s="161">
        <v>13</v>
      </c>
      <c r="BW108" s="161">
        <v>2</v>
      </c>
      <c r="BX108" s="161">
        <v>213</v>
      </c>
      <c r="BY108" s="161">
        <v>5</v>
      </c>
      <c r="BZ108" s="161">
        <v>10</v>
      </c>
      <c r="CA108" s="161">
        <v>10</v>
      </c>
      <c r="CB108" s="161">
        <v>7</v>
      </c>
      <c r="CC108" s="161">
        <v>5</v>
      </c>
      <c r="CD108" s="161">
        <v>8</v>
      </c>
      <c r="CE108" s="161">
        <v>8</v>
      </c>
      <c r="CF108" s="161">
        <v>13</v>
      </c>
      <c r="CG108" s="161">
        <v>11</v>
      </c>
      <c r="CH108" s="161">
        <v>10</v>
      </c>
      <c r="CI108" s="161">
        <v>12</v>
      </c>
      <c r="CJ108" s="161">
        <v>12</v>
      </c>
      <c r="CK108" s="161">
        <v>11</v>
      </c>
      <c r="CL108" s="161">
        <v>17</v>
      </c>
      <c r="CM108" s="161">
        <v>9</v>
      </c>
      <c r="CN108" s="161">
        <v>10</v>
      </c>
      <c r="CO108" s="161">
        <v>15</v>
      </c>
      <c r="CP108" s="161">
        <v>27</v>
      </c>
      <c r="CQ108" s="161">
        <v>8</v>
      </c>
      <c r="CR108" s="161">
        <v>5</v>
      </c>
      <c r="CS108" s="161">
        <v>0</v>
      </c>
      <c r="CT108" s="161">
        <v>0</v>
      </c>
      <c r="CU108" s="161">
        <v>11687</v>
      </c>
      <c r="CV108" s="460">
        <v>55.368544600900002</v>
      </c>
      <c r="CW108" s="161">
        <v>25</v>
      </c>
      <c r="CX108" s="161">
        <v>97</v>
      </c>
      <c r="CY108" s="161">
        <v>91</v>
      </c>
      <c r="CZ108" s="161">
        <v>65</v>
      </c>
      <c r="DA108" s="161">
        <v>40</v>
      </c>
      <c r="DB108" s="161">
        <v>5</v>
      </c>
    </row>
    <row r="109" spans="1:106" x14ac:dyDescent="0.15">
      <c r="A109" s="288">
        <v>8523</v>
      </c>
      <c r="B109" s="288">
        <v>28220</v>
      </c>
      <c r="C109" s="288">
        <v>890</v>
      </c>
      <c r="D109" s="458">
        <v>2</v>
      </c>
      <c r="E109" s="458"/>
      <c r="F109" s="458"/>
      <c r="G109" s="458"/>
      <c r="H109" s="458" t="s">
        <v>631</v>
      </c>
      <c r="I109" s="458" t="s">
        <v>59</v>
      </c>
      <c r="J109" s="458" t="s">
        <v>121</v>
      </c>
      <c r="K109" s="458"/>
      <c r="L109" s="459" t="s">
        <v>882</v>
      </c>
      <c r="M109" s="479">
        <v>437</v>
      </c>
      <c r="N109" s="161">
        <v>1204</v>
      </c>
      <c r="O109" s="161">
        <v>48</v>
      </c>
      <c r="P109" s="161">
        <v>58</v>
      </c>
      <c r="Q109" s="161">
        <v>51</v>
      </c>
      <c r="R109" s="161">
        <v>60</v>
      </c>
      <c r="S109" s="161">
        <v>84</v>
      </c>
      <c r="T109" s="161">
        <v>71</v>
      </c>
      <c r="U109" s="161">
        <v>54</v>
      </c>
      <c r="V109" s="161">
        <v>74</v>
      </c>
      <c r="W109" s="161">
        <v>93</v>
      </c>
      <c r="X109" s="161">
        <v>66</v>
      </c>
      <c r="Y109" s="161">
        <v>73</v>
      </c>
      <c r="Z109" s="161">
        <v>66</v>
      </c>
      <c r="AA109" s="161">
        <v>96</v>
      </c>
      <c r="AB109" s="161">
        <v>99</v>
      </c>
      <c r="AC109" s="161">
        <v>69</v>
      </c>
      <c r="AD109" s="161">
        <v>51</v>
      </c>
      <c r="AE109" s="161">
        <v>45</v>
      </c>
      <c r="AF109" s="161">
        <v>33</v>
      </c>
      <c r="AG109" s="161">
        <v>10</v>
      </c>
      <c r="AH109" s="161">
        <v>3</v>
      </c>
      <c r="AI109" s="161">
        <v>0</v>
      </c>
      <c r="AJ109" s="161">
        <v>0</v>
      </c>
      <c r="AK109" s="161">
        <v>54158</v>
      </c>
      <c r="AL109" s="460">
        <v>45.481727574799997</v>
      </c>
      <c r="AM109" s="161">
        <v>157</v>
      </c>
      <c r="AN109" s="161">
        <v>737</v>
      </c>
      <c r="AO109" s="161">
        <v>310</v>
      </c>
      <c r="AP109" s="161">
        <v>142</v>
      </c>
      <c r="AQ109" s="161">
        <v>46</v>
      </c>
      <c r="AR109" s="161">
        <v>83</v>
      </c>
      <c r="AS109" s="161">
        <v>625</v>
      </c>
      <c r="AT109" s="161">
        <v>30</v>
      </c>
      <c r="AU109" s="161">
        <v>32</v>
      </c>
      <c r="AV109" s="161">
        <v>22</v>
      </c>
      <c r="AW109" s="161">
        <v>30</v>
      </c>
      <c r="AX109" s="161">
        <v>62</v>
      </c>
      <c r="AY109" s="161">
        <v>50</v>
      </c>
      <c r="AZ109" s="161">
        <v>30</v>
      </c>
      <c r="BA109" s="161">
        <v>40</v>
      </c>
      <c r="BB109" s="161">
        <v>45</v>
      </c>
      <c r="BC109" s="161">
        <v>32</v>
      </c>
      <c r="BD109" s="161">
        <v>36</v>
      </c>
      <c r="BE109" s="161">
        <v>31</v>
      </c>
      <c r="BF109" s="161">
        <v>45</v>
      </c>
      <c r="BG109" s="161">
        <v>51</v>
      </c>
      <c r="BH109" s="161">
        <v>33</v>
      </c>
      <c r="BI109" s="161">
        <v>27</v>
      </c>
      <c r="BJ109" s="161">
        <v>15</v>
      </c>
      <c r="BK109" s="161">
        <v>11</v>
      </c>
      <c r="BL109" s="161">
        <v>1</v>
      </c>
      <c r="BM109" s="161">
        <v>2</v>
      </c>
      <c r="BN109" s="161">
        <v>0</v>
      </c>
      <c r="BO109" s="161">
        <v>0</v>
      </c>
      <c r="BP109" s="161">
        <v>26373</v>
      </c>
      <c r="BQ109" s="460">
        <v>42.696800000000003</v>
      </c>
      <c r="BR109" s="161">
        <v>84</v>
      </c>
      <c r="BS109" s="161">
        <v>401</v>
      </c>
      <c r="BT109" s="161">
        <v>140</v>
      </c>
      <c r="BU109" s="161">
        <v>56</v>
      </c>
      <c r="BV109" s="161">
        <v>14</v>
      </c>
      <c r="BW109" s="161">
        <v>79</v>
      </c>
      <c r="BX109" s="161">
        <v>579</v>
      </c>
      <c r="BY109" s="161">
        <v>18</v>
      </c>
      <c r="BZ109" s="161">
        <v>26</v>
      </c>
      <c r="CA109" s="161">
        <v>29</v>
      </c>
      <c r="CB109" s="161">
        <v>30</v>
      </c>
      <c r="CC109" s="161">
        <v>22</v>
      </c>
      <c r="CD109" s="161">
        <v>21</v>
      </c>
      <c r="CE109" s="161">
        <v>24</v>
      </c>
      <c r="CF109" s="161">
        <v>34</v>
      </c>
      <c r="CG109" s="161">
        <v>48</v>
      </c>
      <c r="CH109" s="161">
        <v>34</v>
      </c>
      <c r="CI109" s="161">
        <v>37</v>
      </c>
      <c r="CJ109" s="161">
        <v>35</v>
      </c>
      <c r="CK109" s="161">
        <v>51</v>
      </c>
      <c r="CL109" s="161">
        <v>48</v>
      </c>
      <c r="CM109" s="161">
        <v>36</v>
      </c>
      <c r="CN109" s="161">
        <v>24</v>
      </c>
      <c r="CO109" s="161">
        <v>30</v>
      </c>
      <c r="CP109" s="161">
        <v>22</v>
      </c>
      <c r="CQ109" s="161">
        <v>9</v>
      </c>
      <c r="CR109" s="161">
        <v>1</v>
      </c>
      <c r="CS109" s="161">
        <v>0</v>
      </c>
      <c r="CT109" s="161">
        <v>0</v>
      </c>
      <c r="CU109" s="161">
        <v>27785</v>
      </c>
      <c r="CV109" s="460">
        <v>48.487910190000001</v>
      </c>
      <c r="CW109" s="161">
        <v>73</v>
      </c>
      <c r="CX109" s="161">
        <v>336</v>
      </c>
      <c r="CY109" s="161">
        <v>170</v>
      </c>
      <c r="CZ109" s="161">
        <v>86</v>
      </c>
      <c r="DA109" s="161">
        <v>32</v>
      </c>
      <c r="DB109" s="161">
        <v>4</v>
      </c>
    </row>
    <row r="110" spans="1:106" x14ac:dyDescent="0.15">
      <c r="A110" s="288">
        <v>8524</v>
      </c>
      <c r="B110" s="288">
        <v>28220</v>
      </c>
      <c r="C110" s="288">
        <v>89001</v>
      </c>
      <c r="D110" s="288">
        <v>3</v>
      </c>
      <c r="E110" s="288"/>
      <c r="F110" s="288"/>
      <c r="G110" s="288"/>
      <c r="H110" s="288" t="s">
        <v>631</v>
      </c>
      <c r="I110" s="288" t="s">
        <v>59</v>
      </c>
      <c r="J110" s="288" t="s">
        <v>121</v>
      </c>
      <c r="K110" s="288" t="s">
        <v>53</v>
      </c>
      <c r="L110" s="461"/>
      <c r="M110" s="480">
        <v>150</v>
      </c>
      <c r="N110" s="161">
        <v>433</v>
      </c>
      <c r="O110" s="161">
        <v>15</v>
      </c>
      <c r="P110" s="161">
        <v>20</v>
      </c>
      <c r="Q110" s="161">
        <v>19</v>
      </c>
      <c r="R110" s="161">
        <v>21</v>
      </c>
      <c r="S110" s="161">
        <v>38</v>
      </c>
      <c r="T110" s="161">
        <v>22</v>
      </c>
      <c r="U110" s="161">
        <v>19</v>
      </c>
      <c r="V110" s="161">
        <v>27</v>
      </c>
      <c r="W110" s="161">
        <v>31</v>
      </c>
      <c r="X110" s="161">
        <v>25</v>
      </c>
      <c r="Y110" s="161">
        <v>30</v>
      </c>
      <c r="Z110" s="161">
        <v>27</v>
      </c>
      <c r="AA110" s="161">
        <v>33</v>
      </c>
      <c r="AB110" s="161">
        <v>33</v>
      </c>
      <c r="AC110" s="161">
        <v>20</v>
      </c>
      <c r="AD110" s="161">
        <v>18</v>
      </c>
      <c r="AE110" s="161">
        <v>13</v>
      </c>
      <c r="AF110" s="161">
        <v>16</v>
      </c>
      <c r="AG110" s="161">
        <v>4</v>
      </c>
      <c r="AH110" s="161">
        <v>2</v>
      </c>
      <c r="AI110" s="161">
        <v>0</v>
      </c>
      <c r="AJ110" s="161">
        <v>0</v>
      </c>
      <c r="AK110" s="161">
        <v>19445</v>
      </c>
      <c r="AL110" s="460">
        <v>45.407621247100003</v>
      </c>
      <c r="AM110" s="161">
        <v>54</v>
      </c>
      <c r="AN110" s="161">
        <v>273</v>
      </c>
      <c r="AO110" s="161">
        <v>106</v>
      </c>
      <c r="AP110" s="161">
        <v>53</v>
      </c>
      <c r="AQ110" s="161">
        <v>22</v>
      </c>
      <c r="AR110" s="161">
        <v>34</v>
      </c>
      <c r="AS110" s="161">
        <v>230</v>
      </c>
      <c r="AT110" s="161">
        <v>9</v>
      </c>
      <c r="AU110" s="161">
        <v>10</v>
      </c>
      <c r="AV110" s="161">
        <v>9</v>
      </c>
      <c r="AW110" s="161">
        <v>13</v>
      </c>
      <c r="AX110" s="161">
        <v>31</v>
      </c>
      <c r="AY110" s="161">
        <v>16</v>
      </c>
      <c r="AZ110" s="161">
        <v>10</v>
      </c>
      <c r="BA110" s="161">
        <v>16</v>
      </c>
      <c r="BB110" s="161">
        <v>12</v>
      </c>
      <c r="BC110" s="161">
        <v>10</v>
      </c>
      <c r="BD110" s="161">
        <v>14</v>
      </c>
      <c r="BE110" s="161">
        <v>12</v>
      </c>
      <c r="BF110" s="161">
        <v>20</v>
      </c>
      <c r="BG110" s="161">
        <v>15</v>
      </c>
      <c r="BH110" s="161">
        <v>11</v>
      </c>
      <c r="BI110" s="161">
        <v>10</v>
      </c>
      <c r="BJ110" s="161">
        <v>3</v>
      </c>
      <c r="BK110" s="161">
        <v>6</v>
      </c>
      <c r="BL110" s="161">
        <v>1</v>
      </c>
      <c r="BM110" s="161">
        <v>2</v>
      </c>
      <c r="BN110" s="161">
        <v>0</v>
      </c>
      <c r="BO110" s="161">
        <v>0</v>
      </c>
      <c r="BP110" s="161">
        <v>9664</v>
      </c>
      <c r="BQ110" s="460">
        <v>42.517391304299998</v>
      </c>
      <c r="BR110" s="161">
        <v>28</v>
      </c>
      <c r="BS110" s="161">
        <v>154</v>
      </c>
      <c r="BT110" s="161">
        <v>48</v>
      </c>
      <c r="BU110" s="161">
        <v>22</v>
      </c>
      <c r="BV110" s="161">
        <v>9</v>
      </c>
      <c r="BW110" s="161">
        <v>33</v>
      </c>
      <c r="BX110" s="161">
        <v>203</v>
      </c>
      <c r="BY110" s="161">
        <v>6</v>
      </c>
      <c r="BZ110" s="161">
        <v>10</v>
      </c>
      <c r="CA110" s="161">
        <v>10</v>
      </c>
      <c r="CB110" s="161">
        <v>8</v>
      </c>
      <c r="CC110" s="161">
        <v>7</v>
      </c>
      <c r="CD110" s="161">
        <v>6</v>
      </c>
      <c r="CE110" s="161">
        <v>9</v>
      </c>
      <c r="CF110" s="161">
        <v>11</v>
      </c>
      <c r="CG110" s="161">
        <v>19</v>
      </c>
      <c r="CH110" s="161">
        <v>15</v>
      </c>
      <c r="CI110" s="161">
        <v>16</v>
      </c>
      <c r="CJ110" s="161">
        <v>15</v>
      </c>
      <c r="CK110" s="161">
        <v>13</v>
      </c>
      <c r="CL110" s="161">
        <v>18</v>
      </c>
      <c r="CM110" s="161">
        <v>9</v>
      </c>
      <c r="CN110" s="161">
        <v>8</v>
      </c>
      <c r="CO110" s="161">
        <v>10</v>
      </c>
      <c r="CP110" s="161">
        <v>10</v>
      </c>
      <c r="CQ110" s="161">
        <v>3</v>
      </c>
      <c r="CR110" s="161">
        <v>0</v>
      </c>
      <c r="CS110" s="161">
        <v>0</v>
      </c>
      <c r="CT110" s="161">
        <v>0</v>
      </c>
      <c r="CU110" s="161">
        <v>9781</v>
      </c>
      <c r="CV110" s="460">
        <v>48.682266009899998</v>
      </c>
      <c r="CW110" s="161">
        <v>26</v>
      </c>
      <c r="CX110" s="161">
        <v>119</v>
      </c>
      <c r="CY110" s="161">
        <v>58</v>
      </c>
      <c r="CZ110" s="161">
        <v>31</v>
      </c>
      <c r="DA110" s="161">
        <v>13</v>
      </c>
      <c r="DB110" s="161">
        <v>1</v>
      </c>
    </row>
    <row r="111" spans="1:106" x14ac:dyDescent="0.15">
      <c r="A111" s="288">
        <v>8525</v>
      </c>
      <c r="B111" s="288">
        <v>28220</v>
      </c>
      <c r="C111" s="288">
        <v>89002</v>
      </c>
      <c r="D111" s="288">
        <v>3</v>
      </c>
      <c r="E111" s="288"/>
      <c r="F111" s="288"/>
      <c r="G111" s="288"/>
      <c r="H111" s="288" t="s">
        <v>631</v>
      </c>
      <c r="I111" s="288" t="s">
        <v>59</v>
      </c>
      <c r="J111" s="288" t="s">
        <v>121</v>
      </c>
      <c r="K111" s="288" t="s">
        <v>828</v>
      </c>
      <c r="L111" s="461"/>
      <c r="M111" s="480">
        <v>121</v>
      </c>
      <c r="N111" s="161">
        <v>403</v>
      </c>
      <c r="O111" s="161">
        <v>13</v>
      </c>
      <c r="P111" s="161">
        <v>24</v>
      </c>
      <c r="Q111" s="161">
        <v>21</v>
      </c>
      <c r="R111" s="161">
        <v>21</v>
      </c>
      <c r="S111" s="161">
        <v>22</v>
      </c>
      <c r="T111" s="161">
        <v>18</v>
      </c>
      <c r="U111" s="161">
        <v>15</v>
      </c>
      <c r="V111" s="161">
        <v>23</v>
      </c>
      <c r="W111" s="161">
        <v>33</v>
      </c>
      <c r="X111" s="161">
        <v>23</v>
      </c>
      <c r="Y111" s="161">
        <v>27</v>
      </c>
      <c r="Z111" s="161">
        <v>29</v>
      </c>
      <c r="AA111" s="161">
        <v>32</v>
      </c>
      <c r="AB111" s="161">
        <v>25</v>
      </c>
      <c r="AC111" s="161">
        <v>26</v>
      </c>
      <c r="AD111" s="161">
        <v>19</v>
      </c>
      <c r="AE111" s="161">
        <v>16</v>
      </c>
      <c r="AF111" s="161">
        <v>12</v>
      </c>
      <c r="AG111" s="161">
        <v>3</v>
      </c>
      <c r="AH111" s="161">
        <v>1</v>
      </c>
      <c r="AI111" s="161">
        <v>0</v>
      </c>
      <c r="AJ111" s="161">
        <v>0</v>
      </c>
      <c r="AK111" s="161">
        <v>18350</v>
      </c>
      <c r="AL111" s="460">
        <v>46.033498759300002</v>
      </c>
      <c r="AM111" s="161">
        <v>58</v>
      </c>
      <c r="AN111" s="161">
        <v>243</v>
      </c>
      <c r="AO111" s="161">
        <v>102</v>
      </c>
      <c r="AP111" s="161">
        <v>51</v>
      </c>
      <c r="AQ111" s="161">
        <v>16</v>
      </c>
      <c r="AR111" s="161">
        <v>2</v>
      </c>
      <c r="AS111" s="161">
        <v>188</v>
      </c>
      <c r="AT111" s="161">
        <v>8</v>
      </c>
      <c r="AU111" s="161">
        <v>13</v>
      </c>
      <c r="AV111" s="161">
        <v>7</v>
      </c>
      <c r="AW111" s="161">
        <v>11</v>
      </c>
      <c r="AX111" s="161">
        <v>11</v>
      </c>
      <c r="AY111" s="161">
        <v>8</v>
      </c>
      <c r="AZ111" s="161">
        <v>8</v>
      </c>
      <c r="BA111" s="161">
        <v>10</v>
      </c>
      <c r="BB111" s="161">
        <v>19</v>
      </c>
      <c r="BC111" s="161">
        <v>9</v>
      </c>
      <c r="BD111" s="161">
        <v>14</v>
      </c>
      <c r="BE111" s="161">
        <v>13</v>
      </c>
      <c r="BF111" s="161">
        <v>13</v>
      </c>
      <c r="BG111" s="161">
        <v>15</v>
      </c>
      <c r="BH111" s="161">
        <v>10</v>
      </c>
      <c r="BI111" s="161">
        <v>9</v>
      </c>
      <c r="BJ111" s="161">
        <v>6</v>
      </c>
      <c r="BK111" s="161">
        <v>4</v>
      </c>
      <c r="BL111" s="161">
        <v>0</v>
      </c>
      <c r="BM111" s="161">
        <v>0</v>
      </c>
      <c r="BN111" s="161">
        <v>0</v>
      </c>
      <c r="BO111" s="161">
        <v>0</v>
      </c>
      <c r="BP111" s="161">
        <v>8220</v>
      </c>
      <c r="BQ111" s="460">
        <v>44.223404255299997</v>
      </c>
      <c r="BR111" s="161">
        <v>28</v>
      </c>
      <c r="BS111" s="161">
        <v>116</v>
      </c>
      <c r="BT111" s="161">
        <v>44</v>
      </c>
      <c r="BU111" s="161">
        <v>19</v>
      </c>
      <c r="BV111" s="161">
        <v>4</v>
      </c>
      <c r="BW111" s="161">
        <v>1</v>
      </c>
      <c r="BX111" s="161">
        <v>215</v>
      </c>
      <c r="BY111" s="161">
        <v>5</v>
      </c>
      <c r="BZ111" s="161">
        <v>11</v>
      </c>
      <c r="CA111" s="161">
        <v>14</v>
      </c>
      <c r="CB111" s="161">
        <v>10</v>
      </c>
      <c r="CC111" s="161">
        <v>11</v>
      </c>
      <c r="CD111" s="161">
        <v>10</v>
      </c>
      <c r="CE111" s="161">
        <v>7</v>
      </c>
      <c r="CF111" s="161">
        <v>13</v>
      </c>
      <c r="CG111" s="161">
        <v>14</v>
      </c>
      <c r="CH111" s="161">
        <v>14</v>
      </c>
      <c r="CI111" s="161">
        <v>13</v>
      </c>
      <c r="CJ111" s="161">
        <v>16</v>
      </c>
      <c r="CK111" s="161">
        <v>19</v>
      </c>
      <c r="CL111" s="161">
        <v>10</v>
      </c>
      <c r="CM111" s="161">
        <v>16</v>
      </c>
      <c r="CN111" s="161">
        <v>10</v>
      </c>
      <c r="CO111" s="161">
        <v>10</v>
      </c>
      <c r="CP111" s="161">
        <v>8</v>
      </c>
      <c r="CQ111" s="161">
        <v>3</v>
      </c>
      <c r="CR111" s="161">
        <v>1</v>
      </c>
      <c r="CS111" s="161">
        <v>0</v>
      </c>
      <c r="CT111" s="161">
        <v>0</v>
      </c>
      <c r="CU111" s="161">
        <v>10130</v>
      </c>
      <c r="CV111" s="460">
        <v>47.616279069800001</v>
      </c>
      <c r="CW111" s="161">
        <v>30</v>
      </c>
      <c r="CX111" s="161">
        <v>127</v>
      </c>
      <c r="CY111" s="161">
        <v>58</v>
      </c>
      <c r="CZ111" s="161">
        <v>32</v>
      </c>
      <c r="DA111" s="161">
        <v>12</v>
      </c>
      <c r="DB111" s="161">
        <v>1</v>
      </c>
    </row>
    <row r="112" spans="1:106" x14ac:dyDescent="0.15">
      <c r="A112" s="288">
        <v>8526</v>
      </c>
      <c r="B112" s="288">
        <v>28220</v>
      </c>
      <c r="C112" s="288">
        <v>89003</v>
      </c>
      <c r="D112" s="288">
        <v>3</v>
      </c>
      <c r="E112" s="288"/>
      <c r="F112" s="288"/>
      <c r="G112" s="288"/>
      <c r="H112" s="288" t="s">
        <v>631</v>
      </c>
      <c r="I112" s="288" t="s">
        <v>59</v>
      </c>
      <c r="J112" s="288" t="s">
        <v>121</v>
      </c>
      <c r="K112" s="288" t="s">
        <v>57</v>
      </c>
      <c r="L112" s="461"/>
      <c r="M112" s="480">
        <v>166</v>
      </c>
      <c r="N112" s="161">
        <v>368</v>
      </c>
      <c r="O112" s="161">
        <v>20</v>
      </c>
      <c r="P112" s="161">
        <v>14</v>
      </c>
      <c r="Q112" s="161">
        <v>11</v>
      </c>
      <c r="R112" s="161">
        <v>18</v>
      </c>
      <c r="S112" s="161">
        <v>24</v>
      </c>
      <c r="T112" s="161">
        <v>31</v>
      </c>
      <c r="U112" s="161">
        <v>20</v>
      </c>
      <c r="V112" s="161">
        <v>24</v>
      </c>
      <c r="W112" s="161">
        <v>29</v>
      </c>
      <c r="X112" s="161">
        <v>18</v>
      </c>
      <c r="Y112" s="161">
        <v>16</v>
      </c>
      <c r="Z112" s="161">
        <v>10</v>
      </c>
      <c r="AA112" s="161">
        <v>31</v>
      </c>
      <c r="AB112" s="161">
        <v>41</v>
      </c>
      <c r="AC112" s="161">
        <v>23</v>
      </c>
      <c r="AD112" s="161">
        <v>14</v>
      </c>
      <c r="AE112" s="161">
        <v>16</v>
      </c>
      <c r="AF112" s="161">
        <v>5</v>
      </c>
      <c r="AG112" s="161">
        <v>3</v>
      </c>
      <c r="AH112" s="161">
        <v>0</v>
      </c>
      <c r="AI112" s="161">
        <v>0</v>
      </c>
      <c r="AJ112" s="161">
        <v>0</v>
      </c>
      <c r="AK112" s="161">
        <v>16363</v>
      </c>
      <c r="AL112" s="460">
        <v>44.964673912999999</v>
      </c>
      <c r="AM112" s="161">
        <v>45</v>
      </c>
      <c r="AN112" s="161">
        <v>221</v>
      </c>
      <c r="AO112" s="161">
        <v>102</v>
      </c>
      <c r="AP112" s="161">
        <v>38</v>
      </c>
      <c r="AQ112" s="161">
        <v>8</v>
      </c>
      <c r="AR112" s="161">
        <v>47</v>
      </c>
      <c r="AS112" s="161">
        <v>207</v>
      </c>
      <c r="AT112" s="161">
        <v>13</v>
      </c>
      <c r="AU112" s="161">
        <v>9</v>
      </c>
      <c r="AV112" s="161">
        <v>6</v>
      </c>
      <c r="AW112" s="161">
        <v>6</v>
      </c>
      <c r="AX112" s="161">
        <v>20</v>
      </c>
      <c r="AY112" s="161">
        <v>26</v>
      </c>
      <c r="AZ112" s="161">
        <v>12</v>
      </c>
      <c r="BA112" s="161">
        <v>14</v>
      </c>
      <c r="BB112" s="161">
        <v>14</v>
      </c>
      <c r="BC112" s="161">
        <v>13</v>
      </c>
      <c r="BD112" s="161">
        <v>8</v>
      </c>
      <c r="BE112" s="161">
        <v>6</v>
      </c>
      <c r="BF112" s="161">
        <v>12</v>
      </c>
      <c r="BG112" s="161">
        <v>21</v>
      </c>
      <c r="BH112" s="161">
        <v>12</v>
      </c>
      <c r="BI112" s="161">
        <v>8</v>
      </c>
      <c r="BJ112" s="161">
        <v>6</v>
      </c>
      <c r="BK112" s="161">
        <v>1</v>
      </c>
      <c r="BL112" s="161">
        <v>0</v>
      </c>
      <c r="BM112" s="161">
        <v>0</v>
      </c>
      <c r="BN112" s="161">
        <v>0</v>
      </c>
      <c r="BO112" s="161">
        <v>0</v>
      </c>
      <c r="BP112" s="161">
        <v>8489</v>
      </c>
      <c r="BQ112" s="460">
        <v>41.509661835700001</v>
      </c>
      <c r="BR112" s="161">
        <v>28</v>
      </c>
      <c r="BS112" s="161">
        <v>131</v>
      </c>
      <c r="BT112" s="161">
        <v>48</v>
      </c>
      <c r="BU112" s="161">
        <v>15</v>
      </c>
      <c r="BV112" s="161">
        <v>1</v>
      </c>
      <c r="BW112" s="161">
        <v>45</v>
      </c>
      <c r="BX112" s="161">
        <v>161</v>
      </c>
      <c r="BY112" s="161">
        <v>7</v>
      </c>
      <c r="BZ112" s="161">
        <v>5</v>
      </c>
      <c r="CA112" s="161">
        <v>5</v>
      </c>
      <c r="CB112" s="161">
        <v>12</v>
      </c>
      <c r="CC112" s="161">
        <v>4</v>
      </c>
      <c r="CD112" s="161">
        <v>5</v>
      </c>
      <c r="CE112" s="161">
        <v>8</v>
      </c>
      <c r="CF112" s="161">
        <v>10</v>
      </c>
      <c r="CG112" s="161">
        <v>15</v>
      </c>
      <c r="CH112" s="161">
        <v>5</v>
      </c>
      <c r="CI112" s="161">
        <v>8</v>
      </c>
      <c r="CJ112" s="161">
        <v>4</v>
      </c>
      <c r="CK112" s="161">
        <v>19</v>
      </c>
      <c r="CL112" s="161">
        <v>20</v>
      </c>
      <c r="CM112" s="161">
        <v>11</v>
      </c>
      <c r="CN112" s="161">
        <v>6</v>
      </c>
      <c r="CO112" s="161">
        <v>10</v>
      </c>
      <c r="CP112" s="161">
        <v>4</v>
      </c>
      <c r="CQ112" s="161">
        <v>3</v>
      </c>
      <c r="CR112" s="161">
        <v>0</v>
      </c>
      <c r="CS112" s="161">
        <v>0</v>
      </c>
      <c r="CT112" s="161">
        <v>0</v>
      </c>
      <c r="CU112" s="161">
        <v>7874</v>
      </c>
      <c r="CV112" s="460">
        <v>49.406832298099999</v>
      </c>
      <c r="CW112" s="161">
        <v>17</v>
      </c>
      <c r="CX112" s="161">
        <v>90</v>
      </c>
      <c r="CY112" s="161">
        <v>54</v>
      </c>
      <c r="CZ112" s="161">
        <v>23</v>
      </c>
      <c r="DA112" s="161">
        <v>7</v>
      </c>
      <c r="DB112" s="161">
        <v>2</v>
      </c>
    </row>
    <row r="113" spans="1:106" x14ac:dyDescent="0.15">
      <c r="A113" s="288">
        <v>8527</v>
      </c>
      <c r="B113" s="288">
        <v>28220</v>
      </c>
      <c r="C113" s="288">
        <v>920</v>
      </c>
      <c r="D113" s="458">
        <v>2</v>
      </c>
      <c r="E113" s="458"/>
      <c r="F113" s="458"/>
      <c r="G113" s="458"/>
      <c r="H113" s="458" t="s">
        <v>631</v>
      </c>
      <c r="I113" s="458" t="s">
        <v>59</v>
      </c>
      <c r="J113" s="458" t="s">
        <v>122</v>
      </c>
      <c r="K113" s="458"/>
      <c r="L113" s="459" t="s">
        <v>883</v>
      </c>
      <c r="M113" s="479">
        <v>65</v>
      </c>
      <c r="N113" s="161">
        <v>210</v>
      </c>
      <c r="O113" s="161">
        <v>7</v>
      </c>
      <c r="P113" s="161">
        <v>4</v>
      </c>
      <c r="Q113" s="161">
        <v>8</v>
      </c>
      <c r="R113" s="161">
        <v>16</v>
      </c>
      <c r="S113" s="161">
        <v>6</v>
      </c>
      <c r="T113" s="161">
        <v>3</v>
      </c>
      <c r="U113" s="161">
        <v>7</v>
      </c>
      <c r="V113" s="161">
        <v>9</v>
      </c>
      <c r="W113" s="161">
        <v>20</v>
      </c>
      <c r="X113" s="161">
        <v>14</v>
      </c>
      <c r="Y113" s="161">
        <v>11</v>
      </c>
      <c r="Z113" s="161">
        <v>15</v>
      </c>
      <c r="AA113" s="161">
        <v>19</v>
      </c>
      <c r="AB113" s="161">
        <v>27</v>
      </c>
      <c r="AC113" s="161">
        <v>15</v>
      </c>
      <c r="AD113" s="161">
        <v>8</v>
      </c>
      <c r="AE113" s="161">
        <v>11</v>
      </c>
      <c r="AF113" s="161">
        <v>8</v>
      </c>
      <c r="AG113" s="161">
        <v>1</v>
      </c>
      <c r="AH113" s="161">
        <v>1</v>
      </c>
      <c r="AI113" s="161">
        <v>0</v>
      </c>
      <c r="AJ113" s="161">
        <v>0</v>
      </c>
      <c r="AK113" s="161">
        <v>10566</v>
      </c>
      <c r="AL113" s="460">
        <v>50.814285714299999</v>
      </c>
      <c r="AM113" s="161">
        <v>19</v>
      </c>
      <c r="AN113" s="161">
        <v>120</v>
      </c>
      <c r="AO113" s="161">
        <v>71</v>
      </c>
      <c r="AP113" s="161">
        <v>29</v>
      </c>
      <c r="AQ113" s="161">
        <v>10</v>
      </c>
      <c r="AR113" s="161">
        <v>0</v>
      </c>
      <c r="AS113" s="161">
        <v>104</v>
      </c>
      <c r="AT113" s="161">
        <v>3</v>
      </c>
      <c r="AU113" s="161">
        <v>1</v>
      </c>
      <c r="AV113" s="161">
        <v>6</v>
      </c>
      <c r="AW113" s="161">
        <v>10</v>
      </c>
      <c r="AX113" s="161">
        <v>4</v>
      </c>
      <c r="AY113" s="161">
        <v>1</v>
      </c>
      <c r="AZ113" s="161">
        <v>5</v>
      </c>
      <c r="BA113" s="161">
        <v>4</v>
      </c>
      <c r="BB113" s="161">
        <v>12</v>
      </c>
      <c r="BC113" s="161">
        <v>3</v>
      </c>
      <c r="BD113" s="161">
        <v>6</v>
      </c>
      <c r="BE113" s="161">
        <v>6</v>
      </c>
      <c r="BF113" s="161">
        <v>9</v>
      </c>
      <c r="BG113" s="161">
        <v>16</v>
      </c>
      <c r="BH113" s="161">
        <v>8</v>
      </c>
      <c r="BI113" s="161">
        <v>4</v>
      </c>
      <c r="BJ113" s="161">
        <v>3</v>
      </c>
      <c r="BK113" s="161">
        <v>3</v>
      </c>
      <c r="BL113" s="161">
        <v>0</v>
      </c>
      <c r="BM113" s="161">
        <v>0</v>
      </c>
      <c r="BN113" s="161">
        <v>0</v>
      </c>
      <c r="BO113" s="161">
        <v>0</v>
      </c>
      <c r="BP113" s="161">
        <v>4996</v>
      </c>
      <c r="BQ113" s="460">
        <v>48.538461538500002</v>
      </c>
      <c r="BR113" s="161">
        <v>10</v>
      </c>
      <c r="BS113" s="161">
        <v>60</v>
      </c>
      <c r="BT113" s="161">
        <v>34</v>
      </c>
      <c r="BU113" s="161">
        <v>10</v>
      </c>
      <c r="BV113" s="161">
        <v>3</v>
      </c>
      <c r="BW113" s="161">
        <v>0</v>
      </c>
      <c r="BX113" s="161">
        <v>106</v>
      </c>
      <c r="BY113" s="161">
        <v>4</v>
      </c>
      <c r="BZ113" s="161">
        <v>3</v>
      </c>
      <c r="CA113" s="161">
        <v>2</v>
      </c>
      <c r="CB113" s="161">
        <v>6</v>
      </c>
      <c r="CC113" s="161">
        <v>2</v>
      </c>
      <c r="CD113" s="161">
        <v>2</v>
      </c>
      <c r="CE113" s="161">
        <v>2</v>
      </c>
      <c r="CF113" s="161">
        <v>5</v>
      </c>
      <c r="CG113" s="161">
        <v>8</v>
      </c>
      <c r="CH113" s="161">
        <v>11</v>
      </c>
      <c r="CI113" s="161">
        <v>5</v>
      </c>
      <c r="CJ113" s="161">
        <v>9</v>
      </c>
      <c r="CK113" s="161">
        <v>10</v>
      </c>
      <c r="CL113" s="161">
        <v>11</v>
      </c>
      <c r="CM113" s="161">
        <v>7</v>
      </c>
      <c r="CN113" s="161">
        <v>4</v>
      </c>
      <c r="CO113" s="161">
        <v>8</v>
      </c>
      <c r="CP113" s="161">
        <v>5</v>
      </c>
      <c r="CQ113" s="161">
        <v>1</v>
      </c>
      <c r="CR113" s="161">
        <v>1</v>
      </c>
      <c r="CS113" s="161">
        <v>0</v>
      </c>
      <c r="CT113" s="161">
        <v>0</v>
      </c>
      <c r="CU113" s="161">
        <v>5570</v>
      </c>
      <c r="CV113" s="460">
        <v>53.047169811300002</v>
      </c>
      <c r="CW113" s="161">
        <v>9</v>
      </c>
      <c r="CX113" s="161">
        <v>60</v>
      </c>
      <c r="CY113" s="161">
        <v>37</v>
      </c>
      <c r="CZ113" s="161">
        <v>19</v>
      </c>
      <c r="DA113" s="161">
        <v>7</v>
      </c>
      <c r="DB113" s="161">
        <v>0</v>
      </c>
    </row>
    <row r="114" spans="1:106" x14ac:dyDescent="0.15">
      <c r="A114" s="288">
        <v>8528</v>
      </c>
      <c r="B114" s="288">
        <v>28220</v>
      </c>
      <c r="C114" s="288">
        <v>930</v>
      </c>
      <c r="D114" s="458">
        <v>2</v>
      </c>
      <c r="E114" s="458"/>
      <c r="F114" s="458"/>
      <c r="G114" s="458"/>
      <c r="H114" s="458" t="s">
        <v>631</v>
      </c>
      <c r="I114" s="458" t="s">
        <v>59</v>
      </c>
      <c r="J114" s="458" t="s">
        <v>123</v>
      </c>
      <c r="K114" s="458"/>
      <c r="L114" s="459" t="s">
        <v>884</v>
      </c>
      <c r="M114" s="479">
        <v>411</v>
      </c>
      <c r="N114" s="161">
        <v>1222</v>
      </c>
      <c r="O114" s="161">
        <v>34</v>
      </c>
      <c r="P114" s="161">
        <v>55</v>
      </c>
      <c r="Q114" s="161">
        <v>56</v>
      </c>
      <c r="R114" s="161">
        <v>61</v>
      </c>
      <c r="S114" s="161">
        <v>32</v>
      </c>
      <c r="T114" s="161">
        <v>35</v>
      </c>
      <c r="U114" s="161">
        <v>48</v>
      </c>
      <c r="V114" s="161">
        <v>72</v>
      </c>
      <c r="W114" s="161">
        <v>93</v>
      </c>
      <c r="X114" s="161">
        <v>74</v>
      </c>
      <c r="Y114" s="161">
        <v>69</v>
      </c>
      <c r="Z114" s="161">
        <v>95</v>
      </c>
      <c r="AA114" s="161">
        <v>126</v>
      </c>
      <c r="AB114" s="161">
        <v>108</v>
      </c>
      <c r="AC114" s="161">
        <v>76</v>
      </c>
      <c r="AD114" s="161">
        <v>64</v>
      </c>
      <c r="AE114" s="161">
        <v>57</v>
      </c>
      <c r="AF114" s="161">
        <v>41</v>
      </c>
      <c r="AG114" s="161">
        <v>24</v>
      </c>
      <c r="AH114" s="161">
        <v>2</v>
      </c>
      <c r="AI114" s="161">
        <v>0</v>
      </c>
      <c r="AJ114" s="161">
        <v>0</v>
      </c>
      <c r="AK114" s="161">
        <v>60471</v>
      </c>
      <c r="AL114" s="460">
        <v>49.985270049100002</v>
      </c>
      <c r="AM114" s="161">
        <v>145</v>
      </c>
      <c r="AN114" s="161">
        <v>705</v>
      </c>
      <c r="AO114" s="161">
        <v>372</v>
      </c>
      <c r="AP114" s="161">
        <v>188</v>
      </c>
      <c r="AQ114" s="161">
        <v>67</v>
      </c>
      <c r="AR114" s="161">
        <v>11</v>
      </c>
      <c r="AS114" s="161">
        <v>599</v>
      </c>
      <c r="AT114" s="161">
        <v>19</v>
      </c>
      <c r="AU114" s="161">
        <v>20</v>
      </c>
      <c r="AV114" s="161">
        <v>29</v>
      </c>
      <c r="AW114" s="161">
        <v>32</v>
      </c>
      <c r="AX114" s="161">
        <v>17</v>
      </c>
      <c r="AY114" s="161">
        <v>18</v>
      </c>
      <c r="AZ114" s="161">
        <v>25</v>
      </c>
      <c r="BA114" s="161">
        <v>38</v>
      </c>
      <c r="BB114" s="161">
        <v>48</v>
      </c>
      <c r="BC114" s="161">
        <v>39</v>
      </c>
      <c r="BD114" s="161">
        <v>34</v>
      </c>
      <c r="BE114" s="161">
        <v>48</v>
      </c>
      <c r="BF114" s="161">
        <v>59</v>
      </c>
      <c r="BG114" s="161">
        <v>61</v>
      </c>
      <c r="BH114" s="161">
        <v>36</v>
      </c>
      <c r="BI114" s="161">
        <v>28</v>
      </c>
      <c r="BJ114" s="161">
        <v>25</v>
      </c>
      <c r="BK114" s="161">
        <v>13</v>
      </c>
      <c r="BL114" s="161">
        <v>8</v>
      </c>
      <c r="BM114" s="161">
        <v>2</v>
      </c>
      <c r="BN114" s="161">
        <v>0</v>
      </c>
      <c r="BO114" s="161">
        <v>0</v>
      </c>
      <c r="BP114" s="161">
        <v>29076</v>
      </c>
      <c r="BQ114" s="460">
        <v>49.040901502499999</v>
      </c>
      <c r="BR114" s="161">
        <v>68</v>
      </c>
      <c r="BS114" s="161">
        <v>358</v>
      </c>
      <c r="BT114" s="161">
        <v>173</v>
      </c>
      <c r="BU114" s="161">
        <v>76</v>
      </c>
      <c r="BV114" s="161">
        <v>23</v>
      </c>
      <c r="BW114" s="161">
        <v>8</v>
      </c>
      <c r="BX114" s="161">
        <v>623</v>
      </c>
      <c r="BY114" s="161">
        <v>15</v>
      </c>
      <c r="BZ114" s="161">
        <v>35</v>
      </c>
      <c r="CA114" s="161">
        <v>27</v>
      </c>
      <c r="CB114" s="161">
        <v>29</v>
      </c>
      <c r="CC114" s="161">
        <v>15</v>
      </c>
      <c r="CD114" s="161">
        <v>17</v>
      </c>
      <c r="CE114" s="161">
        <v>23</v>
      </c>
      <c r="CF114" s="161">
        <v>34</v>
      </c>
      <c r="CG114" s="161">
        <v>45</v>
      </c>
      <c r="CH114" s="161">
        <v>35</v>
      </c>
      <c r="CI114" s="161">
        <v>35</v>
      </c>
      <c r="CJ114" s="161">
        <v>47</v>
      </c>
      <c r="CK114" s="161">
        <v>67</v>
      </c>
      <c r="CL114" s="161">
        <v>47</v>
      </c>
      <c r="CM114" s="161">
        <v>40</v>
      </c>
      <c r="CN114" s="161">
        <v>36</v>
      </c>
      <c r="CO114" s="161">
        <v>32</v>
      </c>
      <c r="CP114" s="161">
        <v>28</v>
      </c>
      <c r="CQ114" s="161">
        <v>16</v>
      </c>
      <c r="CR114" s="161">
        <v>0</v>
      </c>
      <c r="CS114" s="161">
        <v>0</v>
      </c>
      <c r="CT114" s="161">
        <v>0</v>
      </c>
      <c r="CU114" s="161">
        <v>31395</v>
      </c>
      <c r="CV114" s="460">
        <v>50.893258426999999</v>
      </c>
      <c r="CW114" s="161">
        <v>77</v>
      </c>
      <c r="CX114" s="161">
        <v>347</v>
      </c>
      <c r="CY114" s="161">
        <v>199</v>
      </c>
      <c r="CZ114" s="161">
        <v>112</v>
      </c>
      <c r="DA114" s="161">
        <v>44</v>
      </c>
      <c r="DB114" s="161">
        <v>3</v>
      </c>
    </row>
    <row r="115" spans="1:106" x14ac:dyDescent="0.15">
      <c r="A115" s="288">
        <v>8529</v>
      </c>
      <c r="B115" s="288">
        <v>28220</v>
      </c>
      <c r="C115" s="288">
        <v>93001</v>
      </c>
      <c r="D115" s="288">
        <v>3</v>
      </c>
      <c r="E115" s="288"/>
      <c r="F115" s="288"/>
      <c r="G115" s="288"/>
      <c r="H115" s="288" t="s">
        <v>631</v>
      </c>
      <c r="I115" s="288" t="s">
        <v>59</v>
      </c>
      <c r="J115" s="288" t="s">
        <v>123</v>
      </c>
      <c r="K115" s="288" t="s">
        <v>829</v>
      </c>
      <c r="L115" s="461"/>
      <c r="M115" s="480">
        <v>139</v>
      </c>
      <c r="N115" s="161">
        <v>435</v>
      </c>
      <c r="O115" s="161">
        <v>15</v>
      </c>
      <c r="P115" s="161">
        <v>18</v>
      </c>
      <c r="Q115" s="161">
        <v>18</v>
      </c>
      <c r="R115" s="161">
        <v>22</v>
      </c>
      <c r="S115" s="161">
        <v>18</v>
      </c>
      <c r="T115" s="161">
        <v>15</v>
      </c>
      <c r="U115" s="161">
        <v>22</v>
      </c>
      <c r="V115" s="161">
        <v>25</v>
      </c>
      <c r="W115" s="161">
        <v>30</v>
      </c>
      <c r="X115" s="161">
        <v>24</v>
      </c>
      <c r="Y115" s="161">
        <v>25</v>
      </c>
      <c r="Z115" s="161">
        <v>36</v>
      </c>
      <c r="AA115" s="161">
        <v>49</v>
      </c>
      <c r="AB115" s="161">
        <v>36</v>
      </c>
      <c r="AC115" s="161">
        <v>22</v>
      </c>
      <c r="AD115" s="161">
        <v>17</v>
      </c>
      <c r="AE115" s="161">
        <v>20</v>
      </c>
      <c r="AF115" s="161">
        <v>13</v>
      </c>
      <c r="AG115" s="161">
        <v>10</v>
      </c>
      <c r="AH115" s="161">
        <v>0</v>
      </c>
      <c r="AI115" s="161">
        <v>0</v>
      </c>
      <c r="AJ115" s="161">
        <v>0</v>
      </c>
      <c r="AK115" s="161">
        <v>20927</v>
      </c>
      <c r="AL115" s="460">
        <v>48.608045977000003</v>
      </c>
      <c r="AM115" s="161">
        <v>51</v>
      </c>
      <c r="AN115" s="161">
        <v>266</v>
      </c>
      <c r="AO115" s="161">
        <v>118</v>
      </c>
      <c r="AP115" s="161">
        <v>60</v>
      </c>
      <c r="AQ115" s="161">
        <v>23</v>
      </c>
      <c r="AR115" s="161">
        <v>3</v>
      </c>
      <c r="AS115" s="161">
        <v>209</v>
      </c>
      <c r="AT115" s="161">
        <v>10</v>
      </c>
      <c r="AU115" s="161">
        <v>4</v>
      </c>
      <c r="AV115" s="161">
        <v>9</v>
      </c>
      <c r="AW115" s="161">
        <v>12</v>
      </c>
      <c r="AX115" s="161">
        <v>11</v>
      </c>
      <c r="AY115" s="161">
        <v>6</v>
      </c>
      <c r="AZ115" s="161">
        <v>10</v>
      </c>
      <c r="BA115" s="161">
        <v>13</v>
      </c>
      <c r="BB115" s="161">
        <v>16</v>
      </c>
      <c r="BC115" s="161">
        <v>12</v>
      </c>
      <c r="BD115" s="161">
        <v>11</v>
      </c>
      <c r="BE115" s="161">
        <v>17</v>
      </c>
      <c r="BF115" s="161">
        <v>26</v>
      </c>
      <c r="BG115" s="161">
        <v>17</v>
      </c>
      <c r="BH115" s="161">
        <v>14</v>
      </c>
      <c r="BI115" s="161">
        <v>7</v>
      </c>
      <c r="BJ115" s="161">
        <v>7</v>
      </c>
      <c r="BK115" s="161">
        <v>5</v>
      </c>
      <c r="BL115" s="161">
        <v>2</v>
      </c>
      <c r="BM115" s="161">
        <v>0</v>
      </c>
      <c r="BN115" s="161">
        <v>0</v>
      </c>
      <c r="BO115" s="161">
        <v>0</v>
      </c>
      <c r="BP115" s="161">
        <v>9829</v>
      </c>
      <c r="BQ115" s="460">
        <v>47.528708133999999</v>
      </c>
      <c r="BR115" s="161">
        <v>23</v>
      </c>
      <c r="BS115" s="161">
        <v>134</v>
      </c>
      <c r="BT115" s="161">
        <v>52</v>
      </c>
      <c r="BU115" s="161">
        <v>21</v>
      </c>
      <c r="BV115" s="161">
        <v>7</v>
      </c>
      <c r="BW115" s="161">
        <v>2</v>
      </c>
      <c r="BX115" s="161">
        <v>226</v>
      </c>
      <c r="BY115" s="161">
        <v>5</v>
      </c>
      <c r="BZ115" s="161">
        <v>14</v>
      </c>
      <c r="CA115" s="161">
        <v>9</v>
      </c>
      <c r="CB115" s="161">
        <v>10</v>
      </c>
      <c r="CC115" s="161">
        <v>7</v>
      </c>
      <c r="CD115" s="161">
        <v>9</v>
      </c>
      <c r="CE115" s="161">
        <v>12</v>
      </c>
      <c r="CF115" s="161">
        <v>12</v>
      </c>
      <c r="CG115" s="161">
        <v>14</v>
      </c>
      <c r="CH115" s="161">
        <v>12</v>
      </c>
      <c r="CI115" s="161">
        <v>14</v>
      </c>
      <c r="CJ115" s="161">
        <v>19</v>
      </c>
      <c r="CK115" s="161">
        <v>23</v>
      </c>
      <c r="CL115" s="161">
        <v>19</v>
      </c>
      <c r="CM115" s="161">
        <v>8</v>
      </c>
      <c r="CN115" s="161">
        <v>10</v>
      </c>
      <c r="CO115" s="161">
        <v>13</v>
      </c>
      <c r="CP115" s="161">
        <v>8</v>
      </c>
      <c r="CQ115" s="161">
        <v>8</v>
      </c>
      <c r="CR115" s="161">
        <v>0</v>
      </c>
      <c r="CS115" s="161">
        <v>0</v>
      </c>
      <c r="CT115" s="161">
        <v>0</v>
      </c>
      <c r="CU115" s="161">
        <v>11098</v>
      </c>
      <c r="CV115" s="460">
        <v>49.606194690300001</v>
      </c>
      <c r="CW115" s="161">
        <v>28</v>
      </c>
      <c r="CX115" s="161">
        <v>132</v>
      </c>
      <c r="CY115" s="161">
        <v>66</v>
      </c>
      <c r="CZ115" s="161">
        <v>39</v>
      </c>
      <c r="DA115" s="161">
        <v>16</v>
      </c>
      <c r="DB115" s="161">
        <v>1</v>
      </c>
    </row>
    <row r="116" spans="1:106" x14ac:dyDescent="0.15">
      <c r="A116" s="288">
        <v>8530</v>
      </c>
      <c r="B116" s="288">
        <v>28220</v>
      </c>
      <c r="C116" s="288">
        <v>93002</v>
      </c>
      <c r="D116" s="288">
        <v>3</v>
      </c>
      <c r="E116" s="288"/>
      <c r="F116" s="288"/>
      <c r="G116" s="288"/>
      <c r="H116" s="288" t="s">
        <v>631</v>
      </c>
      <c r="I116" s="288" t="s">
        <v>59</v>
      </c>
      <c r="J116" s="288" t="s">
        <v>123</v>
      </c>
      <c r="K116" s="288" t="s">
        <v>57</v>
      </c>
      <c r="L116" s="461"/>
      <c r="M116" s="480">
        <v>156</v>
      </c>
      <c r="N116" s="161">
        <v>446</v>
      </c>
      <c r="O116" s="161">
        <v>14</v>
      </c>
      <c r="P116" s="161">
        <v>17</v>
      </c>
      <c r="Q116" s="161">
        <v>25</v>
      </c>
      <c r="R116" s="161">
        <v>24</v>
      </c>
      <c r="S116" s="161">
        <v>7</v>
      </c>
      <c r="T116" s="161">
        <v>10</v>
      </c>
      <c r="U116" s="161">
        <v>15</v>
      </c>
      <c r="V116" s="161">
        <v>31</v>
      </c>
      <c r="W116" s="161">
        <v>38</v>
      </c>
      <c r="X116" s="161">
        <v>35</v>
      </c>
      <c r="Y116" s="161">
        <v>23</v>
      </c>
      <c r="Z116" s="161">
        <v>24</v>
      </c>
      <c r="AA116" s="161">
        <v>36</v>
      </c>
      <c r="AB116" s="161">
        <v>46</v>
      </c>
      <c r="AC116" s="161">
        <v>37</v>
      </c>
      <c r="AD116" s="161">
        <v>26</v>
      </c>
      <c r="AE116" s="161">
        <v>17</v>
      </c>
      <c r="AF116" s="161">
        <v>12</v>
      </c>
      <c r="AG116" s="161">
        <v>8</v>
      </c>
      <c r="AH116" s="161">
        <v>1</v>
      </c>
      <c r="AI116" s="161">
        <v>0</v>
      </c>
      <c r="AJ116" s="161">
        <v>0</v>
      </c>
      <c r="AK116" s="161">
        <v>21975</v>
      </c>
      <c r="AL116" s="460">
        <v>49.771300448399998</v>
      </c>
      <c r="AM116" s="161">
        <v>56</v>
      </c>
      <c r="AN116" s="161">
        <v>243</v>
      </c>
      <c r="AO116" s="161">
        <v>147</v>
      </c>
      <c r="AP116" s="161">
        <v>64</v>
      </c>
      <c r="AQ116" s="161">
        <v>21</v>
      </c>
      <c r="AR116" s="161">
        <v>1</v>
      </c>
      <c r="AS116" s="161">
        <v>221</v>
      </c>
      <c r="AT116" s="161">
        <v>8</v>
      </c>
      <c r="AU116" s="161">
        <v>11</v>
      </c>
      <c r="AV116" s="161">
        <v>14</v>
      </c>
      <c r="AW116" s="161">
        <v>14</v>
      </c>
      <c r="AX116" s="161">
        <v>1</v>
      </c>
      <c r="AY116" s="161">
        <v>4</v>
      </c>
      <c r="AZ116" s="161">
        <v>9</v>
      </c>
      <c r="BA116" s="161">
        <v>15</v>
      </c>
      <c r="BB116" s="161">
        <v>17</v>
      </c>
      <c r="BC116" s="161">
        <v>20</v>
      </c>
      <c r="BD116" s="161">
        <v>11</v>
      </c>
      <c r="BE116" s="161">
        <v>13</v>
      </c>
      <c r="BF116" s="161">
        <v>12</v>
      </c>
      <c r="BG116" s="161">
        <v>25</v>
      </c>
      <c r="BH116" s="161">
        <v>16</v>
      </c>
      <c r="BI116" s="161">
        <v>12</v>
      </c>
      <c r="BJ116" s="161">
        <v>9</v>
      </c>
      <c r="BK116" s="161">
        <v>5</v>
      </c>
      <c r="BL116" s="161">
        <v>4</v>
      </c>
      <c r="BM116" s="161">
        <v>1</v>
      </c>
      <c r="BN116" s="161">
        <v>0</v>
      </c>
      <c r="BO116" s="161">
        <v>0</v>
      </c>
      <c r="BP116" s="161">
        <v>10556</v>
      </c>
      <c r="BQ116" s="460">
        <v>48.264705882400001</v>
      </c>
      <c r="BR116" s="161">
        <v>33</v>
      </c>
      <c r="BS116" s="161">
        <v>116</v>
      </c>
      <c r="BT116" s="161">
        <v>72</v>
      </c>
      <c r="BU116" s="161">
        <v>31</v>
      </c>
      <c r="BV116" s="161">
        <v>10</v>
      </c>
      <c r="BW116" s="161">
        <v>0</v>
      </c>
      <c r="BX116" s="161">
        <v>225</v>
      </c>
      <c r="BY116" s="161">
        <v>6</v>
      </c>
      <c r="BZ116" s="161">
        <v>6</v>
      </c>
      <c r="CA116" s="161">
        <v>11</v>
      </c>
      <c r="CB116" s="161">
        <v>10</v>
      </c>
      <c r="CC116" s="161">
        <v>6</v>
      </c>
      <c r="CD116" s="161">
        <v>6</v>
      </c>
      <c r="CE116" s="161">
        <v>6</v>
      </c>
      <c r="CF116" s="161">
        <v>16</v>
      </c>
      <c r="CG116" s="161">
        <v>21</v>
      </c>
      <c r="CH116" s="161">
        <v>15</v>
      </c>
      <c r="CI116" s="161">
        <v>12</v>
      </c>
      <c r="CJ116" s="161">
        <v>11</v>
      </c>
      <c r="CK116" s="161">
        <v>24</v>
      </c>
      <c r="CL116" s="161">
        <v>21</v>
      </c>
      <c r="CM116" s="161">
        <v>21</v>
      </c>
      <c r="CN116" s="161">
        <v>14</v>
      </c>
      <c r="CO116" s="161">
        <v>8</v>
      </c>
      <c r="CP116" s="161">
        <v>7</v>
      </c>
      <c r="CQ116" s="161">
        <v>4</v>
      </c>
      <c r="CR116" s="161">
        <v>0</v>
      </c>
      <c r="CS116" s="161">
        <v>0</v>
      </c>
      <c r="CT116" s="161">
        <v>0</v>
      </c>
      <c r="CU116" s="161">
        <v>11419</v>
      </c>
      <c r="CV116" s="460">
        <v>51.251111111100002</v>
      </c>
      <c r="CW116" s="161">
        <v>23</v>
      </c>
      <c r="CX116" s="161">
        <v>127</v>
      </c>
      <c r="CY116" s="161">
        <v>75</v>
      </c>
      <c r="CZ116" s="161">
        <v>33</v>
      </c>
      <c r="DA116" s="161">
        <v>11</v>
      </c>
      <c r="DB116" s="161">
        <v>1</v>
      </c>
    </row>
    <row r="117" spans="1:106" x14ac:dyDescent="0.15">
      <c r="A117" s="288">
        <v>8531</v>
      </c>
      <c r="B117" s="288">
        <v>28220</v>
      </c>
      <c r="C117" s="288">
        <v>93003</v>
      </c>
      <c r="D117" s="288">
        <v>3</v>
      </c>
      <c r="E117" s="288"/>
      <c r="F117" s="288"/>
      <c r="G117" s="288"/>
      <c r="H117" s="288" t="s">
        <v>631</v>
      </c>
      <c r="I117" s="288" t="s">
        <v>59</v>
      </c>
      <c r="J117" s="288" t="s">
        <v>123</v>
      </c>
      <c r="K117" s="288" t="s">
        <v>827</v>
      </c>
      <c r="L117" s="461"/>
      <c r="M117" s="480">
        <v>116</v>
      </c>
      <c r="N117" s="161">
        <v>341</v>
      </c>
      <c r="O117" s="161">
        <v>5</v>
      </c>
      <c r="P117" s="161">
        <v>20</v>
      </c>
      <c r="Q117" s="161">
        <v>13</v>
      </c>
      <c r="R117" s="161">
        <v>15</v>
      </c>
      <c r="S117" s="161">
        <v>7</v>
      </c>
      <c r="T117" s="161">
        <v>10</v>
      </c>
      <c r="U117" s="161">
        <v>11</v>
      </c>
      <c r="V117" s="161">
        <v>16</v>
      </c>
      <c r="W117" s="161">
        <v>25</v>
      </c>
      <c r="X117" s="161">
        <v>15</v>
      </c>
      <c r="Y117" s="161">
        <v>21</v>
      </c>
      <c r="Z117" s="161">
        <v>35</v>
      </c>
      <c r="AA117" s="161">
        <v>41</v>
      </c>
      <c r="AB117" s="161">
        <v>26</v>
      </c>
      <c r="AC117" s="161">
        <v>17</v>
      </c>
      <c r="AD117" s="161">
        <v>21</v>
      </c>
      <c r="AE117" s="161">
        <v>20</v>
      </c>
      <c r="AF117" s="161">
        <v>16</v>
      </c>
      <c r="AG117" s="161">
        <v>6</v>
      </c>
      <c r="AH117" s="161">
        <v>1</v>
      </c>
      <c r="AI117" s="161">
        <v>0</v>
      </c>
      <c r="AJ117" s="161">
        <v>0</v>
      </c>
      <c r="AK117" s="161">
        <v>17569</v>
      </c>
      <c r="AL117" s="460">
        <v>52.021994134899998</v>
      </c>
      <c r="AM117" s="161">
        <v>38</v>
      </c>
      <c r="AN117" s="161">
        <v>196</v>
      </c>
      <c r="AO117" s="161">
        <v>107</v>
      </c>
      <c r="AP117" s="161">
        <v>64</v>
      </c>
      <c r="AQ117" s="161">
        <v>23</v>
      </c>
      <c r="AR117" s="161">
        <v>7</v>
      </c>
      <c r="AS117" s="161">
        <v>169</v>
      </c>
      <c r="AT117" s="161">
        <v>1</v>
      </c>
      <c r="AU117" s="161">
        <v>5</v>
      </c>
      <c r="AV117" s="161">
        <v>6</v>
      </c>
      <c r="AW117" s="161">
        <v>6</v>
      </c>
      <c r="AX117" s="161">
        <v>5</v>
      </c>
      <c r="AY117" s="161">
        <v>8</v>
      </c>
      <c r="AZ117" s="161">
        <v>6</v>
      </c>
      <c r="BA117" s="161">
        <v>10</v>
      </c>
      <c r="BB117" s="161">
        <v>15</v>
      </c>
      <c r="BC117" s="161">
        <v>7</v>
      </c>
      <c r="BD117" s="161">
        <v>12</v>
      </c>
      <c r="BE117" s="161">
        <v>18</v>
      </c>
      <c r="BF117" s="161">
        <v>21</v>
      </c>
      <c r="BG117" s="161">
        <v>19</v>
      </c>
      <c r="BH117" s="161">
        <v>6</v>
      </c>
      <c r="BI117" s="161">
        <v>9</v>
      </c>
      <c r="BJ117" s="161">
        <v>9</v>
      </c>
      <c r="BK117" s="161">
        <v>3</v>
      </c>
      <c r="BL117" s="161">
        <v>2</v>
      </c>
      <c r="BM117" s="161">
        <v>1</v>
      </c>
      <c r="BN117" s="161">
        <v>0</v>
      </c>
      <c r="BO117" s="161">
        <v>0</v>
      </c>
      <c r="BP117" s="161">
        <v>8691</v>
      </c>
      <c r="BQ117" s="460">
        <v>51.926035503000001</v>
      </c>
      <c r="BR117" s="161">
        <v>12</v>
      </c>
      <c r="BS117" s="161">
        <v>108</v>
      </c>
      <c r="BT117" s="161">
        <v>49</v>
      </c>
      <c r="BU117" s="161">
        <v>24</v>
      </c>
      <c r="BV117" s="161">
        <v>6</v>
      </c>
      <c r="BW117" s="161">
        <v>6</v>
      </c>
      <c r="BX117" s="161">
        <v>172</v>
      </c>
      <c r="BY117" s="161">
        <v>4</v>
      </c>
      <c r="BZ117" s="161">
        <v>15</v>
      </c>
      <c r="CA117" s="161">
        <v>7</v>
      </c>
      <c r="CB117" s="161">
        <v>9</v>
      </c>
      <c r="CC117" s="161">
        <v>2</v>
      </c>
      <c r="CD117" s="161">
        <v>2</v>
      </c>
      <c r="CE117" s="161">
        <v>5</v>
      </c>
      <c r="CF117" s="161">
        <v>6</v>
      </c>
      <c r="CG117" s="161">
        <v>10</v>
      </c>
      <c r="CH117" s="161">
        <v>8</v>
      </c>
      <c r="CI117" s="161">
        <v>9</v>
      </c>
      <c r="CJ117" s="161">
        <v>17</v>
      </c>
      <c r="CK117" s="161">
        <v>20</v>
      </c>
      <c r="CL117" s="161">
        <v>7</v>
      </c>
      <c r="CM117" s="161">
        <v>11</v>
      </c>
      <c r="CN117" s="161">
        <v>12</v>
      </c>
      <c r="CO117" s="161">
        <v>11</v>
      </c>
      <c r="CP117" s="161">
        <v>13</v>
      </c>
      <c r="CQ117" s="161">
        <v>4</v>
      </c>
      <c r="CR117" s="161">
        <v>0</v>
      </c>
      <c r="CS117" s="161">
        <v>0</v>
      </c>
      <c r="CT117" s="161">
        <v>0</v>
      </c>
      <c r="CU117" s="161">
        <v>8878</v>
      </c>
      <c r="CV117" s="460">
        <v>52.116279069800001</v>
      </c>
      <c r="CW117" s="161">
        <v>26</v>
      </c>
      <c r="CX117" s="161">
        <v>88</v>
      </c>
      <c r="CY117" s="161">
        <v>58</v>
      </c>
      <c r="CZ117" s="161">
        <v>40</v>
      </c>
      <c r="DA117" s="161">
        <v>17</v>
      </c>
      <c r="DB117" s="161">
        <v>1</v>
      </c>
    </row>
    <row r="118" spans="1:106" x14ac:dyDescent="0.15">
      <c r="A118" s="288">
        <v>8532</v>
      </c>
      <c r="B118" s="288">
        <v>28220</v>
      </c>
      <c r="C118" s="288">
        <v>960</v>
      </c>
      <c r="D118" s="458">
        <v>2</v>
      </c>
      <c r="E118" s="458"/>
      <c r="F118" s="458"/>
      <c r="G118" s="458"/>
      <c r="H118" s="458" t="s">
        <v>631</v>
      </c>
      <c r="I118" s="458" t="s">
        <v>59</v>
      </c>
      <c r="J118" s="458" t="s">
        <v>124</v>
      </c>
      <c r="K118" s="458"/>
      <c r="L118" s="459" t="s">
        <v>884</v>
      </c>
      <c r="M118" s="479">
        <v>98</v>
      </c>
      <c r="N118" s="161">
        <v>422</v>
      </c>
      <c r="O118" s="161">
        <v>15</v>
      </c>
      <c r="P118" s="161">
        <v>7</v>
      </c>
      <c r="Q118" s="161">
        <v>6</v>
      </c>
      <c r="R118" s="161">
        <v>69</v>
      </c>
      <c r="S118" s="161">
        <v>40</v>
      </c>
      <c r="T118" s="161">
        <v>16</v>
      </c>
      <c r="U118" s="161">
        <v>18</v>
      </c>
      <c r="V118" s="161">
        <v>22</v>
      </c>
      <c r="W118" s="161">
        <v>17</v>
      </c>
      <c r="X118" s="161">
        <v>15</v>
      </c>
      <c r="Y118" s="161">
        <v>22</v>
      </c>
      <c r="Z118" s="161">
        <v>30</v>
      </c>
      <c r="AA118" s="161">
        <v>36</v>
      </c>
      <c r="AB118" s="161">
        <v>27</v>
      </c>
      <c r="AC118" s="161">
        <v>25</v>
      </c>
      <c r="AD118" s="161">
        <v>18</v>
      </c>
      <c r="AE118" s="161">
        <v>19</v>
      </c>
      <c r="AF118" s="161">
        <v>14</v>
      </c>
      <c r="AG118" s="161">
        <v>5</v>
      </c>
      <c r="AH118" s="161">
        <v>1</v>
      </c>
      <c r="AI118" s="161">
        <v>0</v>
      </c>
      <c r="AJ118" s="161">
        <v>0</v>
      </c>
      <c r="AK118" s="161">
        <v>18945</v>
      </c>
      <c r="AL118" s="460">
        <v>45.393364928899999</v>
      </c>
      <c r="AM118" s="161">
        <v>28</v>
      </c>
      <c r="AN118" s="161">
        <v>285</v>
      </c>
      <c r="AO118" s="161">
        <v>109</v>
      </c>
      <c r="AP118" s="161">
        <v>57</v>
      </c>
      <c r="AQ118" s="161">
        <v>20</v>
      </c>
      <c r="AR118" s="161">
        <v>1</v>
      </c>
      <c r="AS118" s="161">
        <v>205</v>
      </c>
      <c r="AT118" s="161">
        <v>8</v>
      </c>
      <c r="AU118" s="161">
        <v>4</v>
      </c>
      <c r="AV118" s="161">
        <v>4</v>
      </c>
      <c r="AW118" s="161">
        <v>39</v>
      </c>
      <c r="AX118" s="161">
        <v>21</v>
      </c>
      <c r="AY118" s="161">
        <v>7</v>
      </c>
      <c r="AZ118" s="161">
        <v>9</v>
      </c>
      <c r="BA118" s="161">
        <v>12</v>
      </c>
      <c r="BB118" s="161">
        <v>6</v>
      </c>
      <c r="BC118" s="161">
        <v>7</v>
      </c>
      <c r="BD118" s="161">
        <v>10</v>
      </c>
      <c r="BE118" s="161">
        <v>15</v>
      </c>
      <c r="BF118" s="161">
        <v>21</v>
      </c>
      <c r="BG118" s="161">
        <v>11</v>
      </c>
      <c r="BH118" s="161">
        <v>12</v>
      </c>
      <c r="BI118" s="161">
        <v>7</v>
      </c>
      <c r="BJ118" s="161">
        <v>7</v>
      </c>
      <c r="BK118" s="161">
        <v>4</v>
      </c>
      <c r="BL118" s="161">
        <v>1</v>
      </c>
      <c r="BM118" s="161">
        <v>0</v>
      </c>
      <c r="BN118" s="161">
        <v>0</v>
      </c>
      <c r="BO118" s="161">
        <v>0</v>
      </c>
      <c r="BP118" s="161">
        <v>8601</v>
      </c>
      <c r="BQ118" s="460">
        <v>42.456097561</v>
      </c>
      <c r="BR118" s="161">
        <v>16</v>
      </c>
      <c r="BS118" s="161">
        <v>147</v>
      </c>
      <c r="BT118" s="161">
        <v>42</v>
      </c>
      <c r="BU118" s="161">
        <v>19</v>
      </c>
      <c r="BV118" s="161">
        <v>5</v>
      </c>
      <c r="BW118" s="161">
        <v>0</v>
      </c>
      <c r="BX118" s="161">
        <v>217</v>
      </c>
      <c r="BY118" s="161">
        <v>7</v>
      </c>
      <c r="BZ118" s="161">
        <v>3</v>
      </c>
      <c r="CA118" s="161">
        <v>2</v>
      </c>
      <c r="CB118" s="161">
        <v>30</v>
      </c>
      <c r="CC118" s="161">
        <v>19</v>
      </c>
      <c r="CD118" s="161">
        <v>9</v>
      </c>
      <c r="CE118" s="161">
        <v>9</v>
      </c>
      <c r="CF118" s="161">
        <v>10</v>
      </c>
      <c r="CG118" s="161">
        <v>11</v>
      </c>
      <c r="CH118" s="161">
        <v>8</v>
      </c>
      <c r="CI118" s="161">
        <v>12</v>
      </c>
      <c r="CJ118" s="161">
        <v>15</v>
      </c>
      <c r="CK118" s="161">
        <v>15</v>
      </c>
      <c r="CL118" s="161">
        <v>16</v>
      </c>
      <c r="CM118" s="161">
        <v>13</v>
      </c>
      <c r="CN118" s="161">
        <v>11</v>
      </c>
      <c r="CO118" s="161">
        <v>12</v>
      </c>
      <c r="CP118" s="161">
        <v>10</v>
      </c>
      <c r="CQ118" s="161">
        <v>4</v>
      </c>
      <c r="CR118" s="161">
        <v>1</v>
      </c>
      <c r="CS118" s="161">
        <v>0</v>
      </c>
      <c r="CT118" s="161">
        <v>0</v>
      </c>
      <c r="CU118" s="161">
        <v>10344</v>
      </c>
      <c r="CV118" s="460">
        <v>48.168202764999997</v>
      </c>
      <c r="CW118" s="161">
        <v>12</v>
      </c>
      <c r="CX118" s="161">
        <v>138</v>
      </c>
      <c r="CY118" s="161">
        <v>67</v>
      </c>
      <c r="CZ118" s="161">
        <v>38</v>
      </c>
      <c r="DA118" s="161">
        <v>15</v>
      </c>
      <c r="DB118" s="161">
        <v>1</v>
      </c>
    </row>
    <row r="119" spans="1:106" x14ac:dyDescent="0.15">
      <c r="A119" s="288">
        <v>8533</v>
      </c>
      <c r="B119" s="288">
        <v>28220</v>
      </c>
      <c r="C119" s="288">
        <v>970</v>
      </c>
      <c r="D119" s="458">
        <v>2</v>
      </c>
      <c r="E119" s="458"/>
      <c r="F119" s="458"/>
      <c r="G119" s="458"/>
      <c r="H119" s="458" t="s">
        <v>631</v>
      </c>
      <c r="I119" s="458" t="s">
        <v>59</v>
      </c>
      <c r="J119" s="458" t="s">
        <v>125</v>
      </c>
      <c r="K119" s="458"/>
      <c r="L119" s="459" t="s">
        <v>884</v>
      </c>
      <c r="M119" s="479">
        <v>135</v>
      </c>
      <c r="N119" s="161">
        <v>424</v>
      </c>
      <c r="O119" s="161">
        <v>10</v>
      </c>
      <c r="P119" s="161">
        <v>14</v>
      </c>
      <c r="Q119" s="161">
        <v>21</v>
      </c>
      <c r="R119" s="161">
        <v>21</v>
      </c>
      <c r="S119" s="161">
        <v>19</v>
      </c>
      <c r="T119" s="161">
        <v>13</v>
      </c>
      <c r="U119" s="161">
        <v>25</v>
      </c>
      <c r="V119" s="161">
        <v>22</v>
      </c>
      <c r="W119" s="161">
        <v>33</v>
      </c>
      <c r="X119" s="161">
        <v>26</v>
      </c>
      <c r="Y119" s="161">
        <v>31</v>
      </c>
      <c r="Z119" s="161">
        <v>30</v>
      </c>
      <c r="AA119" s="161">
        <v>39</v>
      </c>
      <c r="AB119" s="161">
        <v>29</v>
      </c>
      <c r="AC119" s="161">
        <v>34</v>
      </c>
      <c r="AD119" s="161">
        <v>20</v>
      </c>
      <c r="AE119" s="161">
        <v>20</v>
      </c>
      <c r="AF119" s="161">
        <v>9</v>
      </c>
      <c r="AG119" s="161">
        <v>7</v>
      </c>
      <c r="AH119" s="161">
        <v>1</v>
      </c>
      <c r="AI119" s="161">
        <v>0</v>
      </c>
      <c r="AJ119" s="161">
        <v>0</v>
      </c>
      <c r="AK119" s="161">
        <v>20534</v>
      </c>
      <c r="AL119" s="460">
        <v>48.929245283</v>
      </c>
      <c r="AM119" s="161">
        <v>45</v>
      </c>
      <c r="AN119" s="161">
        <v>259</v>
      </c>
      <c r="AO119" s="161">
        <v>120</v>
      </c>
      <c r="AP119" s="161">
        <v>57</v>
      </c>
      <c r="AQ119" s="161">
        <v>17</v>
      </c>
      <c r="AR119" s="161">
        <v>0</v>
      </c>
      <c r="AS119" s="161">
        <v>219</v>
      </c>
      <c r="AT119" s="161">
        <v>9</v>
      </c>
      <c r="AU119" s="161">
        <v>7</v>
      </c>
      <c r="AV119" s="161">
        <v>16</v>
      </c>
      <c r="AW119" s="161">
        <v>9</v>
      </c>
      <c r="AX119" s="161">
        <v>12</v>
      </c>
      <c r="AY119" s="161">
        <v>8</v>
      </c>
      <c r="AZ119" s="161">
        <v>13</v>
      </c>
      <c r="BA119" s="161">
        <v>12</v>
      </c>
      <c r="BB119" s="161">
        <v>17</v>
      </c>
      <c r="BC119" s="161">
        <v>9</v>
      </c>
      <c r="BD119" s="161">
        <v>17</v>
      </c>
      <c r="BE119" s="161">
        <v>14</v>
      </c>
      <c r="BF119" s="161">
        <v>21</v>
      </c>
      <c r="BG119" s="161">
        <v>16</v>
      </c>
      <c r="BH119" s="161">
        <v>18</v>
      </c>
      <c r="BI119" s="161">
        <v>8</v>
      </c>
      <c r="BJ119" s="161">
        <v>5</v>
      </c>
      <c r="BK119" s="161">
        <v>5</v>
      </c>
      <c r="BL119" s="161">
        <v>3</v>
      </c>
      <c r="BM119" s="161">
        <v>0</v>
      </c>
      <c r="BN119" s="161">
        <v>0</v>
      </c>
      <c r="BO119" s="161">
        <v>0</v>
      </c>
      <c r="BP119" s="161">
        <v>9970</v>
      </c>
      <c r="BQ119" s="460">
        <v>46.025114155300002</v>
      </c>
      <c r="BR119" s="161">
        <v>32</v>
      </c>
      <c r="BS119" s="161">
        <v>132</v>
      </c>
      <c r="BT119" s="161">
        <v>55</v>
      </c>
      <c r="BU119" s="161">
        <v>21</v>
      </c>
      <c r="BV119" s="161">
        <v>8</v>
      </c>
      <c r="BW119" s="161">
        <v>0</v>
      </c>
      <c r="BX119" s="161">
        <v>205</v>
      </c>
      <c r="BY119" s="161">
        <v>1</v>
      </c>
      <c r="BZ119" s="161">
        <v>7</v>
      </c>
      <c r="CA119" s="161">
        <v>5</v>
      </c>
      <c r="CB119" s="161">
        <v>12</v>
      </c>
      <c r="CC119" s="161">
        <v>7</v>
      </c>
      <c r="CD119" s="161">
        <v>5</v>
      </c>
      <c r="CE119" s="161">
        <v>12</v>
      </c>
      <c r="CF119" s="161">
        <v>10</v>
      </c>
      <c r="CG119" s="161">
        <v>16</v>
      </c>
      <c r="CH119" s="161">
        <v>17</v>
      </c>
      <c r="CI119" s="161">
        <v>14</v>
      </c>
      <c r="CJ119" s="161">
        <v>16</v>
      </c>
      <c r="CK119" s="161">
        <v>18</v>
      </c>
      <c r="CL119" s="161">
        <v>13</v>
      </c>
      <c r="CM119" s="161">
        <v>16</v>
      </c>
      <c r="CN119" s="161">
        <v>12</v>
      </c>
      <c r="CO119" s="161">
        <v>15</v>
      </c>
      <c r="CP119" s="161">
        <v>4</v>
      </c>
      <c r="CQ119" s="161">
        <v>4</v>
      </c>
      <c r="CR119" s="161">
        <v>1</v>
      </c>
      <c r="CS119" s="161">
        <v>0</v>
      </c>
      <c r="CT119" s="161">
        <v>0</v>
      </c>
      <c r="CU119" s="161">
        <v>10564</v>
      </c>
      <c r="CV119" s="460">
        <v>52.0317073171</v>
      </c>
      <c r="CW119" s="161">
        <v>13</v>
      </c>
      <c r="CX119" s="161">
        <v>127</v>
      </c>
      <c r="CY119" s="161">
        <v>65</v>
      </c>
      <c r="CZ119" s="161">
        <v>36</v>
      </c>
      <c r="DA119" s="161">
        <v>9</v>
      </c>
      <c r="DB119" s="161">
        <v>0</v>
      </c>
    </row>
    <row r="120" spans="1:106" x14ac:dyDescent="0.15">
      <c r="A120" s="288">
        <v>8534</v>
      </c>
      <c r="B120" s="288">
        <v>28220</v>
      </c>
      <c r="C120" s="288">
        <v>980</v>
      </c>
      <c r="D120" s="458">
        <v>2</v>
      </c>
      <c r="E120" s="458"/>
      <c r="F120" s="458"/>
      <c r="G120" s="458"/>
      <c r="H120" s="458" t="s">
        <v>631</v>
      </c>
      <c r="I120" s="458" t="s">
        <v>59</v>
      </c>
      <c r="J120" s="458" t="s">
        <v>126</v>
      </c>
      <c r="K120" s="458"/>
      <c r="L120" s="459" t="s">
        <v>884</v>
      </c>
      <c r="M120" s="479">
        <v>118</v>
      </c>
      <c r="N120" s="161">
        <v>353</v>
      </c>
      <c r="O120" s="161">
        <v>11</v>
      </c>
      <c r="P120" s="161">
        <v>11</v>
      </c>
      <c r="Q120" s="161">
        <v>14</v>
      </c>
      <c r="R120" s="161">
        <v>15</v>
      </c>
      <c r="S120" s="161">
        <v>12</v>
      </c>
      <c r="T120" s="161">
        <v>17</v>
      </c>
      <c r="U120" s="161">
        <v>18</v>
      </c>
      <c r="V120" s="161">
        <v>11</v>
      </c>
      <c r="W120" s="161">
        <v>21</v>
      </c>
      <c r="X120" s="161">
        <v>23</v>
      </c>
      <c r="Y120" s="161">
        <v>14</v>
      </c>
      <c r="Z120" s="161">
        <v>32</v>
      </c>
      <c r="AA120" s="161">
        <v>42</v>
      </c>
      <c r="AB120" s="161">
        <v>36</v>
      </c>
      <c r="AC120" s="161">
        <v>28</v>
      </c>
      <c r="AD120" s="161">
        <v>21</v>
      </c>
      <c r="AE120" s="161">
        <v>13</v>
      </c>
      <c r="AF120" s="161">
        <v>10</v>
      </c>
      <c r="AG120" s="161">
        <v>4</v>
      </c>
      <c r="AH120" s="161">
        <v>0</v>
      </c>
      <c r="AI120" s="161">
        <v>0</v>
      </c>
      <c r="AJ120" s="161">
        <v>0</v>
      </c>
      <c r="AK120" s="161">
        <v>17659</v>
      </c>
      <c r="AL120" s="460">
        <v>50.525495750700003</v>
      </c>
      <c r="AM120" s="161">
        <v>36</v>
      </c>
      <c r="AN120" s="161">
        <v>205</v>
      </c>
      <c r="AO120" s="161">
        <v>112</v>
      </c>
      <c r="AP120" s="161">
        <v>48</v>
      </c>
      <c r="AQ120" s="161">
        <v>14</v>
      </c>
      <c r="AR120" s="161">
        <v>1</v>
      </c>
      <c r="AS120" s="161">
        <v>164</v>
      </c>
      <c r="AT120" s="161">
        <v>3</v>
      </c>
      <c r="AU120" s="161">
        <v>4</v>
      </c>
      <c r="AV120" s="161">
        <v>5</v>
      </c>
      <c r="AW120" s="161">
        <v>8</v>
      </c>
      <c r="AX120" s="161">
        <v>3</v>
      </c>
      <c r="AY120" s="161">
        <v>11</v>
      </c>
      <c r="AZ120" s="161">
        <v>10</v>
      </c>
      <c r="BA120" s="161">
        <v>3</v>
      </c>
      <c r="BB120" s="161">
        <v>13</v>
      </c>
      <c r="BC120" s="161">
        <v>12</v>
      </c>
      <c r="BD120" s="161">
        <v>6</v>
      </c>
      <c r="BE120" s="161">
        <v>15</v>
      </c>
      <c r="BF120" s="161">
        <v>19</v>
      </c>
      <c r="BG120" s="161">
        <v>21</v>
      </c>
      <c r="BH120" s="161">
        <v>13</v>
      </c>
      <c r="BI120" s="161">
        <v>11</v>
      </c>
      <c r="BJ120" s="161">
        <v>3</v>
      </c>
      <c r="BK120" s="161">
        <v>4</v>
      </c>
      <c r="BL120" s="161">
        <v>0</v>
      </c>
      <c r="BM120" s="161">
        <v>0</v>
      </c>
      <c r="BN120" s="161">
        <v>0</v>
      </c>
      <c r="BO120" s="161">
        <v>0</v>
      </c>
      <c r="BP120" s="161">
        <v>8266</v>
      </c>
      <c r="BQ120" s="460">
        <v>50.902439024400003</v>
      </c>
      <c r="BR120" s="161">
        <v>12</v>
      </c>
      <c r="BS120" s="161">
        <v>100</v>
      </c>
      <c r="BT120" s="161">
        <v>52</v>
      </c>
      <c r="BU120" s="161">
        <v>18</v>
      </c>
      <c r="BV120" s="161">
        <v>4</v>
      </c>
      <c r="BW120" s="161">
        <v>0</v>
      </c>
      <c r="BX120" s="161">
        <v>189</v>
      </c>
      <c r="BY120" s="161">
        <v>8</v>
      </c>
      <c r="BZ120" s="161">
        <v>7</v>
      </c>
      <c r="CA120" s="161">
        <v>9</v>
      </c>
      <c r="CB120" s="161">
        <v>7</v>
      </c>
      <c r="CC120" s="161">
        <v>9</v>
      </c>
      <c r="CD120" s="161">
        <v>6</v>
      </c>
      <c r="CE120" s="161">
        <v>8</v>
      </c>
      <c r="CF120" s="161">
        <v>8</v>
      </c>
      <c r="CG120" s="161">
        <v>8</v>
      </c>
      <c r="CH120" s="161">
        <v>11</v>
      </c>
      <c r="CI120" s="161">
        <v>8</v>
      </c>
      <c r="CJ120" s="161">
        <v>17</v>
      </c>
      <c r="CK120" s="161">
        <v>23</v>
      </c>
      <c r="CL120" s="161">
        <v>15</v>
      </c>
      <c r="CM120" s="161">
        <v>15</v>
      </c>
      <c r="CN120" s="161">
        <v>10</v>
      </c>
      <c r="CO120" s="161">
        <v>10</v>
      </c>
      <c r="CP120" s="161">
        <v>6</v>
      </c>
      <c r="CQ120" s="161">
        <v>4</v>
      </c>
      <c r="CR120" s="161">
        <v>0</v>
      </c>
      <c r="CS120" s="161">
        <v>0</v>
      </c>
      <c r="CT120" s="161">
        <v>0</v>
      </c>
      <c r="CU120" s="161">
        <v>9393</v>
      </c>
      <c r="CV120" s="460">
        <v>50.198412698399999</v>
      </c>
      <c r="CW120" s="161">
        <v>24</v>
      </c>
      <c r="CX120" s="161">
        <v>105</v>
      </c>
      <c r="CY120" s="161">
        <v>60</v>
      </c>
      <c r="CZ120" s="161">
        <v>30</v>
      </c>
      <c r="DA120" s="161">
        <v>10</v>
      </c>
      <c r="DB120" s="161">
        <v>1</v>
      </c>
    </row>
    <row r="121" spans="1:106" x14ac:dyDescent="0.15">
      <c r="A121" s="288">
        <v>8535</v>
      </c>
      <c r="B121" s="288">
        <v>28220</v>
      </c>
      <c r="C121" s="288">
        <v>990</v>
      </c>
      <c r="D121" s="458">
        <v>2</v>
      </c>
      <c r="E121" s="458"/>
      <c r="F121" s="458"/>
      <c r="G121" s="458"/>
      <c r="H121" s="458" t="s">
        <v>631</v>
      </c>
      <c r="I121" s="458" t="s">
        <v>59</v>
      </c>
      <c r="J121" s="458" t="s">
        <v>127</v>
      </c>
      <c r="K121" s="458"/>
      <c r="L121" s="459" t="s">
        <v>884</v>
      </c>
      <c r="M121" s="479">
        <v>163</v>
      </c>
      <c r="N121" s="161">
        <v>500</v>
      </c>
      <c r="O121" s="161">
        <v>16</v>
      </c>
      <c r="P121" s="161">
        <v>10</v>
      </c>
      <c r="Q121" s="161">
        <v>24</v>
      </c>
      <c r="R121" s="161">
        <v>28</v>
      </c>
      <c r="S121" s="161">
        <v>18</v>
      </c>
      <c r="T121" s="161">
        <v>23</v>
      </c>
      <c r="U121" s="161">
        <v>16</v>
      </c>
      <c r="V121" s="161">
        <v>19</v>
      </c>
      <c r="W121" s="161">
        <v>32</v>
      </c>
      <c r="X121" s="161">
        <v>25</v>
      </c>
      <c r="Y121" s="161">
        <v>37</v>
      </c>
      <c r="Z121" s="161">
        <v>41</v>
      </c>
      <c r="AA121" s="161">
        <v>45</v>
      </c>
      <c r="AB121" s="161">
        <v>54</v>
      </c>
      <c r="AC121" s="161">
        <v>35</v>
      </c>
      <c r="AD121" s="161">
        <v>26</v>
      </c>
      <c r="AE121" s="161">
        <v>29</v>
      </c>
      <c r="AF121" s="161">
        <v>18</v>
      </c>
      <c r="AG121" s="161">
        <v>4</v>
      </c>
      <c r="AH121" s="161">
        <v>0</v>
      </c>
      <c r="AI121" s="161">
        <v>0</v>
      </c>
      <c r="AJ121" s="161">
        <v>0</v>
      </c>
      <c r="AK121" s="161">
        <v>25114</v>
      </c>
      <c r="AL121" s="460">
        <v>50.728000000000002</v>
      </c>
      <c r="AM121" s="161">
        <v>50</v>
      </c>
      <c r="AN121" s="161">
        <v>284</v>
      </c>
      <c r="AO121" s="161">
        <v>166</v>
      </c>
      <c r="AP121" s="161">
        <v>77</v>
      </c>
      <c r="AQ121" s="161">
        <v>22</v>
      </c>
      <c r="AR121" s="161">
        <v>5</v>
      </c>
      <c r="AS121" s="161">
        <v>242</v>
      </c>
      <c r="AT121" s="161">
        <v>8</v>
      </c>
      <c r="AU121" s="161">
        <v>7</v>
      </c>
      <c r="AV121" s="161">
        <v>12</v>
      </c>
      <c r="AW121" s="161">
        <v>18</v>
      </c>
      <c r="AX121" s="161">
        <v>7</v>
      </c>
      <c r="AY121" s="161">
        <v>7</v>
      </c>
      <c r="AZ121" s="161">
        <v>7</v>
      </c>
      <c r="BA121" s="161">
        <v>9</v>
      </c>
      <c r="BB121" s="161">
        <v>19</v>
      </c>
      <c r="BC121" s="161">
        <v>11</v>
      </c>
      <c r="BD121" s="161">
        <v>15</v>
      </c>
      <c r="BE121" s="161">
        <v>22</v>
      </c>
      <c r="BF121" s="161">
        <v>22</v>
      </c>
      <c r="BG121" s="161">
        <v>29</v>
      </c>
      <c r="BH121" s="161">
        <v>19</v>
      </c>
      <c r="BI121" s="161">
        <v>12</v>
      </c>
      <c r="BJ121" s="161">
        <v>12</v>
      </c>
      <c r="BK121" s="161">
        <v>6</v>
      </c>
      <c r="BL121" s="161">
        <v>0</v>
      </c>
      <c r="BM121" s="161">
        <v>0</v>
      </c>
      <c r="BN121" s="161">
        <v>0</v>
      </c>
      <c r="BO121" s="161">
        <v>0</v>
      </c>
      <c r="BP121" s="161">
        <v>11889</v>
      </c>
      <c r="BQ121" s="460">
        <v>49.628099173599999</v>
      </c>
      <c r="BR121" s="161">
        <v>27</v>
      </c>
      <c r="BS121" s="161">
        <v>137</v>
      </c>
      <c r="BT121" s="161">
        <v>78</v>
      </c>
      <c r="BU121" s="161">
        <v>30</v>
      </c>
      <c r="BV121" s="161">
        <v>6</v>
      </c>
      <c r="BW121" s="161">
        <v>1</v>
      </c>
      <c r="BX121" s="161">
        <v>258</v>
      </c>
      <c r="BY121" s="161">
        <v>8</v>
      </c>
      <c r="BZ121" s="161">
        <v>3</v>
      </c>
      <c r="CA121" s="161">
        <v>12</v>
      </c>
      <c r="CB121" s="161">
        <v>10</v>
      </c>
      <c r="CC121" s="161">
        <v>11</v>
      </c>
      <c r="CD121" s="161">
        <v>16</v>
      </c>
      <c r="CE121" s="161">
        <v>9</v>
      </c>
      <c r="CF121" s="161">
        <v>10</v>
      </c>
      <c r="CG121" s="161">
        <v>13</v>
      </c>
      <c r="CH121" s="161">
        <v>14</v>
      </c>
      <c r="CI121" s="161">
        <v>22</v>
      </c>
      <c r="CJ121" s="161">
        <v>19</v>
      </c>
      <c r="CK121" s="161">
        <v>23</v>
      </c>
      <c r="CL121" s="161">
        <v>25</v>
      </c>
      <c r="CM121" s="161">
        <v>16</v>
      </c>
      <c r="CN121" s="161">
        <v>14</v>
      </c>
      <c r="CO121" s="161">
        <v>17</v>
      </c>
      <c r="CP121" s="161">
        <v>12</v>
      </c>
      <c r="CQ121" s="161">
        <v>4</v>
      </c>
      <c r="CR121" s="161">
        <v>0</v>
      </c>
      <c r="CS121" s="161">
        <v>0</v>
      </c>
      <c r="CT121" s="161">
        <v>0</v>
      </c>
      <c r="CU121" s="161">
        <v>13225</v>
      </c>
      <c r="CV121" s="460">
        <v>51.759689922500002</v>
      </c>
      <c r="CW121" s="161">
        <v>23</v>
      </c>
      <c r="CX121" s="161">
        <v>147</v>
      </c>
      <c r="CY121" s="161">
        <v>88</v>
      </c>
      <c r="CZ121" s="161">
        <v>47</v>
      </c>
      <c r="DA121" s="161">
        <v>16</v>
      </c>
      <c r="DB121" s="161">
        <v>4</v>
      </c>
    </row>
    <row r="122" spans="1:106" x14ac:dyDescent="0.15">
      <c r="A122" s="288">
        <v>8536</v>
      </c>
      <c r="B122" s="288">
        <v>28220</v>
      </c>
      <c r="C122" s="288">
        <v>1000</v>
      </c>
      <c r="D122" s="458">
        <v>2</v>
      </c>
      <c r="E122" s="458"/>
      <c r="F122" s="458"/>
      <c r="G122" s="458"/>
      <c r="H122" s="458" t="s">
        <v>631</v>
      </c>
      <c r="I122" s="458" t="s">
        <v>59</v>
      </c>
      <c r="J122" s="458" t="s">
        <v>128</v>
      </c>
      <c r="K122" s="458"/>
      <c r="L122" s="459" t="s">
        <v>884</v>
      </c>
      <c r="M122" s="479">
        <v>82</v>
      </c>
      <c r="N122" s="161">
        <v>249</v>
      </c>
      <c r="O122" s="161">
        <v>13</v>
      </c>
      <c r="P122" s="161">
        <v>12</v>
      </c>
      <c r="Q122" s="161">
        <v>16</v>
      </c>
      <c r="R122" s="161">
        <v>8</v>
      </c>
      <c r="S122" s="161">
        <v>6</v>
      </c>
      <c r="T122" s="161">
        <v>15</v>
      </c>
      <c r="U122" s="161">
        <v>5</v>
      </c>
      <c r="V122" s="161">
        <v>14</v>
      </c>
      <c r="W122" s="161">
        <v>16</v>
      </c>
      <c r="X122" s="161">
        <v>11</v>
      </c>
      <c r="Y122" s="161">
        <v>16</v>
      </c>
      <c r="Z122" s="161">
        <v>11</v>
      </c>
      <c r="AA122" s="161">
        <v>12</v>
      </c>
      <c r="AB122" s="161">
        <v>22</v>
      </c>
      <c r="AC122" s="161">
        <v>22</v>
      </c>
      <c r="AD122" s="161">
        <v>17</v>
      </c>
      <c r="AE122" s="161">
        <v>20</v>
      </c>
      <c r="AF122" s="161">
        <v>9</v>
      </c>
      <c r="AG122" s="161">
        <v>4</v>
      </c>
      <c r="AH122" s="161">
        <v>0</v>
      </c>
      <c r="AI122" s="161">
        <v>0</v>
      </c>
      <c r="AJ122" s="161">
        <v>0</v>
      </c>
      <c r="AK122" s="161">
        <v>12171</v>
      </c>
      <c r="AL122" s="460">
        <v>49.379518072300002</v>
      </c>
      <c r="AM122" s="161">
        <v>41</v>
      </c>
      <c r="AN122" s="161">
        <v>114</v>
      </c>
      <c r="AO122" s="161">
        <v>94</v>
      </c>
      <c r="AP122" s="161">
        <v>50</v>
      </c>
      <c r="AQ122" s="161">
        <v>13</v>
      </c>
      <c r="AR122" s="161">
        <v>1</v>
      </c>
      <c r="AS122" s="161">
        <v>120</v>
      </c>
      <c r="AT122" s="161">
        <v>6</v>
      </c>
      <c r="AU122" s="161">
        <v>6</v>
      </c>
      <c r="AV122" s="161">
        <v>8</v>
      </c>
      <c r="AW122" s="161">
        <v>3</v>
      </c>
      <c r="AX122" s="161">
        <v>4</v>
      </c>
      <c r="AY122" s="161">
        <v>8</v>
      </c>
      <c r="AZ122" s="161">
        <v>4</v>
      </c>
      <c r="BA122" s="161">
        <v>8</v>
      </c>
      <c r="BB122" s="161">
        <v>6</v>
      </c>
      <c r="BC122" s="161">
        <v>5</v>
      </c>
      <c r="BD122" s="161">
        <v>9</v>
      </c>
      <c r="BE122" s="161">
        <v>6</v>
      </c>
      <c r="BF122" s="161">
        <v>7</v>
      </c>
      <c r="BG122" s="161">
        <v>6</v>
      </c>
      <c r="BH122" s="161">
        <v>13</v>
      </c>
      <c r="BI122" s="161">
        <v>8</v>
      </c>
      <c r="BJ122" s="161">
        <v>8</v>
      </c>
      <c r="BK122" s="161">
        <v>4</v>
      </c>
      <c r="BL122" s="161">
        <v>1</v>
      </c>
      <c r="BM122" s="161">
        <v>0</v>
      </c>
      <c r="BN122" s="161">
        <v>0</v>
      </c>
      <c r="BO122" s="161">
        <v>0</v>
      </c>
      <c r="BP122" s="161">
        <v>5715</v>
      </c>
      <c r="BQ122" s="460">
        <v>48.125</v>
      </c>
      <c r="BR122" s="161">
        <v>20</v>
      </c>
      <c r="BS122" s="161">
        <v>60</v>
      </c>
      <c r="BT122" s="161">
        <v>40</v>
      </c>
      <c r="BU122" s="161">
        <v>21</v>
      </c>
      <c r="BV122" s="161">
        <v>5</v>
      </c>
      <c r="BW122" s="161">
        <v>1</v>
      </c>
      <c r="BX122" s="161">
        <v>129</v>
      </c>
      <c r="BY122" s="161">
        <v>7</v>
      </c>
      <c r="BZ122" s="161">
        <v>6</v>
      </c>
      <c r="CA122" s="161">
        <v>8</v>
      </c>
      <c r="CB122" s="161">
        <v>5</v>
      </c>
      <c r="CC122" s="161">
        <v>2</v>
      </c>
      <c r="CD122" s="161">
        <v>7</v>
      </c>
      <c r="CE122" s="161">
        <v>1</v>
      </c>
      <c r="CF122" s="161">
        <v>6</v>
      </c>
      <c r="CG122" s="161">
        <v>10</v>
      </c>
      <c r="CH122" s="161">
        <v>6</v>
      </c>
      <c r="CI122" s="161">
        <v>7</v>
      </c>
      <c r="CJ122" s="161">
        <v>5</v>
      </c>
      <c r="CK122" s="161">
        <v>5</v>
      </c>
      <c r="CL122" s="161">
        <v>16</v>
      </c>
      <c r="CM122" s="161">
        <v>9</v>
      </c>
      <c r="CN122" s="161">
        <v>9</v>
      </c>
      <c r="CO122" s="161">
        <v>12</v>
      </c>
      <c r="CP122" s="161">
        <v>5</v>
      </c>
      <c r="CQ122" s="161">
        <v>3</v>
      </c>
      <c r="CR122" s="161">
        <v>0</v>
      </c>
      <c r="CS122" s="161">
        <v>0</v>
      </c>
      <c r="CT122" s="161">
        <v>0</v>
      </c>
      <c r="CU122" s="161">
        <v>6456</v>
      </c>
      <c r="CV122" s="460">
        <v>50.546511627900003</v>
      </c>
      <c r="CW122" s="161">
        <v>21</v>
      </c>
      <c r="CX122" s="161">
        <v>54</v>
      </c>
      <c r="CY122" s="161">
        <v>54</v>
      </c>
      <c r="CZ122" s="161">
        <v>29</v>
      </c>
      <c r="DA122" s="161">
        <v>8</v>
      </c>
      <c r="DB122" s="161">
        <v>0</v>
      </c>
    </row>
    <row r="123" spans="1:106" x14ac:dyDescent="0.15">
      <c r="A123" s="288">
        <v>8537</v>
      </c>
      <c r="B123" s="288">
        <v>28220</v>
      </c>
      <c r="C123" s="288">
        <v>1010</v>
      </c>
      <c r="D123" s="458">
        <v>2</v>
      </c>
      <c r="E123" s="458"/>
      <c r="F123" s="458"/>
      <c r="G123" s="458"/>
      <c r="H123" s="458" t="s">
        <v>631</v>
      </c>
      <c r="I123" s="458" t="s">
        <v>59</v>
      </c>
      <c r="J123" s="458" t="s">
        <v>129</v>
      </c>
      <c r="K123" s="458"/>
      <c r="L123" s="459" t="s">
        <v>885</v>
      </c>
      <c r="M123" s="479">
        <v>63</v>
      </c>
      <c r="N123" s="161">
        <v>212</v>
      </c>
      <c r="O123" s="161">
        <v>4</v>
      </c>
      <c r="P123" s="161">
        <v>6</v>
      </c>
      <c r="Q123" s="161">
        <v>12</v>
      </c>
      <c r="R123" s="161">
        <v>8</v>
      </c>
      <c r="S123" s="161">
        <v>3</v>
      </c>
      <c r="T123" s="161">
        <v>4</v>
      </c>
      <c r="U123" s="161">
        <v>6</v>
      </c>
      <c r="V123" s="161">
        <v>12</v>
      </c>
      <c r="W123" s="161">
        <v>20</v>
      </c>
      <c r="X123" s="161">
        <v>16</v>
      </c>
      <c r="Y123" s="161">
        <v>14</v>
      </c>
      <c r="Z123" s="161">
        <v>9</v>
      </c>
      <c r="AA123" s="161">
        <v>20</v>
      </c>
      <c r="AB123" s="161">
        <v>23</v>
      </c>
      <c r="AC123" s="161">
        <v>21</v>
      </c>
      <c r="AD123" s="161">
        <v>14</v>
      </c>
      <c r="AE123" s="161">
        <v>13</v>
      </c>
      <c r="AF123" s="161">
        <v>3</v>
      </c>
      <c r="AG123" s="161">
        <v>3</v>
      </c>
      <c r="AH123" s="161">
        <v>1</v>
      </c>
      <c r="AI123" s="161">
        <v>0</v>
      </c>
      <c r="AJ123" s="161">
        <v>0</v>
      </c>
      <c r="AK123" s="161">
        <v>11035</v>
      </c>
      <c r="AL123" s="460">
        <v>52.5518867925</v>
      </c>
      <c r="AM123" s="161">
        <v>22</v>
      </c>
      <c r="AN123" s="161">
        <v>112</v>
      </c>
      <c r="AO123" s="161">
        <v>78</v>
      </c>
      <c r="AP123" s="161">
        <v>34</v>
      </c>
      <c r="AQ123" s="161">
        <v>7</v>
      </c>
      <c r="AR123" s="161">
        <v>0</v>
      </c>
      <c r="AS123" s="161">
        <v>110</v>
      </c>
      <c r="AT123" s="161">
        <v>2</v>
      </c>
      <c r="AU123" s="161">
        <v>6</v>
      </c>
      <c r="AV123" s="161">
        <v>7</v>
      </c>
      <c r="AW123" s="161">
        <v>3</v>
      </c>
      <c r="AX123" s="161">
        <v>2</v>
      </c>
      <c r="AY123" s="161">
        <v>3</v>
      </c>
      <c r="AZ123" s="161">
        <v>3</v>
      </c>
      <c r="BA123" s="161">
        <v>7</v>
      </c>
      <c r="BB123" s="161">
        <v>13</v>
      </c>
      <c r="BC123" s="161">
        <v>6</v>
      </c>
      <c r="BD123" s="161">
        <v>8</v>
      </c>
      <c r="BE123" s="161">
        <v>4</v>
      </c>
      <c r="BF123" s="161">
        <v>6</v>
      </c>
      <c r="BG123" s="161">
        <v>12</v>
      </c>
      <c r="BH123" s="161">
        <v>9</v>
      </c>
      <c r="BI123" s="161">
        <v>7</v>
      </c>
      <c r="BJ123" s="161">
        <v>8</v>
      </c>
      <c r="BK123" s="161">
        <v>3</v>
      </c>
      <c r="BL123" s="161">
        <v>1</v>
      </c>
      <c r="BM123" s="161">
        <v>0</v>
      </c>
      <c r="BN123" s="161">
        <v>0</v>
      </c>
      <c r="BO123" s="161">
        <v>0</v>
      </c>
      <c r="BP123" s="161">
        <v>5498</v>
      </c>
      <c r="BQ123" s="460">
        <v>50.481818181800001</v>
      </c>
      <c r="BR123" s="161">
        <v>15</v>
      </c>
      <c r="BS123" s="161">
        <v>55</v>
      </c>
      <c r="BT123" s="161">
        <v>40</v>
      </c>
      <c r="BU123" s="161">
        <v>19</v>
      </c>
      <c r="BV123" s="161">
        <v>4</v>
      </c>
      <c r="BW123" s="161">
        <v>0</v>
      </c>
      <c r="BX123" s="161">
        <v>102</v>
      </c>
      <c r="BY123" s="161">
        <v>2</v>
      </c>
      <c r="BZ123" s="161">
        <v>0</v>
      </c>
      <c r="CA123" s="161">
        <v>5</v>
      </c>
      <c r="CB123" s="161">
        <v>5</v>
      </c>
      <c r="CC123" s="161">
        <v>1</v>
      </c>
      <c r="CD123" s="161">
        <v>1</v>
      </c>
      <c r="CE123" s="161">
        <v>3</v>
      </c>
      <c r="CF123" s="161">
        <v>5</v>
      </c>
      <c r="CG123" s="161">
        <v>7</v>
      </c>
      <c r="CH123" s="161">
        <v>10</v>
      </c>
      <c r="CI123" s="161">
        <v>6</v>
      </c>
      <c r="CJ123" s="161">
        <v>5</v>
      </c>
      <c r="CK123" s="161">
        <v>14</v>
      </c>
      <c r="CL123" s="161">
        <v>11</v>
      </c>
      <c r="CM123" s="161">
        <v>12</v>
      </c>
      <c r="CN123" s="161">
        <v>7</v>
      </c>
      <c r="CO123" s="161">
        <v>5</v>
      </c>
      <c r="CP123" s="161">
        <v>0</v>
      </c>
      <c r="CQ123" s="161">
        <v>2</v>
      </c>
      <c r="CR123" s="161">
        <v>1</v>
      </c>
      <c r="CS123" s="161">
        <v>0</v>
      </c>
      <c r="CT123" s="161">
        <v>0</v>
      </c>
      <c r="CU123" s="161">
        <v>5537</v>
      </c>
      <c r="CV123" s="460">
        <v>54.784313725499999</v>
      </c>
      <c r="CW123" s="161">
        <v>7</v>
      </c>
      <c r="CX123" s="161">
        <v>57</v>
      </c>
      <c r="CY123" s="161">
        <v>38</v>
      </c>
      <c r="CZ123" s="161">
        <v>15</v>
      </c>
      <c r="DA123" s="161">
        <v>3</v>
      </c>
      <c r="DB123" s="161">
        <v>0</v>
      </c>
    </row>
    <row r="124" spans="1:106" x14ac:dyDescent="0.15">
      <c r="A124" s="288">
        <v>8538</v>
      </c>
      <c r="B124" s="288">
        <v>28220</v>
      </c>
      <c r="C124" s="288">
        <v>1020</v>
      </c>
      <c r="D124" s="458">
        <v>2</v>
      </c>
      <c r="E124" s="458"/>
      <c r="F124" s="458"/>
      <c r="G124" s="458"/>
      <c r="H124" s="458" t="s">
        <v>631</v>
      </c>
      <c r="I124" s="458" t="s">
        <v>59</v>
      </c>
      <c r="J124" s="458" t="s">
        <v>130</v>
      </c>
      <c r="K124" s="458"/>
      <c r="L124" s="459" t="s">
        <v>885</v>
      </c>
      <c r="M124" s="479">
        <v>42</v>
      </c>
      <c r="N124" s="161">
        <v>142</v>
      </c>
      <c r="O124" s="161">
        <v>5</v>
      </c>
      <c r="P124" s="161">
        <v>6</v>
      </c>
      <c r="Q124" s="161">
        <v>8</v>
      </c>
      <c r="R124" s="161">
        <v>4</v>
      </c>
      <c r="S124" s="161">
        <v>3</v>
      </c>
      <c r="T124" s="161">
        <v>3</v>
      </c>
      <c r="U124" s="161">
        <v>12</v>
      </c>
      <c r="V124" s="161">
        <v>10</v>
      </c>
      <c r="W124" s="161">
        <v>8</v>
      </c>
      <c r="X124" s="161">
        <v>6</v>
      </c>
      <c r="Y124" s="161">
        <v>6</v>
      </c>
      <c r="Z124" s="161">
        <v>13</v>
      </c>
      <c r="AA124" s="161">
        <v>10</v>
      </c>
      <c r="AB124" s="161">
        <v>17</v>
      </c>
      <c r="AC124" s="161">
        <v>13</v>
      </c>
      <c r="AD124" s="161">
        <v>5</v>
      </c>
      <c r="AE124" s="161">
        <v>6</v>
      </c>
      <c r="AF124" s="161">
        <v>6</v>
      </c>
      <c r="AG124" s="161">
        <v>1</v>
      </c>
      <c r="AH124" s="161">
        <v>0</v>
      </c>
      <c r="AI124" s="161">
        <v>0</v>
      </c>
      <c r="AJ124" s="161">
        <v>0</v>
      </c>
      <c r="AK124" s="161">
        <v>6968</v>
      </c>
      <c r="AL124" s="460">
        <v>49.570422535200002</v>
      </c>
      <c r="AM124" s="161">
        <v>19</v>
      </c>
      <c r="AN124" s="161">
        <v>75</v>
      </c>
      <c r="AO124" s="161">
        <v>48</v>
      </c>
      <c r="AP124" s="161">
        <v>18</v>
      </c>
      <c r="AQ124" s="161">
        <v>7</v>
      </c>
      <c r="AR124" s="161">
        <v>0</v>
      </c>
      <c r="AS124" s="161">
        <v>68</v>
      </c>
      <c r="AT124" s="161">
        <v>2</v>
      </c>
      <c r="AU124" s="161">
        <v>4</v>
      </c>
      <c r="AV124" s="161">
        <v>4</v>
      </c>
      <c r="AW124" s="161">
        <v>3</v>
      </c>
      <c r="AX124" s="161">
        <v>1</v>
      </c>
      <c r="AY124" s="161">
        <v>0</v>
      </c>
      <c r="AZ124" s="161">
        <v>6</v>
      </c>
      <c r="BA124" s="161">
        <v>7</v>
      </c>
      <c r="BB124" s="161">
        <v>4</v>
      </c>
      <c r="BC124" s="161">
        <v>4</v>
      </c>
      <c r="BD124" s="161">
        <v>2</v>
      </c>
      <c r="BE124" s="161">
        <v>4</v>
      </c>
      <c r="BF124" s="161">
        <v>3</v>
      </c>
      <c r="BG124" s="161">
        <v>9</v>
      </c>
      <c r="BH124" s="161">
        <v>8</v>
      </c>
      <c r="BI124" s="161">
        <v>2</v>
      </c>
      <c r="BJ124" s="161">
        <v>2</v>
      </c>
      <c r="BK124" s="161">
        <v>2</v>
      </c>
      <c r="BL124" s="161">
        <v>1</v>
      </c>
      <c r="BM124" s="161">
        <v>0</v>
      </c>
      <c r="BN124" s="161">
        <v>0</v>
      </c>
      <c r="BO124" s="161">
        <v>0</v>
      </c>
      <c r="BP124" s="161">
        <v>3228</v>
      </c>
      <c r="BQ124" s="460">
        <v>47.970588235299999</v>
      </c>
      <c r="BR124" s="161">
        <v>10</v>
      </c>
      <c r="BS124" s="161">
        <v>34</v>
      </c>
      <c r="BT124" s="161">
        <v>24</v>
      </c>
      <c r="BU124" s="161">
        <v>7</v>
      </c>
      <c r="BV124" s="161">
        <v>3</v>
      </c>
      <c r="BW124" s="161">
        <v>0</v>
      </c>
      <c r="BX124" s="161">
        <v>74</v>
      </c>
      <c r="BY124" s="161">
        <v>3</v>
      </c>
      <c r="BZ124" s="161">
        <v>2</v>
      </c>
      <c r="CA124" s="161">
        <v>4</v>
      </c>
      <c r="CB124" s="161">
        <v>1</v>
      </c>
      <c r="CC124" s="161">
        <v>2</v>
      </c>
      <c r="CD124" s="161">
        <v>3</v>
      </c>
      <c r="CE124" s="161">
        <v>6</v>
      </c>
      <c r="CF124" s="161">
        <v>3</v>
      </c>
      <c r="CG124" s="161">
        <v>4</v>
      </c>
      <c r="CH124" s="161">
        <v>2</v>
      </c>
      <c r="CI124" s="161">
        <v>4</v>
      </c>
      <c r="CJ124" s="161">
        <v>9</v>
      </c>
      <c r="CK124" s="161">
        <v>7</v>
      </c>
      <c r="CL124" s="161">
        <v>8</v>
      </c>
      <c r="CM124" s="161">
        <v>5</v>
      </c>
      <c r="CN124" s="161">
        <v>3</v>
      </c>
      <c r="CO124" s="161">
        <v>4</v>
      </c>
      <c r="CP124" s="161">
        <v>4</v>
      </c>
      <c r="CQ124" s="161">
        <v>0</v>
      </c>
      <c r="CR124" s="161">
        <v>0</v>
      </c>
      <c r="CS124" s="161">
        <v>0</v>
      </c>
      <c r="CT124" s="161">
        <v>0</v>
      </c>
      <c r="CU124" s="161">
        <v>3740</v>
      </c>
      <c r="CV124" s="460">
        <v>51.040540540499997</v>
      </c>
      <c r="CW124" s="161">
        <v>9</v>
      </c>
      <c r="CX124" s="161">
        <v>41</v>
      </c>
      <c r="CY124" s="161">
        <v>24</v>
      </c>
      <c r="CZ124" s="161">
        <v>11</v>
      </c>
      <c r="DA124" s="161">
        <v>4</v>
      </c>
      <c r="DB124" s="161">
        <v>0</v>
      </c>
    </row>
    <row r="125" spans="1:106" x14ac:dyDescent="0.15">
      <c r="A125" s="288">
        <v>8539</v>
      </c>
      <c r="B125" s="288">
        <v>28220</v>
      </c>
      <c r="C125" s="288">
        <v>1030</v>
      </c>
      <c r="D125" s="458">
        <v>2</v>
      </c>
      <c r="E125" s="458"/>
      <c r="F125" s="458"/>
      <c r="G125" s="458"/>
      <c r="H125" s="458" t="s">
        <v>631</v>
      </c>
      <c r="I125" s="458" t="s">
        <v>59</v>
      </c>
      <c r="J125" s="458" t="s">
        <v>131</v>
      </c>
      <c r="K125" s="458"/>
      <c r="L125" s="459" t="s">
        <v>886</v>
      </c>
      <c r="M125" s="479">
        <v>160</v>
      </c>
      <c r="N125" s="161">
        <v>435</v>
      </c>
      <c r="O125" s="161">
        <v>4</v>
      </c>
      <c r="P125" s="161">
        <v>20</v>
      </c>
      <c r="Q125" s="161">
        <v>16</v>
      </c>
      <c r="R125" s="161">
        <v>15</v>
      </c>
      <c r="S125" s="161">
        <v>21</v>
      </c>
      <c r="T125" s="161">
        <v>21</v>
      </c>
      <c r="U125" s="161">
        <v>14</v>
      </c>
      <c r="V125" s="161">
        <v>16</v>
      </c>
      <c r="W125" s="161">
        <v>21</v>
      </c>
      <c r="X125" s="161">
        <v>23</v>
      </c>
      <c r="Y125" s="161">
        <v>29</v>
      </c>
      <c r="Z125" s="161">
        <v>31</v>
      </c>
      <c r="AA125" s="161">
        <v>43</v>
      </c>
      <c r="AB125" s="161">
        <v>45</v>
      </c>
      <c r="AC125" s="161">
        <v>35</v>
      </c>
      <c r="AD125" s="161">
        <v>31</v>
      </c>
      <c r="AE125" s="161">
        <v>23</v>
      </c>
      <c r="AF125" s="161">
        <v>16</v>
      </c>
      <c r="AG125" s="161">
        <v>11</v>
      </c>
      <c r="AH125" s="161">
        <v>0</v>
      </c>
      <c r="AI125" s="161">
        <v>0</v>
      </c>
      <c r="AJ125" s="161">
        <v>0</v>
      </c>
      <c r="AK125" s="161">
        <v>22781</v>
      </c>
      <c r="AL125" s="460">
        <v>52.870114942500003</v>
      </c>
      <c r="AM125" s="161">
        <v>40</v>
      </c>
      <c r="AN125" s="161">
        <v>234</v>
      </c>
      <c r="AO125" s="161">
        <v>161</v>
      </c>
      <c r="AP125" s="161">
        <v>81</v>
      </c>
      <c r="AQ125" s="161">
        <v>27</v>
      </c>
      <c r="AR125" s="161">
        <v>8</v>
      </c>
      <c r="AS125" s="161">
        <v>211</v>
      </c>
      <c r="AT125" s="161">
        <v>2</v>
      </c>
      <c r="AU125" s="161">
        <v>10</v>
      </c>
      <c r="AV125" s="161">
        <v>10</v>
      </c>
      <c r="AW125" s="161">
        <v>8</v>
      </c>
      <c r="AX125" s="161">
        <v>7</v>
      </c>
      <c r="AY125" s="161">
        <v>8</v>
      </c>
      <c r="AZ125" s="161">
        <v>7</v>
      </c>
      <c r="BA125" s="161">
        <v>5</v>
      </c>
      <c r="BB125" s="161">
        <v>16</v>
      </c>
      <c r="BC125" s="161">
        <v>12</v>
      </c>
      <c r="BD125" s="161">
        <v>14</v>
      </c>
      <c r="BE125" s="161">
        <v>16</v>
      </c>
      <c r="BF125" s="161">
        <v>20</v>
      </c>
      <c r="BG125" s="161">
        <v>23</v>
      </c>
      <c r="BH125" s="161">
        <v>17</v>
      </c>
      <c r="BI125" s="161">
        <v>14</v>
      </c>
      <c r="BJ125" s="161">
        <v>12</v>
      </c>
      <c r="BK125" s="161">
        <v>7</v>
      </c>
      <c r="BL125" s="161">
        <v>3</v>
      </c>
      <c r="BM125" s="161">
        <v>0</v>
      </c>
      <c r="BN125" s="161">
        <v>0</v>
      </c>
      <c r="BO125" s="161">
        <v>0</v>
      </c>
      <c r="BP125" s="161">
        <v>10949</v>
      </c>
      <c r="BQ125" s="460">
        <v>52.390995260700002</v>
      </c>
      <c r="BR125" s="161">
        <v>22</v>
      </c>
      <c r="BS125" s="161">
        <v>113</v>
      </c>
      <c r="BT125" s="161">
        <v>76</v>
      </c>
      <c r="BU125" s="161">
        <v>36</v>
      </c>
      <c r="BV125" s="161">
        <v>10</v>
      </c>
      <c r="BW125" s="161">
        <v>0</v>
      </c>
      <c r="BX125" s="161">
        <v>224</v>
      </c>
      <c r="BY125" s="161">
        <v>2</v>
      </c>
      <c r="BZ125" s="161">
        <v>10</v>
      </c>
      <c r="CA125" s="161">
        <v>6</v>
      </c>
      <c r="CB125" s="161">
        <v>7</v>
      </c>
      <c r="CC125" s="161">
        <v>14</v>
      </c>
      <c r="CD125" s="161">
        <v>13</v>
      </c>
      <c r="CE125" s="161">
        <v>7</v>
      </c>
      <c r="CF125" s="161">
        <v>11</v>
      </c>
      <c r="CG125" s="161">
        <v>5</v>
      </c>
      <c r="CH125" s="161">
        <v>11</v>
      </c>
      <c r="CI125" s="161">
        <v>15</v>
      </c>
      <c r="CJ125" s="161">
        <v>15</v>
      </c>
      <c r="CK125" s="161">
        <v>23</v>
      </c>
      <c r="CL125" s="161">
        <v>22</v>
      </c>
      <c r="CM125" s="161">
        <v>18</v>
      </c>
      <c r="CN125" s="161">
        <v>17</v>
      </c>
      <c r="CO125" s="161">
        <v>11</v>
      </c>
      <c r="CP125" s="161">
        <v>9</v>
      </c>
      <c r="CQ125" s="161">
        <v>8</v>
      </c>
      <c r="CR125" s="161">
        <v>0</v>
      </c>
      <c r="CS125" s="161">
        <v>0</v>
      </c>
      <c r="CT125" s="161">
        <v>0</v>
      </c>
      <c r="CU125" s="161">
        <v>11832</v>
      </c>
      <c r="CV125" s="460">
        <v>53.321428571399998</v>
      </c>
      <c r="CW125" s="161">
        <v>18</v>
      </c>
      <c r="CX125" s="161">
        <v>121</v>
      </c>
      <c r="CY125" s="161">
        <v>85</v>
      </c>
      <c r="CZ125" s="161">
        <v>45</v>
      </c>
      <c r="DA125" s="161">
        <v>17</v>
      </c>
      <c r="DB125" s="161">
        <v>8</v>
      </c>
    </row>
    <row r="126" spans="1:106" x14ac:dyDescent="0.15">
      <c r="A126" s="288">
        <v>8540</v>
      </c>
      <c r="B126" s="288">
        <v>28220</v>
      </c>
      <c r="C126" s="288">
        <v>103001</v>
      </c>
      <c r="D126" s="288">
        <v>3</v>
      </c>
      <c r="E126" s="288"/>
      <c r="F126" s="288"/>
      <c r="G126" s="288"/>
      <c r="H126" s="288" t="s">
        <v>631</v>
      </c>
      <c r="I126" s="288" t="s">
        <v>59</v>
      </c>
      <c r="J126" s="288" t="s">
        <v>131</v>
      </c>
      <c r="K126" s="288" t="s">
        <v>132</v>
      </c>
      <c r="L126" s="461"/>
      <c r="M126" s="480">
        <v>57</v>
      </c>
      <c r="N126" s="161">
        <v>176</v>
      </c>
      <c r="O126" s="161">
        <v>1</v>
      </c>
      <c r="P126" s="161">
        <v>5</v>
      </c>
      <c r="Q126" s="161">
        <v>7</v>
      </c>
      <c r="R126" s="161">
        <v>10</v>
      </c>
      <c r="S126" s="161">
        <v>11</v>
      </c>
      <c r="T126" s="161">
        <v>7</v>
      </c>
      <c r="U126" s="161">
        <v>4</v>
      </c>
      <c r="V126" s="161">
        <v>8</v>
      </c>
      <c r="W126" s="161">
        <v>7</v>
      </c>
      <c r="X126" s="161">
        <v>10</v>
      </c>
      <c r="Y126" s="161">
        <v>17</v>
      </c>
      <c r="Z126" s="161">
        <v>10</v>
      </c>
      <c r="AA126" s="161">
        <v>18</v>
      </c>
      <c r="AB126" s="161">
        <v>17</v>
      </c>
      <c r="AC126" s="161">
        <v>14</v>
      </c>
      <c r="AD126" s="161">
        <v>13</v>
      </c>
      <c r="AE126" s="161">
        <v>5</v>
      </c>
      <c r="AF126" s="161">
        <v>7</v>
      </c>
      <c r="AG126" s="161">
        <v>5</v>
      </c>
      <c r="AH126" s="161">
        <v>0</v>
      </c>
      <c r="AI126" s="161">
        <v>0</v>
      </c>
      <c r="AJ126" s="161">
        <v>0</v>
      </c>
      <c r="AK126" s="161">
        <v>9113</v>
      </c>
      <c r="AL126" s="460">
        <v>52.278409090899999</v>
      </c>
      <c r="AM126" s="161">
        <v>13</v>
      </c>
      <c r="AN126" s="161">
        <v>102</v>
      </c>
      <c r="AO126" s="161">
        <v>61</v>
      </c>
      <c r="AP126" s="161">
        <v>30</v>
      </c>
      <c r="AQ126" s="161">
        <v>12</v>
      </c>
      <c r="AR126" s="161">
        <v>0</v>
      </c>
      <c r="AS126" s="161">
        <v>90</v>
      </c>
      <c r="AT126" s="161">
        <v>1</v>
      </c>
      <c r="AU126" s="161">
        <v>3</v>
      </c>
      <c r="AV126" s="161">
        <v>7</v>
      </c>
      <c r="AW126" s="161">
        <v>6</v>
      </c>
      <c r="AX126" s="161">
        <v>5</v>
      </c>
      <c r="AY126" s="161">
        <v>4</v>
      </c>
      <c r="AZ126" s="161">
        <v>1</v>
      </c>
      <c r="BA126" s="161">
        <v>3</v>
      </c>
      <c r="BB126" s="161">
        <v>6</v>
      </c>
      <c r="BC126" s="161">
        <v>4</v>
      </c>
      <c r="BD126" s="161">
        <v>8</v>
      </c>
      <c r="BE126" s="161">
        <v>6</v>
      </c>
      <c r="BF126" s="161">
        <v>7</v>
      </c>
      <c r="BG126" s="161">
        <v>10</v>
      </c>
      <c r="BH126" s="161">
        <v>5</v>
      </c>
      <c r="BI126" s="161">
        <v>7</v>
      </c>
      <c r="BJ126" s="161">
        <v>3</v>
      </c>
      <c r="BK126" s="161">
        <v>4</v>
      </c>
      <c r="BL126" s="161">
        <v>0</v>
      </c>
      <c r="BM126" s="161">
        <v>0</v>
      </c>
      <c r="BN126" s="161">
        <v>0</v>
      </c>
      <c r="BO126" s="161">
        <v>0</v>
      </c>
      <c r="BP126" s="161">
        <v>4374</v>
      </c>
      <c r="BQ126" s="460">
        <v>49.1</v>
      </c>
      <c r="BR126" s="161">
        <v>11</v>
      </c>
      <c r="BS126" s="161">
        <v>50</v>
      </c>
      <c r="BT126" s="161">
        <v>29</v>
      </c>
      <c r="BU126" s="161">
        <v>14</v>
      </c>
      <c r="BV126" s="161">
        <v>4</v>
      </c>
      <c r="BW126" s="161">
        <v>0</v>
      </c>
      <c r="BX126" s="161">
        <v>86</v>
      </c>
      <c r="BY126" s="161">
        <v>0</v>
      </c>
      <c r="BZ126" s="161">
        <v>2</v>
      </c>
      <c r="CA126" s="161">
        <v>0</v>
      </c>
      <c r="CB126" s="161">
        <v>4</v>
      </c>
      <c r="CC126" s="161">
        <v>6</v>
      </c>
      <c r="CD126" s="161">
        <v>3</v>
      </c>
      <c r="CE126" s="161">
        <v>3</v>
      </c>
      <c r="CF126" s="161">
        <v>5</v>
      </c>
      <c r="CG126" s="161">
        <v>1</v>
      </c>
      <c r="CH126" s="161">
        <v>6</v>
      </c>
      <c r="CI126" s="161">
        <v>9</v>
      </c>
      <c r="CJ126" s="161">
        <v>4</v>
      </c>
      <c r="CK126" s="161">
        <v>11</v>
      </c>
      <c r="CL126" s="161">
        <v>7</v>
      </c>
      <c r="CM126" s="161">
        <v>9</v>
      </c>
      <c r="CN126" s="161">
        <v>6</v>
      </c>
      <c r="CO126" s="161">
        <v>2</v>
      </c>
      <c r="CP126" s="161">
        <v>3</v>
      </c>
      <c r="CQ126" s="161">
        <v>5</v>
      </c>
      <c r="CR126" s="161">
        <v>0</v>
      </c>
      <c r="CS126" s="161">
        <v>0</v>
      </c>
      <c r="CT126" s="161">
        <v>0</v>
      </c>
      <c r="CU126" s="161">
        <v>4739</v>
      </c>
      <c r="CV126" s="460">
        <v>55.604651162800003</v>
      </c>
      <c r="CW126" s="161">
        <v>2</v>
      </c>
      <c r="CX126" s="161">
        <v>52</v>
      </c>
      <c r="CY126" s="161">
        <v>32</v>
      </c>
      <c r="CZ126" s="161">
        <v>16</v>
      </c>
      <c r="DA126" s="161">
        <v>8</v>
      </c>
      <c r="DB126" s="161">
        <v>0</v>
      </c>
    </row>
    <row r="127" spans="1:106" x14ac:dyDescent="0.15">
      <c r="A127" s="288">
        <v>8541</v>
      </c>
      <c r="B127" s="288">
        <v>28220</v>
      </c>
      <c r="C127" s="288">
        <v>103002</v>
      </c>
      <c r="D127" s="288">
        <v>3</v>
      </c>
      <c r="E127" s="288"/>
      <c r="F127" s="288"/>
      <c r="G127" s="288"/>
      <c r="H127" s="288" t="s">
        <v>631</v>
      </c>
      <c r="I127" s="288" t="s">
        <v>59</v>
      </c>
      <c r="J127" s="288" t="s">
        <v>131</v>
      </c>
      <c r="K127" s="288" t="s">
        <v>133</v>
      </c>
      <c r="L127" s="461"/>
      <c r="M127" s="480">
        <v>103</v>
      </c>
      <c r="N127" s="161">
        <v>259</v>
      </c>
      <c r="O127" s="161">
        <v>3</v>
      </c>
      <c r="P127" s="161">
        <v>15</v>
      </c>
      <c r="Q127" s="161">
        <v>9</v>
      </c>
      <c r="R127" s="161">
        <v>5</v>
      </c>
      <c r="S127" s="161">
        <v>10</v>
      </c>
      <c r="T127" s="161">
        <v>14</v>
      </c>
      <c r="U127" s="161">
        <v>10</v>
      </c>
      <c r="V127" s="161">
        <v>8</v>
      </c>
      <c r="W127" s="161">
        <v>14</v>
      </c>
      <c r="X127" s="161">
        <v>13</v>
      </c>
      <c r="Y127" s="161">
        <v>12</v>
      </c>
      <c r="Z127" s="161">
        <v>21</v>
      </c>
      <c r="AA127" s="161">
        <v>25</v>
      </c>
      <c r="AB127" s="161">
        <v>28</v>
      </c>
      <c r="AC127" s="161">
        <v>21</v>
      </c>
      <c r="AD127" s="161">
        <v>18</v>
      </c>
      <c r="AE127" s="161">
        <v>18</v>
      </c>
      <c r="AF127" s="161">
        <v>9</v>
      </c>
      <c r="AG127" s="161">
        <v>6</v>
      </c>
      <c r="AH127" s="161">
        <v>0</v>
      </c>
      <c r="AI127" s="161">
        <v>0</v>
      </c>
      <c r="AJ127" s="161">
        <v>0</v>
      </c>
      <c r="AK127" s="161">
        <v>13668</v>
      </c>
      <c r="AL127" s="460">
        <v>53.272200772200001</v>
      </c>
      <c r="AM127" s="161">
        <v>27</v>
      </c>
      <c r="AN127" s="161">
        <v>132</v>
      </c>
      <c r="AO127" s="161">
        <v>100</v>
      </c>
      <c r="AP127" s="161">
        <v>51</v>
      </c>
      <c r="AQ127" s="161">
        <v>15</v>
      </c>
      <c r="AR127" s="161">
        <v>8</v>
      </c>
      <c r="AS127" s="161">
        <v>121</v>
      </c>
      <c r="AT127" s="161">
        <v>1</v>
      </c>
      <c r="AU127" s="161">
        <v>7</v>
      </c>
      <c r="AV127" s="161">
        <v>3</v>
      </c>
      <c r="AW127" s="161">
        <v>2</v>
      </c>
      <c r="AX127" s="161">
        <v>2</v>
      </c>
      <c r="AY127" s="161">
        <v>4</v>
      </c>
      <c r="AZ127" s="161">
        <v>6</v>
      </c>
      <c r="BA127" s="161">
        <v>2</v>
      </c>
      <c r="BB127" s="161">
        <v>10</v>
      </c>
      <c r="BC127" s="161">
        <v>8</v>
      </c>
      <c r="BD127" s="161">
        <v>6</v>
      </c>
      <c r="BE127" s="161">
        <v>10</v>
      </c>
      <c r="BF127" s="161">
        <v>13</v>
      </c>
      <c r="BG127" s="161">
        <v>13</v>
      </c>
      <c r="BH127" s="161">
        <v>12</v>
      </c>
      <c r="BI127" s="161">
        <v>7</v>
      </c>
      <c r="BJ127" s="161">
        <v>9</v>
      </c>
      <c r="BK127" s="161">
        <v>3</v>
      </c>
      <c r="BL127" s="161">
        <v>3</v>
      </c>
      <c r="BM127" s="161">
        <v>0</v>
      </c>
      <c r="BN127" s="161">
        <v>0</v>
      </c>
      <c r="BO127" s="161">
        <v>0</v>
      </c>
      <c r="BP127" s="161">
        <v>6575</v>
      </c>
      <c r="BQ127" s="460">
        <v>54.838842975200002</v>
      </c>
      <c r="BR127" s="161">
        <v>11</v>
      </c>
      <c r="BS127" s="161">
        <v>63</v>
      </c>
      <c r="BT127" s="161">
        <v>47</v>
      </c>
      <c r="BU127" s="161">
        <v>22</v>
      </c>
      <c r="BV127" s="161">
        <v>6</v>
      </c>
      <c r="BW127" s="161">
        <v>0</v>
      </c>
      <c r="BX127" s="161">
        <v>138</v>
      </c>
      <c r="BY127" s="161">
        <v>2</v>
      </c>
      <c r="BZ127" s="161">
        <v>8</v>
      </c>
      <c r="CA127" s="161">
        <v>6</v>
      </c>
      <c r="CB127" s="161">
        <v>3</v>
      </c>
      <c r="CC127" s="161">
        <v>8</v>
      </c>
      <c r="CD127" s="161">
        <v>10</v>
      </c>
      <c r="CE127" s="161">
        <v>4</v>
      </c>
      <c r="CF127" s="161">
        <v>6</v>
      </c>
      <c r="CG127" s="161">
        <v>4</v>
      </c>
      <c r="CH127" s="161">
        <v>5</v>
      </c>
      <c r="CI127" s="161">
        <v>6</v>
      </c>
      <c r="CJ127" s="161">
        <v>11</v>
      </c>
      <c r="CK127" s="161">
        <v>12</v>
      </c>
      <c r="CL127" s="161">
        <v>15</v>
      </c>
      <c r="CM127" s="161">
        <v>9</v>
      </c>
      <c r="CN127" s="161">
        <v>11</v>
      </c>
      <c r="CO127" s="161">
        <v>9</v>
      </c>
      <c r="CP127" s="161">
        <v>6</v>
      </c>
      <c r="CQ127" s="161">
        <v>3</v>
      </c>
      <c r="CR127" s="161">
        <v>0</v>
      </c>
      <c r="CS127" s="161">
        <v>0</v>
      </c>
      <c r="CT127" s="161">
        <v>0</v>
      </c>
      <c r="CU127" s="161">
        <v>7093</v>
      </c>
      <c r="CV127" s="460">
        <v>51.8985507246</v>
      </c>
      <c r="CW127" s="161">
        <v>16</v>
      </c>
      <c r="CX127" s="161">
        <v>69</v>
      </c>
      <c r="CY127" s="161">
        <v>53</v>
      </c>
      <c r="CZ127" s="161">
        <v>29</v>
      </c>
      <c r="DA127" s="161">
        <v>9</v>
      </c>
      <c r="DB127" s="161">
        <v>8</v>
      </c>
    </row>
    <row r="128" spans="1:106" x14ac:dyDescent="0.15">
      <c r="A128" s="288">
        <v>8542</v>
      </c>
      <c r="B128" s="288">
        <v>28220</v>
      </c>
      <c r="C128" s="288">
        <v>1050</v>
      </c>
      <c r="D128" s="458">
        <v>2</v>
      </c>
      <c r="E128" s="458"/>
      <c r="F128" s="458"/>
      <c r="G128" s="458"/>
      <c r="H128" s="458" t="s">
        <v>631</v>
      </c>
      <c r="I128" s="458" t="s">
        <v>59</v>
      </c>
      <c r="J128" s="458" t="s">
        <v>134</v>
      </c>
      <c r="K128" s="458"/>
      <c r="L128" s="459" t="s">
        <v>886</v>
      </c>
      <c r="M128" s="479">
        <v>195</v>
      </c>
      <c r="N128" s="161">
        <v>617</v>
      </c>
      <c r="O128" s="161">
        <v>11</v>
      </c>
      <c r="P128" s="161">
        <v>14</v>
      </c>
      <c r="Q128" s="161">
        <v>35</v>
      </c>
      <c r="R128" s="161">
        <v>30</v>
      </c>
      <c r="S128" s="161">
        <v>30</v>
      </c>
      <c r="T128" s="161">
        <v>21</v>
      </c>
      <c r="U128" s="161">
        <v>28</v>
      </c>
      <c r="V128" s="161">
        <v>21</v>
      </c>
      <c r="W128" s="161">
        <v>37</v>
      </c>
      <c r="X128" s="161">
        <v>43</v>
      </c>
      <c r="Y128" s="161">
        <v>51</v>
      </c>
      <c r="Z128" s="161">
        <v>43</v>
      </c>
      <c r="AA128" s="161">
        <v>39</v>
      </c>
      <c r="AB128" s="161">
        <v>61</v>
      </c>
      <c r="AC128" s="161">
        <v>41</v>
      </c>
      <c r="AD128" s="161">
        <v>43</v>
      </c>
      <c r="AE128" s="161">
        <v>36</v>
      </c>
      <c r="AF128" s="161">
        <v>25</v>
      </c>
      <c r="AG128" s="161">
        <v>5</v>
      </c>
      <c r="AH128" s="161">
        <v>3</v>
      </c>
      <c r="AI128" s="161">
        <v>0</v>
      </c>
      <c r="AJ128" s="161">
        <v>0</v>
      </c>
      <c r="AK128" s="161">
        <v>31245</v>
      </c>
      <c r="AL128" s="460">
        <v>51.140194489499997</v>
      </c>
      <c r="AM128" s="161">
        <v>60</v>
      </c>
      <c r="AN128" s="161">
        <v>343</v>
      </c>
      <c r="AO128" s="161">
        <v>214</v>
      </c>
      <c r="AP128" s="161">
        <v>112</v>
      </c>
      <c r="AQ128" s="161">
        <v>33</v>
      </c>
      <c r="AR128" s="161">
        <v>0</v>
      </c>
      <c r="AS128" s="161">
        <v>307</v>
      </c>
      <c r="AT128" s="161">
        <v>9</v>
      </c>
      <c r="AU128" s="161">
        <v>10</v>
      </c>
      <c r="AV128" s="161">
        <v>18</v>
      </c>
      <c r="AW128" s="161">
        <v>14</v>
      </c>
      <c r="AX128" s="161">
        <v>16</v>
      </c>
      <c r="AY128" s="161">
        <v>8</v>
      </c>
      <c r="AZ128" s="161">
        <v>14</v>
      </c>
      <c r="BA128" s="161">
        <v>14</v>
      </c>
      <c r="BB128" s="161">
        <v>22</v>
      </c>
      <c r="BC128" s="161">
        <v>17</v>
      </c>
      <c r="BD128" s="161">
        <v>25</v>
      </c>
      <c r="BE128" s="161">
        <v>22</v>
      </c>
      <c r="BF128" s="161">
        <v>22</v>
      </c>
      <c r="BG128" s="161">
        <v>28</v>
      </c>
      <c r="BH128" s="161">
        <v>23</v>
      </c>
      <c r="BI128" s="161">
        <v>22</v>
      </c>
      <c r="BJ128" s="161">
        <v>13</v>
      </c>
      <c r="BK128" s="161">
        <v>10</v>
      </c>
      <c r="BL128" s="161">
        <v>0</v>
      </c>
      <c r="BM128" s="161">
        <v>0</v>
      </c>
      <c r="BN128" s="161">
        <v>0</v>
      </c>
      <c r="BO128" s="161">
        <v>0</v>
      </c>
      <c r="BP128" s="161">
        <v>14870</v>
      </c>
      <c r="BQ128" s="460">
        <v>48.936482084700003</v>
      </c>
      <c r="BR128" s="161">
        <v>37</v>
      </c>
      <c r="BS128" s="161">
        <v>174</v>
      </c>
      <c r="BT128" s="161">
        <v>96</v>
      </c>
      <c r="BU128" s="161">
        <v>45</v>
      </c>
      <c r="BV128" s="161">
        <v>10</v>
      </c>
      <c r="BW128" s="161">
        <v>0</v>
      </c>
      <c r="BX128" s="161">
        <v>310</v>
      </c>
      <c r="BY128" s="161">
        <v>2</v>
      </c>
      <c r="BZ128" s="161">
        <v>4</v>
      </c>
      <c r="CA128" s="161">
        <v>17</v>
      </c>
      <c r="CB128" s="161">
        <v>16</v>
      </c>
      <c r="CC128" s="161">
        <v>14</v>
      </c>
      <c r="CD128" s="161">
        <v>13</v>
      </c>
      <c r="CE128" s="161">
        <v>14</v>
      </c>
      <c r="CF128" s="161">
        <v>7</v>
      </c>
      <c r="CG128" s="161">
        <v>15</v>
      </c>
      <c r="CH128" s="161">
        <v>26</v>
      </c>
      <c r="CI128" s="161">
        <v>26</v>
      </c>
      <c r="CJ128" s="161">
        <v>21</v>
      </c>
      <c r="CK128" s="161">
        <v>17</v>
      </c>
      <c r="CL128" s="161">
        <v>33</v>
      </c>
      <c r="CM128" s="161">
        <v>18</v>
      </c>
      <c r="CN128" s="161">
        <v>21</v>
      </c>
      <c r="CO128" s="161">
        <v>23</v>
      </c>
      <c r="CP128" s="161">
        <v>15</v>
      </c>
      <c r="CQ128" s="161">
        <v>5</v>
      </c>
      <c r="CR128" s="161">
        <v>3</v>
      </c>
      <c r="CS128" s="161">
        <v>0</v>
      </c>
      <c r="CT128" s="161">
        <v>0</v>
      </c>
      <c r="CU128" s="161">
        <v>16375</v>
      </c>
      <c r="CV128" s="460">
        <v>53.322580645199999</v>
      </c>
      <c r="CW128" s="161">
        <v>23</v>
      </c>
      <c r="CX128" s="161">
        <v>169</v>
      </c>
      <c r="CY128" s="161">
        <v>118</v>
      </c>
      <c r="CZ128" s="161">
        <v>67</v>
      </c>
      <c r="DA128" s="161">
        <v>23</v>
      </c>
      <c r="DB128" s="161">
        <v>0</v>
      </c>
    </row>
    <row r="129" spans="1:106" x14ac:dyDescent="0.15">
      <c r="A129" s="288">
        <v>8543</v>
      </c>
      <c r="B129" s="288">
        <v>28220</v>
      </c>
      <c r="C129" s="288">
        <v>1060</v>
      </c>
      <c r="D129" s="458">
        <v>2</v>
      </c>
      <c r="E129" s="458"/>
      <c r="F129" s="458"/>
      <c r="G129" s="458"/>
      <c r="H129" s="458" t="s">
        <v>631</v>
      </c>
      <c r="I129" s="458" t="s">
        <v>59</v>
      </c>
      <c r="J129" s="458" t="s">
        <v>822</v>
      </c>
      <c r="K129" s="458"/>
      <c r="L129" s="459" t="s">
        <v>886</v>
      </c>
      <c r="M129" s="479">
        <v>61</v>
      </c>
      <c r="N129" s="161">
        <v>217</v>
      </c>
      <c r="O129" s="161">
        <v>8</v>
      </c>
      <c r="P129" s="161">
        <v>5</v>
      </c>
      <c r="Q129" s="161">
        <v>14</v>
      </c>
      <c r="R129" s="161">
        <v>14</v>
      </c>
      <c r="S129" s="161">
        <v>7</v>
      </c>
      <c r="T129" s="161">
        <v>6</v>
      </c>
      <c r="U129" s="161">
        <v>9</v>
      </c>
      <c r="V129" s="161">
        <v>7</v>
      </c>
      <c r="W129" s="161">
        <v>11</v>
      </c>
      <c r="X129" s="161">
        <v>14</v>
      </c>
      <c r="Y129" s="161">
        <v>15</v>
      </c>
      <c r="Z129" s="161">
        <v>21</v>
      </c>
      <c r="AA129" s="161">
        <v>18</v>
      </c>
      <c r="AB129" s="161">
        <v>10</v>
      </c>
      <c r="AC129" s="161">
        <v>15</v>
      </c>
      <c r="AD129" s="161">
        <v>13</v>
      </c>
      <c r="AE129" s="161">
        <v>13</v>
      </c>
      <c r="AF129" s="161">
        <v>11</v>
      </c>
      <c r="AG129" s="161">
        <v>5</v>
      </c>
      <c r="AH129" s="161">
        <v>0</v>
      </c>
      <c r="AI129" s="161">
        <v>1</v>
      </c>
      <c r="AJ129" s="161">
        <v>0</v>
      </c>
      <c r="AK129" s="161">
        <v>10848</v>
      </c>
      <c r="AL129" s="460">
        <v>50.490783410100001</v>
      </c>
      <c r="AM129" s="161">
        <v>27</v>
      </c>
      <c r="AN129" s="161">
        <v>122</v>
      </c>
      <c r="AO129" s="161">
        <v>68</v>
      </c>
      <c r="AP129" s="161">
        <v>43</v>
      </c>
      <c r="AQ129" s="161">
        <v>17</v>
      </c>
      <c r="AR129" s="161">
        <v>0</v>
      </c>
      <c r="AS129" s="161">
        <v>103</v>
      </c>
      <c r="AT129" s="161">
        <v>3</v>
      </c>
      <c r="AU129" s="161">
        <v>4</v>
      </c>
      <c r="AV129" s="161">
        <v>5</v>
      </c>
      <c r="AW129" s="161">
        <v>8</v>
      </c>
      <c r="AX129" s="161">
        <v>2</v>
      </c>
      <c r="AY129" s="161">
        <v>4</v>
      </c>
      <c r="AZ129" s="161">
        <v>6</v>
      </c>
      <c r="BA129" s="161">
        <v>5</v>
      </c>
      <c r="BB129" s="161">
        <v>4</v>
      </c>
      <c r="BC129" s="161">
        <v>7</v>
      </c>
      <c r="BD129" s="161">
        <v>7</v>
      </c>
      <c r="BE129" s="161">
        <v>10</v>
      </c>
      <c r="BF129" s="161">
        <v>8</v>
      </c>
      <c r="BG129" s="161">
        <v>5</v>
      </c>
      <c r="BH129" s="161">
        <v>6</v>
      </c>
      <c r="BI129" s="161">
        <v>6</v>
      </c>
      <c r="BJ129" s="161">
        <v>5</v>
      </c>
      <c r="BK129" s="161">
        <v>6</v>
      </c>
      <c r="BL129" s="161">
        <v>2</v>
      </c>
      <c r="BM129" s="161">
        <v>0</v>
      </c>
      <c r="BN129" s="161">
        <v>0</v>
      </c>
      <c r="BO129" s="161">
        <v>0</v>
      </c>
      <c r="BP129" s="161">
        <v>5030</v>
      </c>
      <c r="BQ129" s="460">
        <v>49.334951456299997</v>
      </c>
      <c r="BR129" s="161">
        <v>12</v>
      </c>
      <c r="BS129" s="161">
        <v>61</v>
      </c>
      <c r="BT129" s="161">
        <v>30</v>
      </c>
      <c r="BU129" s="161">
        <v>19</v>
      </c>
      <c r="BV129" s="161">
        <v>8</v>
      </c>
      <c r="BW129" s="161">
        <v>0</v>
      </c>
      <c r="BX129" s="161">
        <v>114</v>
      </c>
      <c r="BY129" s="161">
        <v>5</v>
      </c>
      <c r="BZ129" s="161">
        <v>1</v>
      </c>
      <c r="CA129" s="161">
        <v>9</v>
      </c>
      <c r="CB129" s="161">
        <v>6</v>
      </c>
      <c r="CC129" s="161">
        <v>5</v>
      </c>
      <c r="CD129" s="161">
        <v>2</v>
      </c>
      <c r="CE129" s="161">
        <v>3</v>
      </c>
      <c r="CF129" s="161">
        <v>2</v>
      </c>
      <c r="CG129" s="161">
        <v>7</v>
      </c>
      <c r="CH129" s="161">
        <v>7</v>
      </c>
      <c r="CI129" s="161">
        <v>8</v>
      </c>
      <c r="CJ129" s="161">
        <v>11</v>
      </c>
      <c r="CK129" s="161">
        <v>10</v>
      </c>
      <c r="CL129" s="161">
        <v>5</v>
      </c>
      <c r="CM129" s="161">
        <v>9</v>
      </c>
      <c r="CN129" s="161">
        <v>7</v>
      </c>
      <c r="CO129" s="161">
        <v>8</v>
      </c>
      <c r="CP129" s="161">
        <v>5</v>
      </c>
      <c r="CQ129" s="161">
        <v>3</v>
      </c>
      <c r="CR129" s="161">
        <v>0</v>
      </c>
      <c r="CS129" s="161">
        <v>1</v>
      </c>
      <c r="CT129" s="161">
        <v>0</v>
      </c>
      <c r="CU129" s="161">
        <v>5818</v>
      </c>
      <c r="CV129" s="460">
        <v>51.535087719300002</v>
      </c>
      <c r="CW129" s="161">
        <v>15</v>
      </c>
      <c r="CX129" s="161">
        <v>61</v>
      </c>
      <c r="CY129" s="161">
        <v>38</v>
      </c>
      <c r="CZ129" s="161">
        <v>24</v>
      </c>
      <c r="DA129" s="161">
        <v>9</v>
      </c>
      <c r="DB129" s="161">
        <v>0</v>
      </c>
    </row>
    <row r="130" spans="1:106" x14ac:dyDescent="0.15">
      <c r="A130" s="288">
        <v>8544</v>
      </c>
      <c r="B130" s="288">
        <v>28220</v>
      </c>
      <c r="C130" s="288">
        <v>1070</v>
      </c>
      <c r="D130" s="458">
        <v>2</v>
      </c>
      <c r="E130" s="458"/>
      <c r="F130" s="458"/>
      <c r="G130" s="458"/>
      <c r="H130" s="458" t="s">
        <v>631</v>
      </c>
      <c r="I130" s="458" t="s">
        <v>59</v>
      </c>
      <c r="J130" s="458" t="s">
        <v>135</v>
      </c>
      <c r="K130" s="458"/>
      <c r="L130" s="459" t="s">
        <v>886</v>
      </c>
      <c r="M130" s="479">
        <v>85</v>
      </c>
      <c r="N130" s="161">
        <v>287</v>
      </c>
      <c r="O130" s="161">
        <v>6</v>
      </c>
      <c r="P130" s="161">
        <v>8</v>
      </c>
      <c r="Q130" s="161">
        <v>16</v>
      </c>
      <c r="R130" s="161">
        <v>10</v>
      </c>
      <c r="S130" s="161">
        <v>15</v>
      </c>
      <c r="T130" s="161">
        <v>17</v>
      </c>
      <c r="U130" s="161">
        <v>6</v>
      </c>
      <c r="V130" s="161">
        <v>15</v>
      </c>
      <c r="W130" s="161">
        <v>17</v>
      </c>
      <c r="X130" s="161">
        <v>11</v>
      </c>
      <c r="Y130" s="161">
        <v>23</v>
      </c>
      <c r="Z130" s="161">
        <v>21</v>
      </c>
      <c r="AA130" s="161">
        <v>22</v>
      </c>
      <c r="AB130" s="161">
        <v>34</v>
      </c>
      <c r="AC130" s="161">
        <v>17</v>
      </c>
      <c r="AD130" s="161">
        <v>14</v>
      </c>
      <c r="AE130" s="161">
        <v>17</v>
      </c>
      <c r="AF130" s="161">
        <v>9</v>
      </c>
      <c r="AG130" s="161">
        <v>7</v>
      </c>
      <c r="AH130" s="161">
        <v>2</v>
      </c>
      <c r="AI130" s="161">
        <v>0</v>
      </c>
      <c r="AJ130" s="161">
        <v>0</v>
      </c>
      <c r="AK130" s="161">
        <v>14553</v>
      </c>
      <c r="AL130" s="460">
        <v>51.207317073200002</v>
      </c>
      <c r="AM130" s="161">
        <v>30</v>
      </c>
      <c r="AN130" s="161">
        <v>157</v>
      </c>
      <c r="AO130" s="161">
        <v>100</v>
      </c>
      <c r="AP130" s="161">
        <v>49</v>
      </c>
      <c r="AQ130" s="161">
        <v>18</v>
      </c>
      <c r="AR130" s="161">
        <v>0</v>
      </c>
      <c r="AS130" s="161">
        <v>139</v>
      </c>
      <c r="AT130" s="161">
        <v>2</v>
      </c>
      <c r="AU130" s="161">
        <v>5</v>
      </c>
      <c r="AV130" s="161">
        <v>9</v>
      </c>
      <c r="AW130" s="161">
        <v>3</v>
      </c>
      <c r="AX130" s="161">
        <v>8</v>
      </c>
      <c r="AY130" s="161">
        <v>11</v>
      </c>
      <c r="AZ130" s="161">
        <v>4</v>
      </c>
      <c r="BA130" s="161">
        <v>8</v>
      </c>
      <c r="BB130" s="161">
        <v>8</v>
      </c>
      <c r="BC130" s="161">
        <v>4</v>
      </c>
      <c r="BD130" s="161">
        <v>11</v>
      </c>
      <c r="BE130" s="161">
        <v>10</v>
      </c>
      <c r="BF130" s="161">
        <v>9</v>
      </c>
      <c r="BG130" s="161">
        <v>19</v>
      </c>
      <c r="BH130" s="161">
        <v>8</v>
      </c>
      <c r="BI130" s="161">
        <v>6</v>
      </c>
      <c r="BJ130" s="161">
        <v>9</v>
      </c>
      <c r="BK130" s="161">
        <v>2</v>
      </c>
      <c r="BL130" s="161">
        <v>3</v>
      </c>
      <c r="BM130" s="161">
        <v>0</v>
      </c>
      <c r="BN130" s="161">
        <v>0</v>
      </c>
      <c r="BO130" s="161">
        <v>0</v>
      </c>
      <c r="BP130" s="161">
        <v>6832</v>
      </c>
      <c r="BQ130" s="460">
        <v>49.651079136699998</v>
      </c>
      <c r="BR130" s="161">
        <v>16</v>
      </c>
      <c r="BS130" s="161">
        <v>76</v>
      </c>
      <c r="BT130" s="161">
        <v>47</v>
      </c>
      <c r="BU130" s="161">
        <v>20</v>
      </c>
      <c r="BV130" s="161">
        <v>5</v>
      </c>
      <c r="BW130" s="161">
        <v>0</v>
      </c>
      <c r="BX130" s="161">
        <v>148</v>
      </c>
      <c r="BY130" s="161">
        <v>4</v>
      </c>
      <c r="BZ130" s="161">
        <v>3</v>
      </c>
      <c r="CA130" s="161">
        <v>7</v>
      </c>
      <c r="CB130" s="161">
        <v>7</v>
      </c>
      <c r="CC130" s="161">
        <v>7</v>
      </c>
      <c r="CD130" s="161">
        <v>6</v>
      </c>
      <c r="CE130" s="161">
        <v>2</v>
      </c>
      <c r="CF130" s="161">
        <v>7</v>
      </c>
      <c r="CG130" s="161">
        <v>9</v>
      </c>
      <c r="CH130" s="161">
        <v>7</v>
      </c>
      <c r="CI130" s="161">
        <v>12</v>
      </c>
      <c r="CJ130" s="161">
        <v>11</v>
      </c>
      <c r="CK130" s="161">
        <v>13</v>
      </c>
      <c r="CL130" s="161">
        <v>15</v>
      </c>
      <c r="CM130" s="161">
        <v>9</v>
      </c>
      <c r="CN130" s="161">
        <v>8</v>
      </c>
      <c r="CO130" s="161">
        <v>8</v>
      </c>
      <c r="CP130" s="161">
        <v>7</v>
      </c>
      <c r="CQ130" s="161">
        <v>4</v>
      </c>
      <c r="CR130" s="161">
        <v>2</v>
      </c>
      <c r="CS130" s="161">
        <v>0</v>
      </c>
      <c r="CT130" s="161">
        <v>0</v>
      </c>
      <c r="CU130" s="161">
        <v>7721</v>
      </c>
      <c r="CV130" s="460">
        <v>52.668918918899998</v>
      </c>
      <c r="CW130" s="161">
        <v>14</v>
      </c>
      <c r="CX130" s="161">
        <v>81</v>
      </c>
      <c r="CY130" s="161">
        <v>53</v>
      </c>
      <c r="CZ130" s="161">
        <v>29</v>
      </c>
      <c r="DA130" s="161">
        <v>13</v>
      </c>
      <c r="DB130" s="161">
        <v>0</v>
      </c>
    </row>
    <row r="131" spans="1:106" x14ac:dyDescent="0.15">
      <c r="A131" s="288">
        <v>8545</v>
      </c>
      <c r="B131" s="288">
        <v>28220</v>
      </c>
      <c r="C131" s="288">
        <v>1080</v>
      </c>
      <c r="D131" s="458">
        <v>2</v>
      </c>
      <c r="E131" s="458"/>
      <c r="F131" s="458"/>
      <c r="G131" s="458"/>
      <c r="H131" s="458" t="s">
        <v>631</v>
      </c>
      <c r="I131" s="458" t="s">
        <v>59</v>
      </c>
      <c r="J131" s="458" t="s">
        <v>136</v>
      </c>
      <c r="K131" s="458"/>
      <c r="L131" s="459" t="s">
        <v>886</v>
      </c>
      <c r="M131" s="479">
        <v>58</v>
      </c>
      <c r="N131" s="161">
        <v>205</v>
      </c>
      <c r="O131" s="161">
        <v>7</v>
      </c>
      <c r="P131" s="161">
        <v>7</v>
      </c>
      <c r="Q131" s="161">
        <v>8</v>
      </c>
      <c r="R131" s="161">
        <v>8</v>
      </c>
      <c r="S131" s="161">
        <v>9</v>
      </c>
      <c r="T131" s="161">
        <v>13</v>
      </c>
      <c r="U131" s="161">
        <v>15</v>
      </c>
      <c r="V131" s="161">
        <v>9</v>
      </c>
      <c r="W131" s="161">
        <v>10</v>
      </c>
      <c r="X131" s="161">
        <v>10</v>
      </c>
      <c r="Y131" s="161">
        <v>11</v>
      </c>
      <c r="Z131" s="161">
        <v>21</v>
      </c>
      <c r="AA131" s="161">
        <v>24</v>
      </c>
      <c r="AB131" s="161">
        <v>16</v>
      </c>
      <c r="AC131" s="161">
        <v>11</v>
      </c>
      <c r="AD131" s="161">
        <v>10</v>
      </c>
      <c r="AE131" s="161">
        <v>4</v>
      </c>
      <c r="AF131" s="161">
        <v>10</v>
      </c>
      <c r="AG131" s="161">
        <v>2</v>
      </c>
      <c r="AH131" s="161">
        <v>0</v>
      </c>
      <c r="AI131" s="161">
        <v>0</v>
      </c>
      <c r="AJ131" s="161">
        <v>0</v>
      </c>
      <c r="AK131" s="161">
        <v>9822</v>
      </c>
      <c r="AL131" s="460">
        <v>48.412195122</v>
      </c>
      <c r="AM131" s="161">
        <v>22</v>
      </c>
      <c r="AN131" s="161">
        <v>130</v>
      </c>
      <c r="AO131" s="161">
        <v>53</v>
      </c>
      <c r="AP131" s="161">
        <v>26</v>
      </c>
      <c r="AQ131" s="161">
        <v>12</v>
      </c>
      <c r="AR131" s="161">
        <v>0</v>
      </c>
      <c r="AS131" s="161">
        <v>98</v>
      </c>
      <c r="AT131" s="161">
        <v>3</v>
      </c>
      <c r="AU131" s="161">
        <v>2</v>
      </c>
      <c r="AV131" s="161">
        <v>4</v>
      </c>
      <c r="AW131" s="161">
        <v>4</v>
      </c>
      <c r="AX131" s="161">
        <v>4</v>
      </c>
      <c r="AY131" s="161">
        <v>6</v>
      </c>
      <c r="AZ131" s="161">
        <v>8</v>
      </c>
      <c r="BA131" s="161">
        <v>5</v>
      </c>
      <c r="BB131" s="161">
        <v>6</v>
      </c>
      <c r="BC131" s="161">
        <v>1</v>
      </c>
      <c r="BD131" s="161">
        <v>7</v>
      </c>
      <c r="BE131" s="161">
        <v>12</v>
      </c>
      <c r="BF131" s="161">
        <v>11</v>
      </c>
      <c r="BG131" s="161">
        <v>11</v>
      </c>
      <c r="BH131" s="161">
        <v>4</v>
      </c>
      <c r="BI131" s="161">
        <v>6</v>
      </c>
      <c r="BJ131" s="161">
        <v>1</v>
      </c>
      <c r="BK131" s="161">
        <v>3</v>
      </c>
      <c r="BL131" s="161">
        <v>0</v>
      </c>
      <c r="BM131" s="161">
        <v>0</v>
      </c>
      <c r="BN131" s="161">
        <v>0</v>
      </c>
      <c r="BO131" s="161">
        <v>0</v>
      </c>
      <c r="BP131" s="161">
        <v>4706</v>
      </c>
      <c r="BQ131" s="460">
        <v>48.520408163299997</v>
      </c>
      <c r="BR131" s="161">
        <v>9</v>
      </c>
      <c r="BS131" s="161">
        <v>64</v>
      </c>
      <c r="BT131" s="161">
        <v>25</v>
      </c>
      <c r="BU131" s="161">
        <v>10</v>
      </c>
      <c r="BV131" s="161">
        <v>3</v>
      </c>
      <c r="BW131" s="161">
        <v>0</v>
      </c>
      <c r="BX131" s="161">
        <v>107</v>
      </c>
      <c r="BY131" s="161">
        <v>4</v>
      </c>
      <c r="BZ131" s="161">
        <v>5</v>
      </c>
      <c r="CA131" s="161">
        <v>4</v>
      </c>
      <c r="CB131" s="161">
        <v>4</v>
      </c>
      <c r="CC131" s="161">
        <v>5</v>
      </c>
      <c r="CD131" s="161">
        <v>7</v>
      </c>
      <c r="CE131" s="161">
        <v>7</v>
      </c>
      <c r="CF131" s="161">
        <v>4</v>
      </c>
      <c r="CG131" s="161">
        <v>4</v>
      </c>
      <c r="CH131" s="161">
        <v>9</v>
      </c>
      <c r="CI131" s="161">
        <v>4</v>
      </c>
      <c r="CJ131" s="161">
        <v>9</v>
      </c>
      <c r="CK131" s="161">
        <v>13</v>
      </c>
      <c r="CL131" s="161">
        <v>5</v>
      </c>
      <c r="CM131" s="161">
        <v>7</v>
      </c>
      <c r="CN131" s="161">
        <v>4</v>
      </c>
      <c r="CO131" s="161">
        <v>3</v>
      </c>
      <c r="CP131" s="161">
        <v>7</v>
      </c>
      <c r="CQ131" s="161">
        <v>2</v>
      </c>
      <c r="CR131" s="161">
        <v>0</v>
      </c>
      <c r="CS131" s="161">
        <v>0</v>
      </c>
      <c r="CT131" s="161">
        <v>0</v>
      </c>
      <c r="CU131" s="161">
        <v>5116</v>
      </c>
      <c r="CV131" s="460">
        <v>48.3130841121</v>
      </c>
      <c r="CW131" s="161">
        <v>13</v>
      </c>
      <c r="CX131" s="161">
        <v>66</v>
      </c>
      <c r="CY131" s="161">
        <v>28</v>
      </c>
      <c r="CZ131" s="161">
        <v>16</v>
      </c>
      <c r="DA131" s="161">
        <v>9</v>
      </c>
      <c r="DB131" s="161">
        <v>0</v>
      </c>
    </row>
    <row r="132" spans="1:106" x14ac:dyDescent="0.15">
      <c r="A132" s="288">
        <v>8546</v>
      </c>
      <c r="B132" s="288">
        <v>28220</v>
      </c>
      <c r="C132" s="288">
        <v>1090</v>
      </c>
      <c r="D132" s="458">
        <v>2</v>
      </c>
      <c r="E132" s="458"/>
      <c r="F132" s="458"/>
      <c r="G132" s="458"/>
      <c r="H132" s="458" t="s">
        <v>631</v>
      </c>
      <c r="I132" s="458" t="s">
        <v>59</v>
      </c>
      <c r="J132" s="458" t="s">
        <v>137</v>
      </c>
      <c r="K132" s="458"/>
      <c r="L132" s="459" t="s">
        <v>886</v>
      </c>
      <c r="M132" s="479">
        <v>65</v>
      </c>
      <c r="N132" s="161">
        <v>204</v>
      </c>
      <c r="O132" s="161">
        <v>4</v>
      </c>
      <c r="P132" s="161">
        <v>6</v>
      </c>
      <c r="Q132" s="161">
        <v>12</v>
      </c>
      <c r="R132" s="161">
        <v>12</v>
      </c>
      <c r="S132" s="161">
        <v>5</v>
      </c>
      <c r="T132" s="161">
        <v>9</v>
      </c>
      <c r="U132" s="161">
        <v>8</v>
      </c>
      <c r="V132" s="161">
        <v>11</v>
      </c>
      <c r="W132" s="161">
        <v>16</v>
      </c>
      <c r="X132" s="161">
        <v>11</v>
      </c>
      <c r="Y132" s="161">
        <v>10</v>
      </c>
      <c r="Z132" s="161">
        <v>14</v>
      </c>
      <c r="AA132" s="161">
        <v>16</v>
      </c>
      <c r="AB132" s="161">
        <v>21</v>
      </c>
      <c r="AC132" s="161">
        <v>20</v>
      </c>
      <c r="AD132" s="161">
        <v>12</v>
      </c>
      <c r="AE132" s="161">
        <v>9</v>
      </c>
      <c r="AF132" s="161">
        <v>4</v>
      </c>
      <c r="AG132" s="161">
        <v>4</v>
      </c>
      <c r="AH132" s="161">
        <v>0</v>
      </c>
      <c r="AI132" s="161">
        <v>0</v>
      </c>
      <c r="AJ132" s="161">
        <v>0</v>
      </c>
      <c r="AK132" s="161">
        <v>10085</v>
      </c>
      <c r="AL132" s="460">
        <v>49.9362745098</v>
      </c>
      <c r="AM132" s="161">
        <v>22</v>
      </c>
      <c r="AN132" s="161">
        <v>112</v>
      </c>
      <c r="AO132" s="161">
        <v>70</v>
      </c>
      <c r="AP132" s="161">
        <v>29</v>
      </c>
      <c r="AQ132" s="161">
        <v>8</v>
      </c>
      <c r="AR132" s="161">
        <v>0</v>
      </c>
      <c r="AS132" s="161">
        <v>96</v>
      </c>
      <c r="AT132" s="161">
        <v>4</v>
      </c>
      <c r="AU132" s="161">
        <v>4</v>
      </c>
      <c r="AV132" s="161">
        <v>2</v>
      </c>
      <c r="AW132" s="161">
        <v>7</v>
      </c>
      <c r="AX132" s="161">
        <v>2</v>
      </c>
      <c r="AY132" s="161">
        <v>6</v>
      </c>
      <c r="AZ132" s="161">
        <v>5</v>
      </c>
      <c r="BA132" s="161">
        <v>5</v>
      </c>
      <c r="BB132" s="161">
        <v>7</v>
      </c>
      <c r="BC132" s="161">
        <v>5</v>
      </c>
      <c r="BD132" s="161">
        <v>6</v>
      </c>
      <c r="BE132" s="161">
        <v>4</v>
      </c>
      <c r="BF132" s="161">
        <v>7</v>
      </c>
      <c r="BG132" s="161">
        <v>9</v>
      </c>
      <c r="BH132" s="161">
        <v>12</v>
      </c>
      <c r="BI132" s="161">
        <v>5</v>
      </c>
      <c r="BJ132" s="161">
        <v>4</v>
      </c>
      <c r="BK132" s="161">
        <v>1</v>
      </c>
      <c r="BL132" s="161">
        <v>1</v>
      </c>
      <c r="BM132" s="161">
        <v>0</v>
      </c>
      <c r="BN132" s="161">
        <v>0</v>
      </c>
      <c r="BO132" s="161">
        <v>0</v>
      </c>
      <c r="BP132" s="161">
        <v>4575</v>
      </c>
      <c r="BQ132" s="460">
        <v>48.15625</v>
      </c>
      <c r="BR132" s="161">
        <v>10</v>
      </c>
      <c r="BS132" s="161">
        <v>54</v>
      </c>
      <c r="BT132" s="161">
        <v>32</v>
      </c>
      <c r="BU132" s="161">
        <v>11</v>
      </c>
      <c r="BV132" s="161">
        <v>2</v>
      </c>
      <c r="BW132" s="161">
        <v>0</v>
      </c>
      <c r="BX132" s="161">
        <v>108</v>
      </c>
      <c r="BY132" s="161">
        <v>0</v>
      </c>
      <c r="BZ132" s="161">
        <v>2</v>
      </c>
      <c r="CA132" s="161">
        <v>10</v>
      </c>
      <c r="CB132" s="161">
        <v>5</v>
      </c>
      <c r="CC132" s="161">
        <v>3</v>
      </c>
      <c r="CD132" s="161">
        <v>3</v>
      </c>
      <c r="CE132" s="161">
        <v>3</v>
      </c>
      <c r="CF132" s="161">
        <v>6</v>
      </c>
      <c r="CG132" s="161">
        <v>9</v>
      </c>
      <c r="CH132" s="161">
        <v>6</v>
      </c>
      <c r="CI132" s="161">
        <v>4</v>
      </c>
      <c r="CJ132" s="161">
        <v>10</v>
      </c>
      <c r="CK132" s="161">
        <v>9</v>
      </c>
      <c r="CL132" s="161">
        <v>12</v>
      </c>
      <c r="CM132" s="161">
        <v>8</v>
      </c>
      <c r="CN132" s="161">
        <v>7</v>
      </c>
      <c r="CO132" s="161">
        <v>5</v>
      </c>
      <c r="CP132" s="161">
        <v>3</v>
      </c>
      <c r="CQ132" s="161">
        <v>3</v>
      </c>
      <c r="CR132" s="161">
        <v>0</v>
      </c>
      <c r="CS132" s="161">
        <v>0</v>
      </c>
      <c r="CT132" s="161">
        <v>0</v>
      </c>
      <c r="CU132" s="161">
        <v>5510</v>
      </c>
      <c r="CV132" s="460">
        <v>51.518518518500002</v>
      </c>
      <c r="CW132" s="161">
        <v>12</v>
      </c>
      <c r="CX132" s="161">
        <v>58</v>
      </c>
      <c r="CY132" s="161">
        <v>38</v>
      </c>
      <c r="CZ132" s="161">
        <v>18</v>
      </c>
      <c r="DA132" s="161">
        <v>6</v>
      </c>
      <c r="DB132" s="161">
        <v>0</v>
      </c>
    </row>
    <row r="133" spans="1:106" x14ac:dyDescent="0.15">
      <c r="A133" s="288">
        <v>8547</v>
      </c>
      <c r="B133" s="288">
        <v>28220</v>
      </c>
      <c r="C133" s="288">
        <v>1100</v>
      </c>
      <c r="D133" s="458">
        <v>2</v>
      </c>
      <c r="E133" s="458"/>
      <c r="F133" s="458"/>
      <c r="G133" s="458"/>
      <c r="H133" s="458" t="s">
        <v>631</v>
      </c>
      <c r="I133" s="458" t="s">
        <v>59</v>
      </c>
      <c r="J133" s="458" t="s">
        <v>138</v>
      </c>
      <c r="K133" s="458"/>
      <c r="L133" s="459" t="s">
        <v>886</v>
      </c>
      <c r="M133" s="479">
        <v>75</v>
      </c>
      <c r="N133" s="161">
        <v>202</v>
      </c>
      <c r="O133" s="161">
        <v>3</v>
      </c>
      <c r="P133" s="161">
        <v>6</v>
      </c>
      <c r="Q133" s="161">
        <v>9</v>
      </c>
      <c r="R133" s="161">
        <v>8</v>
      </c>
      <c r="S133" s="161">
        <v>9</v>
      </c>
      <c r="T133" s="161">
        <v>9</v>
      </c>
      <c r="U133" s="161">
        <v>8</v>
      </c>
      <c r="V133" s="161">
        <v>6</v>
      </c>
      <c r="W133" s="161">
        <v>9</v>
      </c>
      <c r="X133" s="161">
        <v>21</v>
      </c>
      <c r="Y133" s="161">
        <v>17</v>
      </c>
      <c r="Z133" s="161">
        <v>10</v>
      </c>
      <c r="AA133" s="161">
        <v>21</v>
      </c>
      <c r="AB133" s="161">
        <v>24</v>
      </c>
      <c r="AC133" s="161">
        <v>17</v>
      </c>
      <c r="AD133" s="161">
        <v>13</v>
      </c>
      <c r="AE133" s="161">
        <v>9</v>
      </c>
      <c r="AF133" s="161">
        <v>2</v>
      </c>
      <c r="AG133" s="161">
        <v>1</v>
      </c>
      <c r="AH133" s="161">
        <v>0</v>
      </c>
      <c r="AI133" s="161">
        <v>0</v>
      </c>
      <c r="AJ133" s="161">
        <v>0</v>
      </c>
      <c r="AK133" s="161">
        <v>10204</v>
      </c>
      <c r="AL133" s="460">
        <v>51.014851485100003</v>
      </c>
      <c r="AM133" s="161">
        <v>18</v>
      </c>
      <c r="AN133" s="161">
        <v>118</v>
      </c>
      <c r="AO133" s="161">
        <v>66</v>
      </c>
      <c r="AP133" s="161">
        <v>25</v>
      </c>
      <c r="AQ133" s="161">
        <v>3</v>
      </c>
      <c r="AR133" s="161">
        <v>3</v>
      </c>
      <c r="AS133" s="161">
        <v>100</v>
      </c>
      <c r="AT133" s="161">
        <v>2</v>
      </c>
      <c r="AU133" s="161">
        <v>4</v>
      </c>
      <c r="AV133" s="161">
        <v>7</v>
      </c>
      <c r="AW133" s="161">
        <v>4</v>
      </c>
      <c r="AX133" s="161">
        <v>2</v>
      </c>
      <c r="AY133" s="161">
        <v>5</v>
      </c>
      <c r="AZ133" s="161">
        <v>4</v>
      </c>
      <c r="BA133" s="161">
        <v>2</v>
      </c>
      <c r="BB133" s="161">
        <v>8</v>
      </c>
      <c r="BC133" s="161">
        <v>9</v>
      </c>
      <c r="BD133" s="161">
        <v>9</v>
      </c>
      <c r="BE133" s="161">
        <v>5</v>
      </c>
      <c r="BF133" s="161">
        <v>9</v>
      </c>
      <c r="BG133" s="161">
        <v>14</v>
      </c>
      <c r="BH133" s="161">
        <v>9</v>
      </c>
      <c r="BI133" s="161">
        <v>4</v>
      </c>
      <c r="BJ133" s="161">
        <v>2</v>
      </c>
      <c r="BK133" s="161">
        <v>1</v>
      </c>
      <c r="BL133" s="161">
        <v>0</v>
      </c>
      <c r="BM133" s="161">
        <v>0</v>
      </c>
      <c r="BN133" s="161">
        <v>0</v>
      </c>
      <c r="BO133" s="161">
        <v>0</v>
      </c>
      <c r="BP133" s="161">
        <v>4809</v>
      </c>
      <c r="BQ133" s="460">
        <v>48.59</v>
      </c>
      <c r="BR133" s="161">
        <v>13</v>
      </c>
      <c r="BS133" s="161">
        <v>57</v>
      </c>
      <c r="BT133" s="161">
        <v>30</v>
      </c>
      <c r="BU133" s="161">
        <v>7</v>
      </c>
      <c r="BV133" s="161">
        <v>1</v>
      </c>
      <c r="BW133" s="161">
        <v>0</v>
      </c>
      <c r="BX133" s="161">
        <v>102</v>
      </c>
      <c r="BY133" s="161">
        <v>1</v>
      </c>
      <c r="BZ133" s="161">
        <v>2</v>
      </c>
      <c r="CA133" s="161">
        <v>2</v>
      </c>
      <c r="CB133" s="161">
        <v>4</v>
      </c>
      <c r="CC133" s="161">
        <v>7</v>
      </c>
      <c r="CD133" s="161">
        <v>4</v>
      </c>
      <c r="CE133" s="161">
        <v>4</v>
      </c>
      <c r="CF133" s="161">
        <v>4</v>
      </c>
      <c r="CG133" s="161">
        <v>1</v>
      </c>
      <c r="CH133" s="161">
        <v>12</v>
      </c>
      <c r="CI133" s="161">
        <v>8</v>
      </c>
      <c r="CJ133" s="161">
        <v>5</v>
      </c>
      <c r="CK133" s="161">
        <v>12</v>
      </c>
      <c r="CL133" s="161">
        <v>10</v>
      </c>
      <c r="CM133" s="161">
        <v>8</v>
      </c>
      <c r="CN133" s="161">
        <v>9</v>
      </c>
      <c r="CO133" s="161">
        <v>7</v>
      </c>
      <c r="CP133" s="161">
        <v>1</v>
      </c>
      <c r="CQ133" s="161">
        <v>1</v>
      </c>
      <c r="CR133" s="161">
        <v>0</v>
      </c>
      <c r="CS133" s="161">
        <v>0</v>
      </c>
      <c r="CT133" s="161">
        <v>0</v>
      </c>
      <c r="CU133" s="161">
        <v>5395</v>
      </c>
      <c r="CV133" s="460">
        <v>53.392156862699998</v>
      </c>
      <c r="CW133" s="161">
        <v>5</v>
      </c>
      <c r="CX133" s="161">
        <v>61</v>
      </c>
      <c r="CY133" s="161">
        <v>36</v>
      </c>
      <c r="CZ133" s="161">
        <v>18</v>
      </c>
      <c r="DA133" s="161">
        <v>2</v>
      </c>
      <c r="DB133" s="161">
        <v>3</v>
      </c>
    </row>
    <row r="134" spans="1:106" x14ac:dyDescent="0.15">
      <c r="A134" s="288">
        <v>8548</v>
      </c>
      <c r="B134" s="288">
        <v>28220</v>
      </c>
      <c r="C134" s="288">
        <v>1110</v>
      </c>
      <c r="D134" s="458">
        <v>2</v>
      </c>
      <c r="E134" s="458"/>
      <c r="F134" s="458"/>
      <c r="G134" s="458"/>
      <c r="H134" s="458" t="s">
        <v>631</v>
      </c>
      <c r="I134" s="458" t="s">
        <v>59</v>
      </c>
      <c r="J134" s="458" t="s">
        <v>139</v>
      </c>
      <c r="K134" s="458"/>
      <c r="L134" s="459" t="s">
        <v>886</v>
      </c>
      <c r="M134" s="479">
        <v>55</v>
      </c>
      <c r="N134" s="161">
        <v>176</v>
      </c>
      <c r="O134" s="161">
        <v>5</v>
      </c>
      <c r="P134" s="161">
        <v>7</v>
      </c>
      <c r="Q134" s="161">
        <v>5</v>
      </c>
      <c r="R134" s="161">
        <v>8</v>
      </c>
      <c r="S134" s="161">
        <v>11</v>
      </c>
      <c r="T134" s="161">
        <v>7</v>
      </c>
      <c r="U134" s="161">
        <v>8</v>
      </c>
      <c r="V134" s="161">
        <v>14</v>
      </c>
      <c r="W134" s="161">
        <v>6</v>
      </c>
      <c r="X134" s="161">
        <v>10</v>
      </c>
      <c r="Y134" s="161">
        <v>19</v>
      </c>
      <c r="Z134" s="161">
        <v>9</v>
      </c>
      <c r="AA134" s="161">
        <v>11</v>
      </c>
      <c r="AB134" s="161">
        <v>14</v>
      </c>
      <c r="AC134" s="161">
        <v>8</v>
      </c>
      <c r="AD134" s="161">
        <v>13</v>
      </c>
      <c r="AE134" s="161">
        <v>9</v>
      </c>
      <c r="AF134" s="161">
        <v>7</v>
      </c>
      <c r="AG134" s="161">
        <v>5</v>
      </c>
      <c r="AH134" s="161">
        <v>0</v>
      </c>
      <c r="AI134" s="161">
        <v>0</v>
      </c>
      <c r="AJ134" s="161">
        <v>0</v>
      </c>
      <c r="AK134" s="161">
        <v>8696</v>
      </c>
      <c r="AL134" s="460">
        <v>49.909090909100001</v>
      </c>
      <c r="AM134" s="161">
        <v>17</v>
      </c>
      <c r="AN134" s="161">
        <v>103</v>
      </c>
      <c r="AO134" s="161">
        <v>56</v>
      </c>
      <c r="AP134" s="161">
        <v>34</v>
      </c>
      <c r="AQ134" s="161">
        <v>12</v>
      </c>
      <c r="AR134" s="161">
        <v>0</v>
      </c>
      <c r="AS134" s="161">
        <v>75</v>
      </c>
      <c r="AT134" s="161">
        <v>2</v>
      </c>
      <c r="AU134" s="161">
        <v>4</v>
      </c>
      <c r="AV134" s="161">
        <v>3</v>
      </c>
      <c r="AW134" s="161">
        <v>4</v>
      </c>
      <c r="AX134" s="161">
        <v>2</v>
      </c>
      <c r="AY134" s="161">
        <v>3</v>
      </c>
      <c r="AZ134" s="161">
        <v>5</v>
      </c>
      <c r="BA134" s="161">
        <v>6</v>
      </c>
      <c r="BB134" s="161">
        <v>3</v>
      </c>
      <c r="BC134" s="161">
        <v>2</v>
      </c>
      <c r="BD134" s="161">
        <v>7</v>
      </c>
      <c r="BE134" s="161">
        <v>5</v>
      </c>
      <c r="BF134" s="161">
        <v>4</v>
      </c>
      <c r="BG134" s="161">
        <v>8</v>
      </c>
      <c r="BH134" s="161">
        <v>4</v>
      </c>
      <c r="BI134" s="161">
        <v>3</v>
      </c>
      <c r="BJ134" s="161">
        <v>6</v>
      </c>
      <c r="BK134" s="161">
        <v>3</v>
      </c>
      <c r="BL134" s="161">
        <v>1</v>
      </c>
      <c r="BM134" s="161">
        <v>0</v>
      </c>
      <c r="BN134" s="161">
        <v>0</v>
      </c>
      <c r="BO134" s="161">
        <v>0</v>
      </c>
      <c r="BP134" s="161">
        <v>3659</v>
      </c>
      <c r="BQ134" s="460">
        <v>49.2866666667</v>
      </c>
      <c r="BR134" s="161">
        <v>9</v>
      </c>
      <c r="BS134" s="161">
        <v>41</v>
      </c>
      <c r="BT134" s="161">
        <v>25</v>
      </c>
      <c r="BU134" s="161">
        <v>13</v>
      </c>
      <c r="BV134" s="161">
        <v>4</v>
      </c>
      <c r="BW134" s="161">
        <v>0</v>
      </c>
      <c r="BX134" s="161">
        <v>101</v>
      </c>
      <c r="BY134" s="161">
        <v>3</v>
      </c>
      <c r="BZ134" s="161">
        <v>3</v>
      </c>
      <c r="CA134" s="161">
        <v>2</v>
      </c>
      <c r="CB134" s="161">
        <v>4</v>
      </c>
      <c r="CC134" s="161">
        <v>9</v>
      </c>
      <c r="CD134" s="161">
        <v>4</v>
      </c>
      <c r="CE134" s="161">
        <v>3</v>
      </c>
      <c r="CF134" s="161">
        <v>8</v>
      </c>
      <c r="CG134" s="161">
        <v>3</v>
      </c>
      <c r="CH134" s="161">
        <v>8</v>
      </c>
      <c r="CI134" s="161">
        <v>12</v>
      </c>
      <c r="CJ134" s="161">
        <v>4</v>
      </c>
      <c r="CK134" s="161">
        <v>7</v>
      </c>
      <c r="CL134" s="161">
        <v>6</v>
      </c>
      <c r="CM134" s="161">
        <v>4</v>
      </c>
      <c r="CN134" s="161">
        <v>10</v>
      </c>
      <c r="CO134" s="161">
        <v>3</v>
      </c>
      <c r="CP134" s="161">
        <v>4</v>
      </c>
      <c r="CQ134" s="161">
        <v>4</v>
      </c>
      <c r="CR134" s="161">
        <v>0</v>
      </c>
      <c r="CS134" s="161">
        <v>0</v>
      </c>
      <c r="CT134" s="161">
        <v>0</v>
      </c>
      <c r="CU134" s="161">
        <v>5037</v>
      </c>
      <c r="CV134" s="460">
        <v>50.371287128699997</v>
      </c>
      <c r="CW134" s="161">
        <v>8</v>
      </c>
      <c r="CX134" s="161">
        <v>62</v>
      </c>
      <c r="CY134" s="161">
        <v>31</v>
      </c>
      <c r="CZ134" s="161">
        <v>21</v>
      </c>
      <c r="DA134" s="161">
        <v>8</v>
      </c>
      <c r="DB134" s="161">
        <v>0</v>
      </c>
    </row>
    <row r="135" spans="1:106" x14ac:dyDescent="0.15">
      <c r="A135" s="288">
        <v>8549</v>
      </c>
      <c r="B135" s="288">
        <v>28220</v>
      </c>
      <c r="C135" s="288">
        <v>1120</v>
      </c>
      <c r="D135" s="458">
        <v>2</v>
      </c>
      <c r="E135" s="458"/>
      <c r="F135" s="458"/>
      <c r="G135" s="458"/>
      <c r="H135" s="458" t="s">
        <v>631</v>
      </c>
      <c r="I135" s="458" t="s">
        <v>59</v>
      </c>
      <c r="J135" s="458" t="s">
        <v>140</v>
      </c>
      <c r="K135" s="458"/>
      <c r="L135" s="459" t="s">
        <v>886</v>
      </c>
      <c r="M135" s="479">
        <v>42</v>
      </c>
      <c r="N135" s="161">
        <v>123</v>
      </c>
      <c r="O135" s="161">
        <v>2</v>
      </c>
      <c r="P135" s="161">
        <v>2</v>
      </c>
      <c r="Q135" s="161">
        <v>3</v>
      </c>
      <c r="R135" s="161">
        <v>5</v>
      </c>
      <c r="S135" s="161">
        <v>9</v>
      </c>
      <c r="T135" s="161">
        <v>4</v>
      </c>
      <c r="U135" s="161">
        <v>8</v>
      </c>
      <c r="V135" s="161">
        <v>4</v>
      </c>
      <c r="W135" s="161">
        <v>3</v>
      </c>
      <c r="X135" s="161">
        <v>6</v>
      </c>
      <c r="Y135" s="161">
        <v>13</v>
      </c>
      <c r="Z135" s="161">
        <v>14</v>
      </c>
      <c r="AA135" s="161">
        <v>11</v>
      </c>
      <c r="AB135" s="161">
        <v>9</v>
      </c>
      <c r="AC135" s="161">
        <v>7</v>
      </c>
      <c r="AD135" s="161">
        <v>9</v>
      </c>
      <c r="AE135" s="161">
        <v>6</v>
      </c>
      <c r="AF135" s="161">
        <v>5</v>
      </c>
      <c r="AG135" s="161">
        <v>3</v>
      </c>
      <c r="AH135" s="161">
        <v>0</v>
      </c>
      <c r="AI135" s="161">
        <v>0</v>
      </c>
      <c r="AJ135" s="161">
        <v>0</v>
      </c>
      <c r="AK135" s="161">
        <v>6404</v>
      </c>
      <c r="AL135" s="460">
        <v>52.5650406504</v>
      </c>
      <c r="AM135" s="161">
        <v>7</v>
      </c>
      <c r="AN135" s="161">
        <v>77</v>
      </c>
      <c r="AO135" s="161">
        <v>39</v>
      </c>
      <c r="AP135" s="161">
        <v>23</v>
      </c>
      <c r="AQ135" s="161">
        <v>8</v>
      </c>
      <c r="AR135" s="161">
        <v>1</v>
      </c>
      <c r="AS135" s="161">
        <v>57</v>
      </c>
      <c r="AT135" s="161">
        <v>1</v>
      </c>
      <c r="AU135" s="161">
        <v>1</v>
      </c>
      <c r="AV135" s="161">
        <v>2</v>
      </c>
      <c r="AW135" s="161">
        <v>1</v>
      </c>
      <c r="AX135" s="161">
        <v>2</v>
      </c>
      <c r="AY135" s="161">
        <v>1</v>
      </c>
      <c r="AZ135" s="161">
        <v>4</v>
      </c>
      <c r="BA135" s="161">
        <v>3</v>
      </c>
      <c r="BB135" s="161">
        <v>2</v>
      </c>
      <c r="BC135" s="161">
        <v>2</v>
      </c>
      <c r="BD135" s="161">
        <v>6</v>
      </c>
      <c r="BE135" s="161">
        <v>9</v>
      </c>
      <c r="BF135" s="161">
        <v>6</v>
      </c>
      <c r="BG135" s="161">
        <v>4</v>
      </c>
      <c r="BH135" s="161">
        <v>3</v>
      </c>
      <c r="BI135" s="161">
        <v>4</v>
      </c>
      <c r="BJ135" s="161">
        <v>2</v>
      </c>
      <c r="BK135" s="161">
        <v>3</v>
      </c>
      <c r="BL135" s="161">
        <v>1</v>
      </c>
      <c r="BM135" s="161">
        <v>0</v>
      </c>
      <c r="BN135" s="161">
        <v>0</v>
      </c>
      <c r="BO135" s="161">
        <v>0</v>
      </c>
      <c r="BP135" s="161">
        <v>3052</v>
      </c>
      <c r="BQ135" s="460">
        <v>54.0438596491</v>
      </c>
      <c r="BR135" s="161">
        <v>4</v>
      </c>
      <c r="BS135" s="161">
        <v>36</v>
      </c>
      <c r="BT135" s="161">
        <v>17</v>
      </c>
      <c r="BU135" s="161">
        <v>10</v>
      </c>
      <c r="BV135" s="161">
        <v>4</v>
      </c>
      <c r="BW135" s="161">
        <v>1</v>
      </c>
      <c r="BX135" s="161">
        <v>66</v>
      </c>
      <c r="BY135" s="161">
        <v>1</v>
      </c>
      <c r="BZ135" s="161">
        <v>1</v>
      </c>
      <c r="CA135" s="161">
        <v>1</v>
      </c>
      <c r="CB135" s="161">
        <v>4</v>
      </c>
      <c r="CC135" s="161">
        <v>7</v>
      </c>
      <c r="CD135" s="161">
        <v>3</v>
      </c>
      <c r="CE135" s="161">
        <v>4</v>
      </c>
      <c r="CF135" s="161">
        <v>1</v>
      </c>
      <c r="CG135" s="161">
        <v>1</v>
      </c>
      <c r="CH135" s="161">
        <v>4</v>
      </c>
      <c r="CI135" s="161">
        <v>7</v>
      </c>
      <c r="CJ135" s="161">
        <v>5</v>
      </c>
      <c r="CK135" s="161">
        <v>5</v>
      </c>
      <c r="CL135" s="161">
        <v>5</v>
      </c>
      <c r="CM135" s="161">
        <v>4</v>
      </c>
      <c r="CN135" s="161">
        <v>5</v>
      </c>
      <c r="CO135" s="161">
        <v>4</v>
      </c>
      <c r="CP135" s="161">
        <v>2</v>
      </c>
      <c r="CQ135" s="161">
        <v>2</v>
      </c>
      <c r="CR135" s="161">
        <v>0</v>
      </c>
      <c r="CS135" s="161">
        <v>0</v>
      </c>
      <c r="CT135" s="161">
        <v>0</v>
      </c>
      <c r="CU135" s="161">
        <v>3352</v>
      </c>
      <c r="CV135" s="460">
        <v>51.287878787899999</v>
      </c>
      <c r="CW135" s="161">
        <v>3</v>
      </c>
      <c r="CX135" s="161">
        <v>41</v>
      </c>
      <c r="CY135" s="161">
        <v>22</v>
      </c>
      <c r="CZ135" s="161">
        <v>13</v>
      </c>
      <c r="DA135" s="161">
        <v>4</v>
      </c>
      <c r="DB135" s="161">
        <v>0</v>
      </c>
    </row>
    <row r="136" spans="1:106" x14ac:dyDescent="0.15">
      <c r="A136" s="288">
        <v>8550</v>
      </c>
      <c r="B136" s="288">
        <v>28220</v>
      </c>
      <c r="C136" s="288">
        <v>1130</v>
      </c>
      <c r="D136" s="458">
        <v>2</v>
      </c>
      <c r="E136" s="458"/>
      <c r="F136" s="458"/>
      <c r="G136" s="458"/>
      <c r="H136" s="458" t="s">
        <v>631</v>
      </c>
      <c r="I136" s="458" t="s">
        <v>59</v>
      </c>
      <c r="J136" s="458" t="s">
        <v>141</v>
      </c>
      <c r="K136" s="458"/>
      <c r="L136" s="459" t="s">
        <v>886</v>
      </c>
      <c r="M136" s="479">
        <v>35</v>
      </c>
      <c r="N136" s="161">
        <v>107</v>
      </c>
      <c r="O136" s="161">
        <v>6</v>
      </c>
      <c r="P136" s="161">
        <v>4</v>
      </c>
      <c r="Q136" s="161">
        <v>1</v>
      </c>
      <c r="R136" s="161">
        <v>6</v>
      </c>
      <c r="S136" s="161">
        <v>2</v>
      </c>
      <c r="T136" s="161">
        <v>5</v>
      </c>
      <c r="U136" s="161">
        <v>4</v>
      </c>
      <c r="V136" s="161">
        <v>4</v>
      </c>
      <c r="W136" s="161">
        <v>7</v>
      </c>
      <c r="X136" s="161">
        <v>6</v>
      </c>
      <c r="Y136" s="161">
        <v>5</v>
      </c>
      <c r="Z136" s="161">
        <v>11</v>
      </c>
      <c r="AA136" s="161">
        <v>9</v>
      </c>
      <c r="AB136" s="161">
        <v>10</v>
      </c>
      <c r="AC136" s="161">
        <v>7</v>
      </c>
      <c r="AD136" s="161">
        <v>5</v>
      </c>
      <c r="AE136" s="161">
        <v>8</v>
      </c>
      <c r="AF136" s="161">
        <v>5</v>
      </c>
      <c r="AG136" s="161">
        <v>2</v>
      </c>
      <c r="AH136" s="161">
        <v>0</v>
      </c>
      <c r="AI136" s="161">
        <v>0</v>
      </c>
      <c r="AJ136" s="161">
        <v>0</v>
      </c>
      <c r="AK136" s="161">
        <v>5476</v>
      </c>
      <c r="AL136" s="460">
        <v>51.677570093500002</v>
      </c>
      <c r="AM136" s="161">
        <v>11</v>
      </c>
      <c r="AN136" s="161">
        <v>59</v>
      </c>
      <c r="AO136" s="161">
        <v>37</v>
      </c>
      <c r="AP136" s="161">
        <v>20</v>
      </c>
      <c r="AQ136" s="161">
        <v>7</v>
      </c>
      <c r="AR136" s="161">
        <v>0</v>
      </c>
      <c r="AS136" s="161">
        <v>48</v>
      </c>
      <c r="AT136" s="161">
        <v>2</v>
      </c>
      <c r="AU136" s="161">
        <v>2</v>
      </c>
      <c r="AV136" s="161">
        <v>0</v>
      </c>
      <c r="AW136" s="161">
        <v>2</v>
      </c>
      <c r="AX136" s="161">
        <v>0</v>
      </c>
      <c r="AY136" s="161">
        <v>4</v>
      </c>
      <c r="AZ136" s="161">
        <v>3</v>
      </c>
      <c r="BA136" s="161">
        <v>1</v>
      </c>
      <c r="BB136" s="161">
        <v>2</v>
      </c>
      <c r="BC136" s="161">
        <v>3</v>
      </c>
      <c r="BD136" s="161">
        <v>3</v>
      </c>
      <c r="BE136" s="161">
        <v>4</v>
      </c>
      <c r="BF136" s="161">
        <v>4</v>
      </c>
      <c r="BG136" s="161">
        <v>6</v>
      </c>
      <c r="BH136" s="161">
        <v>4</v>
      </c>
      <c r="BI136" s="161">
        <v>2</v>
      </c>
      <c r="BJ136" s="161">
        <v>4</v>
      </c>
      <c r="BK136" s="161">
        <v>2</v>
      </c>
      <c r="BL136" s="161">
        <v>0</v>
      </c>
      <c r="BM136" s="161">
        <v>0</v>
      </c>
      <c r="BN136" s="161">
        <v>0</v>
      </c>
      <c r="BO136" s="161">
        <v>0</v>
      </c>
      <c r="BP136" s="161">
        <v>2501</v>
      </c>
      <c r="BQ136" s="460">
        <v>52.604166666700003</v>
      </c>
      <c r="BR136" s="161">
        <v>4</v>
      </c>
      <c r="BS136" s="161">
        <v>26</v>
      </c>
      <c r="BT136" s="161">
        <v>18</v>
      </c>
      <c r="BU136" s="161">
        <v>8</v>
      </c>
      <c r="BV136" s="161">
        <v>2</v>
      </c>
      <c r="BW136" s="161">
        <v>0</v>
      </c>
      <c r="BX136" s="161">
        <v>59</v>
      </c>
      <c r="BY136" s="161">
        <v>4</v>
      </c>
      <c r="BZ136" s="161">
        <v>2</v>
      </c>
      <c r="CA136" s="161">
        <v>1</v>
      </c>
      <c r="CB136" s="161">
        <v>4</v>
      </c>
      <c r="CC136" s="161">
        <v>2</v>
      </c>
      <c r="CD136" s="161">
        <v>1</v>
      </c>
      <c r="CE136" s="161">
        <v>1</v>
      </c>
      <c r="CF136" s="161">
        <v>3</v>
      </c>
      <c r="CG136" s="161">
        <v>5</v>
      </c>
      <c r="CH136" s="161">
        <v>3</v>
      </c>
      <c r="CI136" s="161">
        <v>2</v>
      </c>
      <c r="CJ136" s="161">
        <v>7</v>
      </c>
      <c r="CK136" s="161">
        <v>5</v>
      </c>
      <c r="CL136" s="161">
        <v>4</v>
      </c>
      <c r="CM136" s="161">
        <v>3</v>
      </c>
      <c r="CN136" s="161">
        <v>3</v>
      </c>
      <c r="CO136" s="161">
        <v>4</v>
      </c>
      <c r="CP136" s="161">
        <v>3</v>
      </c>
      <c r="CQ136" s="161">
        <v>2</v>
      </c>
      <c r="CR136" s="161">
        <v>0</v>
      </c>
      <c r="CS136" s="161">
        <v>0</v>
      </c>
      <c r="CT136" s="161">
        <v>0</v>
      </c>
      <c r="CU136" s="161">
        <v>2975</v>
      </c>
      <c r="CV136" s="460">
        <v>50.9237288136</v>
      </c>
      <c r="CW136" s="161">
        <v>7</v>
      </c>
      <c r="CX136" s="161">
        <v>33</v>
      </c>
      <c r="CY136" s="161">
        <v>19</v>
      </c>
      <c r="CZ136" s="161">
        <v>12</v>
      </c>
      <c r="DA136" s="161">
        <v>5</v>
      </c>
      <c r="DB136" s="161">
        <v>0</v>
      </c>
    </row>
    <row r="137" spans="1:106" x14ac:dyDescent="0.15">
      <c r="A137" s="288">
        <v>8551</v>
      </c>
      <c r="B137" s="288">
        <v>28220</v>
      </c>
      <c r="C137" s="288">
        <v>1140</v>
      </c>
      <c r="D137" s="458">
        <v>2</v>
      </c>
      <c r="E137" s="458"/>
      <c r="F137" s="458"/>
      <c r="G137" s="458"/>
      <c r="H137" s="458" t="s">
        <v>631</v>
      </c>
      <c r="I137" s="458" t="s">
        <v>59</v>
      </c>
      <c r="J137" s="458" t="s">
        <v>832</v>
      </c>
      <c r="K137" s="458"/>
      <c r="L137" s="459" t="s">
        <v>886</v>
      </c>
      <c r="M137" s="479">
        <v>33</v>
      </c>
      <c r="N137" s="161">
        <v>93</v>
      </c>
      <c r="O137" s="161">
        <v>2</v>
      </c>
      <c r="P137" s="161">
        <v>0</v>
      </c>
      <c r="Q137" s="161">
        <v>3</v>
      </c>
      <c r="R137" s="161">
        <v>3</v>
      </c>
      <c r="S137" s="161">
        <v>4</v>
      </c>
      <c r="T137" s="161">
        <v>2</v>
      </c>
      <c r="U137" s="161">
        <v>3</v>
      </c>
      <c r="V137" s="161">
        <v>2</v>
      </c>
      <c r="W137" s="161">
        <v>6</v>
      </c>
      <c r="X137" s="161">
        <v>3</v>
      </c>
      <c r="Y137" s="161">
        <v>7</v>
      </c>
      <c r="Z137" s="161">
        <v>6</v>
      </c>
      <c r="AA137" s="161">
        <v>6</v>
      </c>
      <c r="AB137" s="161">
        <v>7</v>
      </c>
      <c r="AC137" s="161">
        <v>13</v>
      </c>
      <c r="AD137" s="161">
        <v>9</v>
      </c>
      <c r="AE137" s="161">
        <v>10</v>
      </c>
      <c r="AF137" s="161">
        <v>2</v>
      </c>
      <c r="AG137" s="161">
        <v>4</v>
      </c>
      <c r="AH137" s="161">
        <v>1</v>
      </c>
      <c r="AI137" s="161">
        <v>0</v>
      </c>
      <c r="AJ137" s="161">
        <v>0</v>
      </c>
      <c r="AK137" s="161">
        <v>5439</v>
      </c>
      <c r="AL137" s="460">
        <v>58.9838709677</v>
      </c>
      <c r="AM137" s="161">
        <v>5</v>
      </c>
      <c r="AN137" s="161">
        <v>42</v>
      </c>
      <c r="AO137" s="161">
        <v>46</v>
      </c>
      <c r="AP137" s="161">
        <v>26</v>
      </c>
      <c r="AQ137" s="161">
        <v>7</v>
      </c>
      <c r="AR137" s="161">
        <v>0</v>
      </c>
      <c r="AS137" s="161">
        <v>41</v>
      </c>
      <c r="AT137" s="161">
        <v>1</v>
      </c>
      <c r="AU137" s="161">
        <v>0</v>
      </c>
      <c r="AV137" s="161">
        <v>2</v>
      </c>
      <c r="AW137" s="161">
        <v>1</v>
      </c>
      <c r="AX137" s="161">
        <v>3</v>
      </c>
      <c r="AY137" s="161">
        <v>2</v>
      </c>
      <c r="AZ137" s="161">
        <v>0</v>
      </c>
      <c r="BA137" s="161">
        <v>0</v>
      </c>
      <c r="BB137" s="161">
        <v>4</v>
      </c>
      <c r="BC137" s="161">
        <v>1</v>
      </c>
      <c r="BD137" s="161">
        <v>3</v>
      </c>
      <c r="BE137" s="161">
        <v>3</v>
      </c>
      <c r="BF137" s="161">
        <v>2</v>
      </c>
      <c r="BG137" s="161">
        <v>4</v>
      </c>
      <c r="BH137" s="161">
        <v>4</v>
      </c>
      <c r="BI137" s="161">
        <v>5</v>
      </c>
      <c r="BJ137" s="161">
        <v>5</v>
      </c>
      <c r="BK137" s="161">
        <v>0</v>
      </c>
      <c r="BL137" s="161">
        <v>1</v>
      </c>
      <c r="BM137" s="161">
        <v>0</v>
      </c>
      <c r="BN137" s="161">
        <v>0</v>
      </c>
      <c r="BO137" s="161">
        <v>0</v>
      </c>
      <c r="BP137" s="161">
        <v>2287</v>
      </c>
      <c r="BQ137" s="460">
        <v>56.280487804899998</v>
      </c>
      <c r="BR137" s="161">
        <v>3</v>
      </c>
      <c r="BS137" s="161">
        <v>19</v>
      </c>
      <c r="BT137" s="161">
        <v>19</v>
      </c>
      <c r="BU137" s="161">
        <v>11</v>
      </c>
      <c r="BV137" s="161">
        <v>1</v>
      </c>
      <c r="BW137" s="161">
        <v>0</v>
      </c>
      <c r="BX137" s="161">
        <v>52</v>
      </c>
      <c r="BY137" s="161">
        <v>1</v>
      </c>
      <c r="BZ137" s="161">
        <v>0</v>
      </c>
      <c r="CA137" s="161">
        <v>1</v>
      </c>
      <c r="CB137" s="161">
        <v>2</v>
      </c>
      <c r="CC137" s="161">
        <v>1</v>
      </c>
      <c r="CD137" s="161">
        <v>0</v>
      </c>
      <c r="CE137" s="161">
        <v>3</v>
      </c>
      <c r="CF137" s="161">
        <v>2</v>
      </c>
      <c r="CG137" s="161">
        <v>2</v>
      </c>
      <c r="CH137" s="161">
        <v>2</v>
      </c>
      <c r="CI137" s="161">
        <v>4</v>
      </c>
      <c r="CJ137" s="161">
        <v>3</v>
      </c>
      <c r="CK137" s="161">
        <v>4</v>
      </c>
      <c r="CL137" s="161">
        <v>3</v>
      </c>
      <c r="CM137" s="161">
        <v>9</v>
      </c>
      <c r="CN137" s="161">
        <v>4</v>
      </c>
      <c r="CO137" s="161">
        <v>5</v>
      </c>
      <c r="CP137" s="161">
        <v>2</v>
      </c>
      <c r="CQ137" s="161">
        <v>3</v>
      </c>
      <c r="CR137" s="161">
        <v>1</v>
      </c>
      <c r="CS137" s="161">
        <v>0</v>
      </c>
      <c r="CT137" s="161">
        <v>0</v>
      </c>
      <c r="CU137" s="161">
        <v>3152</v>
      </c>
      <c r="CV137" s="460">
        <v>61.115384615400004</v>
      </c>
      <c r="CW137" s="161">
        <v>2</v>
      </c>
      <c r="CX137" s="161">
        <v>23</v>
      </c>
      <c r="CY137" s="161">
        <v>27</v>
      </c>
      <c r="CZ137" s="161">
        <v>15</v>
      </c>
      <c r="DA137" s="161">
        <v>6</v>
      </c>
      <c r="DB137" s="161">
        <v>0</v>
      </c>
    </row>
    <row r="138" spans="1:106" x14ac:dyDescent="0.15">
      <c r="A138" s="288">
        <v>8552</v>
      </c>
      <c r="B138" s="288">
        <v>28220</v>
      </c>
      <c r="C138" s="288">
        <v>1150</v>
      </c>
      <c r="D138" s="458">
        <v>2</v>
      </c>
      <c r="E138" s="458"/>
      <c r="F138" s="458"/>
      <c r="G138" s="458"/>
      <c r="H138" s="458" t="s">
        <v>631</v>
      </c>
      <c r="I138" s="458" t="s">
        <v>59</v>
      </c>
      <c r="J138" s="458" t="s">
        <v>142</v>
      </c>
      <c r="K138" s="458"/>
      <c r="L138" s="459" t="s">
        <v>886</v>
      </c>
      <c r="M138" s="479">
        <v>43</v>
      </c>
      <c r="N138" s="161">
        <v>130</v>
      </c>
      <c r="O138" s="161">
        <v>1</v>
      </c>
      <c r="P138" s="161">
        <v>4</v>
      </c>
      <c r="Q138" s="161">
        <v>3</v>
      </c>
      <c r="R138" s="161">
        <v>5</v>
      </c>
      <c r="S138" s="161">
        <v>1</v>
      </c>
      <c r="T138" s="161">
        <v>6</v>
      </c>
      <c r="U138" s="161">
        <v>4</v>
      </c>
      <c r="V138" s="161">
        <v>5</v>
      </c>
      <c r="W138" s="161">
        <v>9</v>
      </c>
      <c r="X138" s="161">
        <v>7</v>
      </c>
      <c r="Y138" s="161">
        <v>8</v>
      </c>
      <c r="Z138" s="161">
        <v>7</v>
      </c>
      <c r="AA138" s="161">
        <v>15</v>
      </c>
      <c r="AB138" s="161">
        <v>14</v>
      </c>
      <c r="AC138" s="161">
        <v>11</v>
      </c>
      <c r="AD138" s="161">
        <v>11</v>
      </c>
      <c r="AE138" s="161">
        <v>8</v>
      </c>
      <c r="AF138" s="161">
        <v>6</v>
      </c>
      <c r="AG138" s="161">
        <v>4</v>
      </c>
      <c r="AH138" s="161">
        <v>1</v>
      </c>
      <c r="AI138" s="161">
        <v>0</v>
      </c>
      <c r="AJ138" s="161">
        <v>0</v>
      </c>
      <c r="AK138" s="161">
        <v>7313</v>
      </c>
      <c r="AL138" s="460">
        <v>56.753846153799998</v>
      </c>
      <c r="AM138" s="161">
        <v>8</v>
      </c>
      <c r="AN138" s="161">
        <v>67</v>
      </c>
      <c r="AO138" s="161">
        <v>55</v>
      </c>
      <c r="AP138" s="161">
        <v>30</v>
      </c>
      <c r="AQ138" s="161">
        <v>11</v>
      </c>
      <c r="AR138" s="161">
        <v>0</v>
      </c>
      <c r="AS138" s="161">
        <v>65</v>
      </c>
      <c r="AT138" s="161">
        <v>1</v>
      </c>
      <c r="AU138" s="161">
        <v>2</v>
      </c>
      <c r="AV138" s="161">
        <v>1</v>
      </c>
      <c r="AW138" s="161">
        <v>3</v>
      </c>
      <c r="AX138" s="161">
        <v>1</v>
      </c>
      <c r="AY138" s="161">
        <v>2</v>
      </c>
      <c r="AZ138" s="161">
        <v>3</v>
      </c>
      <c r="BA138" s="161">
        <v>4</v>
      </c>
      <c r="BB138" s="161">
        <v>4</v>
      </c>
      <c r="BC138" s="161">
        <v>4</v>
      </c>
      <c r="BD138" s="161">
        <v>3</v>
      </c>
      <c r="BE138" s="161">
        <v>4</v>
      </c>
      <c r="BF138" s="161">
        <v>8</v>
      </c>
      <c r="BG138" s="161">
        <v>8</v>
      </c>
      <c r="BH138" s="161">
        <v>3</v>
      </c>
      <c r="BI138" s="161">
        <v>6</v>
      </c>
      <c r="BJ138" s="161">
        <v>4</v>
      </c>
      <c r="BK138" s="161">
        <v>2</v>
      </c>
      <c r="BL138" s="161">
        <v>2</v>
      </c>
      <c r="BM138" s="161">
        <v>0</v>
      </c>
      <c r="BN138" s="161">
        <v>0</v>
      </c>
      <c r="BO138" s="161">
        <v>0</v>
      </c>
      <c r="BP138" s="161">
        <v>3536</v>
      </c>
      <c r="BQ138" s="460">
        <v>54.9</v>
      </c>
      <c r="BR138" s="161">
        <v>4</v>
      </c>
      <c r="BS138" s="161">
        <v>36</v>
      </c>
      <c r="BT138" s="161">
        <v>25</v>
      </c>
      <c r="BU138" s="161">
        <v>14</v>
      </c>
      <c r="BV138" s="161">
        <v>4</v>
      </c>
      <c r="BW138" s="161">
        <v>0</v>
      </c>
      <c r="BX138" s="161">
        <v>65</v>
      </c>
      <c r="BY138" s="161">
        <v>0</v>
      </c>
      <c r="BZ138" s="161">
        <v>2</v>
      </c>
      <c r="CA138" s="161">
        <v>2</v>
      </c>
      <c r="CB138" s="161">
        <v>2</v>
      </c>
      <c r="CC138" s="161">
        <v>0</v>
      </c>
      <c r="CD138" s="161">
        <v>4</v>
      </c>
      <c r="CE138" s="161">
        <v>1</v>
      </c>
      <c r="CF138" s="161">
        <v>1</v>
      </c>
      <c r="CG138" s="161">
        <v>5</v>
      </c>
      <c r="CH138" s="161">
        <v>3</v>
      </c>
      <c r="CI138" s="161">
        <v>5</v>
      </c>
      <c r="CJ138" s="161">
        <v>3</v>
      </c>
      <c r="CK138" s="161">
        <v>7</v>
      </c>
      <c r="CL138" s="161">
        <v>6</v>
      </c>
      <c r="CM138" s="161">
        <v>8</v>
      </c>
      <c r="CN138" s="161">
        <v>5</v>
      </c>
      <c r="CO138" s="161">
        <v>4</v>
      </c>
      <c r="CP138" s="161">
        <v>4</v>
      </c>
      <c r="CQ138" s="161">
        <v>2</v>
      </c>
      <c r="CR138" s="161">
        <v>1</v>
      </c>
      <c r="CS138" s="161">
        <v>0</v>
      </c>
      <c r="CT138" s="161">
        <v>0</v>
      </c>
      <c r="CU138" s="161">
        <v>3777</v>
      </c>
      <c r="CV138" s="460">
        <v>58.607692307699999</v>
      </c>
      <c r="CW138" s="161">
        <v>4</v>
      </c>
      <c r="CX138" s="161">
        <v>31</v>
      </c>
      <c r="CY138" s="161">
        <v>30</v>
      </c>
      <c r="CZ138" s="161">
        <v>16</v>
      </c>
      <c r="DA138" s="161">
        <v>7</v>
      </c>
      <c r="DB138" s="161">
        <v>0</v>
      </c>
    </row>
    <row r="139" spans="1:106" x14ac:dyDescent="0.15">
      <c r="A139" s="288">
        <v>8553</v>
      </c>
      <c r="B139" s="288">
        <v>28220</v>
      </c>
      <c r="C139" s="288">
        <v>1160</v>
      </c>
      <c r="D139" s="458">
        <v>2</v>
      </c>
      <c r="E139" s="458"/>
      <c r="F139" s="458"/>
      <c r="G139" s="458"/>
      <c r="H139" s="458" t="s">
        <v>631</v>
      </c>
      <c r="I139" s="458" t="s">
        <v>59</v>
      </c>
      <c r="J139" s="458" t="s">
        <v>143</v>
      </c>
      <c r="K139" s="458"/>
      <c r="L139" s="459" t="s">
        <v>886</v>
      </c>
      <c r="M139" s="479">
        <v>74</v>
      </c>
      <c r="N139" s="161">
        <v>229</v>
      </c>
      <c r="O139" s="161">
        <v>2</v>
      </c>
      <c r="P139" s="161">
        <v>3</v>
      </c>
      <c r="Q139" s="161">
        <v>8</v>
      </c>
      <c r="R139" s="161">
        <v>11</v>
      </c>
      <c r="S139" s="161">
        <v>15</v>
      </c>
      <c r="T139" s="161">
        <v>14</v>
      </c>
      <c r="U139" s="161">
        <v>5</v>
      </c>
      <c r="V139" s="161">
        <v>8</v>
      </c>
      <c r="W139" s="161">
        <v>10</v>
      </c>
      <c r="X139" s="161">
        <v>16</v>
      </c>
      <c r="Y139" s="161">
        <v>23</v>
      </c>
      <c r="Z139" s="161">
        <v>22</v>
      </c>
      <c r="AA139" s="161">
        <v>21</v>
      </c>
      <c r="AB139" s="161">
        <v>16</v>
      </c>
      <c r="AC139" s="161">
        <v>15</v>
      </c>
      <c r="AD139" s="161">
        <v>10</v>
      </c>
      <c r="AE139" s="161">
        <v>11</v>
      </c>
      <c r="AF139" s="161">
        <v>15</v>
      </c>
      <c r="AG139" s="161">
        <v>3</v>
      </c>
      <c r="AH139" s="161">
        <v>1</v>
      </c>
      <c r="AI139" s="161">
        <v>0</v>
      </c>
      <c r="AJ139" s="161">
        <v>0</v>
      </c>
      <c r="AK139" s="161">
        <v>11882</v>
      </c>
      <c r="AL139" s="460">
        <v>52.386462882099998</v>
      </c>
      <c r="AM139" s="161">
        <v>13</v>
      </c>
      <c r="AN139" s="161">
        <v>145</v>
      </c>
      <c r="AO139" s="161">
        <v>71</v>
      </c>
      <c r="AP139" s="161">
        <v>40</v>
      </c>
      <c r="AQ139" s="161">
        <v>19</v>
      </c>
      <c r="AR139" s="161">
        <v>1</v>
      </c>
      <c r="AS139" s="161">
        <v>100</v>
      </c>
      <c r="AT139" s="161">
        <v>1</v>
      </c>
      <c r="AU139" s="161">
        <v>2</v>
      </c>
      <c r="AV139" s="161">
        <v>2</v>
      </c>
      <c r="AW139" s="161">
        <v>7</v>
      </c>
      <c r="AX139" s="161">
        <v>1</v>
      </c>
      <c r="AY139" s="161">
        <v>7</v>
      </c>
      <c r="AZ139" s="161">
        <v>2</v>
      </c>
      <c r="BA139" s="161">
        <v>4</v>
      </c>
      <c r="BB139" s="161">
        <v>3</v>
      </c>
      <c r="BC139" s="161">
        <v>8</v>
      </c>
      <c r="BD139" s="161">
        <v>9</v>
      </c>
      <c r="BE139" s="161">
        <v>15</v>
      </c>
      <c r="BF139" s="161">
        <v>13</v>
      </c>
      <c r="BG139" s="161">
        <v>9</v>
      </c>
      <c r="BH139" s="161">
        <v>4</v>
      </c>
      <c r="BI139" s="161">
        <v>5</v>
      </c>
      <c r="BJ139" s="161">
        <v>1</v>
      </c>
      <c r="BK139" s="161">
        <v>6</v>
      </c>
      <c r="BL139" s="161">
        <v>1</v>
      </c>
      <c r="BM139" s="161">
        <v>0</v>
      </c>
      <c r="BN139" s="161">
        <v>0</v>
      </c>
      <c r="BO139" s="161">
        <v>0</v>
      </c>
      <c r="BP139" s="161">
        <v>5201</v>
      </c>
      <c r="BQ139" s="460">
        <v>52.51</v>
      </c>
      <c r="BR139" s="161">
        <v>5</v>
      </c>
      <c r="BS139" s="161">
        <v>69</v>
      </c>
      <c r="BT139" s="161">
        <v>26</v>
      </c>
      <c r="BU139" s="161">
        <v>13</v>
      </c>
      <c r="BV139" s="161">
        <v>7</v>
      </c>
      <c r="BW139" s="161">
        <v>0</v>
      </c>
      <c r="BX139" s="161">
        <v>129</v>
      </c>
      <c r="BY139" s="161">
        <v>1</v>
      </c>
      <c r="BZ139" s="161">
        <v>1</v>
      </c>
      <c r="CA139" s="161">
        <v>6</v>
      </c>
      <c r="CB139" s="161">
        <v>4</v>
      </c>
      <c r="CC139" s="161">
        <v>14</v>
      </c>
      <c r="CD139" s="161">
        <v>7</v>
      </c>
      <c r="CE139" s="161">
        <v>3</v>
      </c>
      <c r="CF139" s="161">
        <v>4</v>
      </c>
      <c r="CG139" s="161">
        <v>7</v>
      </c>
      <c r="CH139" s="161">
        <v>8</v>
      </c>
      <c r="CI139" s="161">
        <v>14</v>
      </c>
      <c r="CJ139" s="161">
        <v>7</v>
      </c>
      <c r="CK139" s="161">
        <v>8</v>
      </c>
      <c r="CL139" s="161">
        <v>7</v>
      </c>
      <c r="CM139" s="161">
        <v>11</v>
      </c>
      <c r="CN139" s="161">
        <v>5</v>
      </c>
      <c r="CO139" s="161">
        <v>10</v>
      </c>
      <c r="CP139" s="161">
        <v>9</v>
      </c>
      <c r="CQ139" s="161">
        <v>2</v>
      </c>
      <c r="CR139" s="161">
        <v>1</v>
      </c>
      <c r="CS139" s="161">
        <v>0</v>
      </c>
      <c r="CT139" s="161">
        <v>0</v>
      </c>
      <c r="CU139" s="161">
        <v>6681</v>
      </c>
      <c r="CV139" s="460">
        <v>52.2906976744</v>
      </c>
      <c r="CW139" s="161">
        <v>8</v>
      </c>
      <c r="CX139" s="161">
        <v>76</v>
      </c>
      <c r="CY139" s="161">
        <v>45</v>
      </c>
      <c r="CZ139" s="161">
        <v>27</v>
      </c>
      <c r="DA139" s="161">
        <v>12</v>
      </c>
      <c r="DB139" s="161">
        <v>1</v>
      </c>
    </row>
    <row r="140" spans="1:106" x14ac:dyDescent="0.15">
      <c r="A140" s="288">
        <v>8554</v>
      </c>
      <c r="B140" s="288">
        <v>28220</v>
      </c>
      <c r="C140" s="288">
        <v>1170</v>
      </c>
      <c r="D140" s="458">
        <v>2</v>
      </c>
      <c r="E140" s="458"/>
      <c r="F140" s="458"/>
      <c r="G140" s="458"/>
      <c r="H140" s="458" t="s">
        <v>631</v>
      </c>
      <c r="I140" s="458" t="s">
        <v>59</v>
      </c>
      <c r="J140" s="458" t="s">
        <v>144</v>
      </c>
      <c r="K140" s="458"/>
      <c r="L140" s="459" t="s">
        <v>886</v>
      </c>
      <c r="M140" s="479">
        <v>109</v>
      </c>
      <c r="N140" s="161">
        <v>613</v>
      </c>
      <c r="O140" s="161">
        <v>6</v>
      </c>
      <c r="P140" s="161">
        <v>11</v>
      </c>
      <c r="Q140" s="161">
        <v>21</v>
      </c>
      <c r="R140" s="161">
        <v>17</v>
      </c>
      <c r="S140" s="161">
        <v>19</v>
      </c>
      <c r="T140" s="161">
        <v>17</v>
      </c>
      <c r="U140" s="161">
        <v>21</v>
      </c>
      <c r="V140" s="161">
        <v>15</v>
      </c>
      <c r="W140" s="161">
        <v>25</v>
      </c>
      <c r="X140" s="161">
        <v>24</v>
      </c>
      <c r="Y140" s="161">
        <v>27</v>
      </c>
      <c r="Z140" s="161">
        <v>40</v>
      </c>
      <c r="AA140" s="161">
        <v>54</v>
      </c>
      <c r="AB140" s="161">
        <v>47</v>
      </c>
      <c r="AC140" s="161">
        <v>40</v>
      </c>
      <c r="AD140" s="161">
        <v>43</v>
      </c>
      <c r="AE140" s="161">
        <v>45</v>
      </c>
      <c r="AF140" s="161">
        <v>66</v>
      </c>
      <c r="AG140" s="161">
        <v>51</v>
      </c>
      <c r="AH140" s="161">
        <v>19</v>
      </c>
      <c r="AI140" s="161">
        <v>5</v>
      </c>
      <c r="AJ140" s="161">
        <v>0</v>
      </c>
      <c r="AK140" s="161">
        <v>37771</v>
      </c>
      <c r="AL140" s="460">
        <v>62.116639478000003</v>
      </c>
      <c r="AM140" s="161">
        <v>38</v>
      </c>
      <c r="AN140" s="161">
        <v>259</v>
      </c>
      <c r="AO140" s="161">
        <v>316</v>
      </c>
      <c r="AP140" s="161">
        <v>229</v>
      </c>
      <c r="AQ140" s="161">
        <v>141</v>
      </c>
      <c r="AR140" s="161">
        <v>5</v>
      </c>
      <c r="AS140" s="161">
        <v>237</v>
      </c>
      <c r="AT140" s="161">
        <v>4</v>
      </c>
      <c r="AU140" s="161">
        <v>5</v>
      </c>
      <c r="AV140" s="161">
        <v>10</v>
      </c>
      <c r="AW140" s="161">
        <v>9</v>
      </c>
      <c r="AX140" s="161">
        <v>7</v>
      </c>
      <c r="AY140" s="161">
        <v>9</v>
      </c>
      <c r="AZ140" s="161">
        <v>9</v>
      </c>
      <c r="BA140" s="161">
        <v>10</v>
      </c>
      <c r="BB140" s="161">
        <v>10</v>
      </c>
      <c r="BC140" s="161">
        <v>11</v>
      </c>
      <c r="BD140" s="161">
        <v>13</v>
      </c>
      <c r="BE140" s="161">
        <v>15</v>
      </c>
      <c r="BF140" s="161">
        <v>31</v>
      </c>
      <c r="BG140" s="161">
        <v>23</v>
      </c>
      <c r="BH140" s="161">
        <v>18</v>
      </c>
      <c r="BI140" s="161">
        <v>9</v>
      </c>
      <c r="BJ140" s="161">
        <v>15</v>
      </c>
      <c r="BK140" s="161">
        <v>20</v>
      </c>
      <c r="BL140" s="161">
        <v>6</v>
      </c>
      <c r="BM140" s="161">
        <v>2</v>
      </c>
      <c r="BN140" s="161">
        <v>1</v>
      </c>
      <c r="BO140" s="161">
        <v>0</v>
      </c>
      <c r="BP140" s="161">
        <v>13115</v>
      </c>
      <c r="BQ140" s="460">
        <v>55.837552742600003</v>
      </c>
      <c r="BR140" s="161">
        <v>19</v>
      </c>
      <c r="BS140" s="161">
        <v>124</v>
      </c>
      <c r="BT140" s="161">
        <v>94</v>
      </c>
      <c r="BU140" s="161">
        <v>53</v>
      </c>
      <c r="BV140" s="161">
        <v>29</v>
      </c>
      <c r="BW140" s="161">
        <v>0</v>
      </c>
      <c r="BX140" s="161">
        <v>376</v>
      </c>
      <c r="BY140" s="161">
        <v>2</v>
      </c>
      <c r="BZ140" s="161">
        <v>6</v>
      </c>
      <c r="CA140" s="161">
        <v>11</v>
      </c>
      <c r="CB140" s="161">
        <v>8</v>
      </c>
      <c r="CC140" s="161">
        <v>12</v>
      </c>
      <c r="CD140" s="161">
        <v>8</v>
      </c>
      <c r="CE140" s="161">
        <v>12</v>
      </c>
      <c r="CF140" s="161">
        <v>5</v>
      </c>
      <c r="CG140" s="161">
        <v>15</v>
      </c>
      <c r="CH140" s="161">
        <v>13</v>
      </c>
      <c r="CI140" s="161">
        <v>14</v>
      </c>
      <c r="CJ140" s="161">
        <v>25</v>
      </c>
      <c r="CK140" s="161">
        <v>23</v>
      </c>
      <c r="CL140" s="161">
        <v>24</v>
      </c>
      <c r="CM140" s="161">
        <v>22</v>
      </c>
      <c r="CN140" s="161">
        <v>34</v>
      </c>
      <c r="CO140" s="161">
        <v>30</v>
      </c>
      <c r="CP140" s="161">
        <v>46</v>
      </c>
      <c r="CQ140" s="161">
        <v>45</v>
      </c>
      <c r="CR140" s="161">
        <v>17</v>
      </c>
      <c r="CS140" s="161">
        <v>4</v>
      </c>
      <c r="CT140" s="161">
        <v>0</v>
      </c>
      <c r="CU140" s="161">
        <v>24656</v>
      </c>
      <c r="CV140" s="460">
        <v>66.074468085099994</v>
      </c>
      <c r="CW140" s="161">
        <v>19</v>
      </c>
      <c r="CX140" s="161">
        <v>135</v>
      </c>
      <c r="CY140" s="161">
        <v>222</v>
      </c>
      <c r="CZ140" s="161">
        <v>176</v>
      </c>
      <c r="DA140" s="161">
        <v>112</v>
      </c>
      <c r="DB140" s="161">
        <v>5</v>
      </c>
    </row>
    <row r="141" spans="1:106" x14ac:dyDescent="0.15">
      <c r="A141" s="288">
        <v>8555</v>
      </c>
      <c r="B141" s="288">
        <v>28220</v>
      </c>
      <c r="C141" s="288">
        <v>1180</v>
      </c>
      <c r="D141" s="458">
        <v>2</v>
      </c>
      <c r="E141" s="458"/>
      <c r="F141" s="458"/>
      <c r="G141" s="458"/>
      <c r="H141" s="458" t="s">
        <v>631</v>
      </c>
      <c r="I141" s="458" t="s">
        <v>59</v>
      </c>
      <c r="J141" s="458" t="s">
        <v>145</v>
      </c>
      <c r="K141" s="458"/>
      <c r="L141" s="459" t="s">
        <v>886</v>
      </c>
      <c r="M141" s="479">
        <v>96</v>
      </c>
      <c r="N141" s="161">
        <v>320</v>
      </c>
      <c r="O141" s="161">
        <v>9</v>
      </c>
      <c r="P141" s="161">
        <v>11</v>
      </c>
      <c r="Q141" s="161">
        <v>16</v>
      </c>
      <c r="R141" s="161">
        <v>11</v>
      </c>
      <c r="S141" s="161">
        <v>14</v>
      </c>
      <c r="T141" s="161">
        <v>11</v>
      </c>
      <c r="U141" s="161">
        <v>13</v>
      </c>
      <c r="V141" s="161">
        <v>15</v>
      </c>
      <c r="W141" s="161">
        <v>18</v>
      </c>
      <c r="X141" s="161">
        <v>21</v>
      </c>
      <c r="Y141" s="161">
        <v>20</v>
      </c>
      <c r="Z141" s="161">
        <v>21</v>
      </c>
      <c r="AA141" s="161">
        <v>33</v>
      </c>
      <c r="AB141" s="161">
        <v>25</v>
      </c>
      <c r="AC141" s="161">
        <v>22</v>
      </c>
      <c r="AD141" s="161">
        <v>17</v>
      </c>
      <c r="AE141" s="161">
        <v>16</v>
      </c>
      <c r="AF141" s="161">
        <v>18</v>
      </c>
      <c r="AG141" s="161">
        <v>7</v>
      </c>
      <c r="AH141" s="161">
        <v>2</v>
      </c>
      <c r="AI141" s="161">
        <v>0</v>
      </c>
      <c r="AJ141" s="161">
        <v>0</v>
      </c>
      <c r="AK141" s="161">
        <v>16360</v>
      </c>
      <c r="AL141" s="460">
        <v>51.625</v>
      </c>
      <c r="AM141" s="161">
        <v>36</v>
      </c>
      <c r="AN141" s="161">
        <v>177</v>
      </c>
      <c r="AO141" s="161">
        <v>107</v>
      </c>
      <c r="AP141" s="161">
        <v>60</v>
      </c>
      <c r="AQ141" s="161">
        <v>27</v>
      </c>
      <c r="AR141" s="161">
        <v>1</v>
      </c>
      <c r="AS141" s="161">
        <v>155</v>
      </c>
      <c r="AT141" s="161">
        <v>3</v>
      </c>
      <c r="AU141" s="161">
        <v>7</v>
      </c>
      <c r="AV141" s="161">
        <v>8</v>
      </c>
      <c r="AW141" s="161">
        <v>7</v>
      </c>
      <c r="AX141" s="161">
        <v>9</v>
      </c>
      <c r="AY141" s="161">
        <v>4</v>
      </c>
      <c r="AZ141" s="161">
        <v>5</v>
      </c>
      <c r="BA141" s="161">
        <v>10</v>
      </c>
      <c r="BB141" s="161">
        <v>7</v>
      </c>
      <c r="BC141" s="161">
        <v>13</v>
      </c>
      <c r="BD141" s="161">
        <v>8</v>
      </c>
      <c r="BE141" s="161">
        <v>11</v>
      </c>
      <c r="BF141" s="161">
        <v>14</v>
      </c>
      <c r="BG141" s="161">
        <v>15</v>
      </c>
      <c r="BH141" s="161">
        <v>10</v>
      </c>
      <c r="BI141" s="161">
        <v>8</v>
      </c>
      <c r="BJ141" s="161">
        <v>7</v>
      </c>
      <c r="BK141" s="161">
        <v>7</v>
      </c>
      <c r="BL141" s="161">
        <v>2</v>
      </c>
      <c r="BM141" s="161">
        <v>0</v>
      </c>
      <c r="BN141" s="161">
        <v>0</v>
      </c>
      <c r="BO141" s="161">
        <v>0</v>
      </c>
      <c r="BP141" s="161">
        <v>7633</v>
      </c>
      <c r="BQ141" s="460">
        <v>49.745161290299997</v>
      </c>
      <c r="BR141" s="161">
        <v>18</v>
      </c>
      <c r="BS141" s="161">
        <v>88</v>
      </c>
      <c r="BT141" s="161">
        <v>49</v>
      </c>
      <c r="BU141" s="161">
        <v>24</v>
      </c>
      <c r="BV141" s="161">
        <v>9</v>
      </c>
      <c r="BW141" s="161">
        <v>0</v>
      </c>
      <c r="BX141" s="161">
        <v>165</v>
      </c>
      <c r="BY141" s="161">
        <v>6</v>
      </c>
      <c r="BZ141" s="161">
        <v>4</v>
      </c>
      <c r="CA141" s="161">
        <v>8</v>
      </c>
      <c r="CB141" s="161">
        <v>4</v>
      </c>
      <c r="CC141" s="161">
        <v>5</v>
      </c>
      <c r="CD141" s="161">
        <v>7</v>
      </c>
      <c r="CE141" s="161">
        <v>8</v>
      </c>
      <c r="CF141" s="161">
        <v>5</v>
      </c>
      <c r="CG141" s="161">
        <v>11</v>
      </c>
      <c r="CH141" s="161">
        <v>8</v>
      </c>
      <c r="CI141" s="161">
        <v>12</v>
      </c>
      <c r="CJ141" s="161">
        <v>10</v>
      </c>
      <c r="CK141" s="161">
        <v>19</v>
      </c>
      <c r="CL141" s="161">
        <v>10</v>
      </c>
      <c r="CM141" s="161">
        <v>12</v>
      </c>
      <c r="CN141" s="161">
        <v>9</v>
      </c>
      <c r="CO141" s="161">
        <v>9</v>
      </c>
      <c r="CP141" s="161">
        <v>11</v>
      </c>
      <c r="CQ141" s="161">
        <v>5</v>
      </c>
      <c r="CR141" s="161">
        <v>2</v>
      </c>
      <c r="CS141" s="161">
        <v>0</v>
      </c>
      <c r="CT141" s="161">
        <v>0</v>
      </c>
      <c r="CU141" s="161">
        <v>8727</v>
      </c>
      <c r="CV141" s="460">
        <v>53.390909090900003</v>
      </c>
      <c r="CW141" s="161">
        <v>18</v>
      </c>
      <c r="CX141" s="161">
        <v>89</v>
      </c>
      <c r="CY141" s="161">
        <v>58</v>
      </c>
      <c r="CZ141" s="161">
        <v>36</v>
      </c>
      <c r="DA141" s="161">
        <v>18</v>
      </c>
      <c r="DB141" s="161">
        <v>1</v>
      </c>
    </row>
    <row r="142" spans="1:106" x14ac:dyDescent="0.15">
      <c r="A142" s="288">
        <v>8556</v>
      </c>
      <c r="B142" s="288">
        <v>28220</v>
      </c>
      <c r="C142" s="288">
        <v>1190</v>
      </c>
      <c r="D142" s="458">
        <v>2</v>
      </c>
      <c r="E142" s="458"/>
      <c r="F142" s="458"/>
      <c r="G142" s="458"/>
      <c r="H142" s="458" t="s">
        <v>631</v>
      </c>
      <c r="I142" s="458" t="s">
        <v>59</v>
      </c>
      <c r="J142" s="458" t="s">
        <v>146</v>
      </c>
      <c r="K142" s="458"/>
      <c r="L142" s="459" t="s">
        <v>886</v>
      </c>
      <c r="M142" s="479">
        <v>107</v>
      </c>
      <c r="N142" s="161">
        <v>398</v>
      </c>
      <c r="O142" s="161">
        <v>19</v>
      </c>
      <c r="P142" s="161">
        <v>20</v>
      </c>
      <c r="Q142" s="161">
        <v>22</v>
      </c>
      <c r="R142" s="161">
        <v>24</v>
      </c>
      <c r="S142" s="161">
        <v>14</v>
      </c>
      <c r="T142" s="161">
        <v>12</v>
      </c>
      <c r="U142" s="161">
        <v>19</v>
      </c>
      <c r="V142" s="161">
        <v>30</v>
      </c>
      <c r="W142" s="161">
        <v>15</v>
      </c>
      <c r="X142" s="161">
        <v>22</v>
      </c>
      <c r="Y142" s="161">
        <v>37</v>
      </c>
      <c r="Z142" s="161">
        <v>14</v>
      </c>
      <c r="AA142" s="161">
        <v>35</v>
      </c>
      <c r="AB142" s="161">
        <v>39</v>
      </c>
      <c r="AC142" s="161">
        <v>21</v>
      </c>
      <c r="AD142" s="161">
        <v>21</v>
      </c>
      <c r="AE142" s="161">
        <v>21</v>
      </c>
      <c r="AF142" s="161">
        <v>4</v>
      </c>
      <c r="AG142" s="161">
        <v>9</v>
      </c>
      <c r="AH142" s="161">
        <v>0</v>
      </c>
      <c r="AI142" s="161">
        <v>0</v>
      </c>
      <c r="AJ142" s="161">
        <v>0</v>
      </c>
      <c r="AK142" s="161">
        <v>18397</v>
      </c>
      <c r="AL142" s="460">
        <v>46.723618090499997</v>
      </c>
      <c r="AM142" s="161">
        <v>61</v>
      </c>
      <c r="AN142" s="161">
        <v>222</v>
      </c>
      <c r="AO142" s="161">
        <v>115</v>
      </c>
      <c r="AP142" s="161">
        <v>55</v>
      </c>
      <c r="AQ142" s="161">
        <v>13</v>
      </c>
      <c r="AR142" s="161">
        <v>1</v>
      </c>
      <c r="AS142" s="161">
        <v>193</v>
      </c>
      <c r="AT142" s="161">
        <v>8</v>
      </c>
      <c r="AU142" s="161">
        <v>12</v>
      </c>
      <c r="AV142" s="161">
        <v>12</v>
      </c>
      <c r="AW142" s="161">
        <v>13</v>
      </c>
      <c r="AX142" s="161">
        <v>10</v>
      </c>
      <c r="AY142" s="161">
        <v>4</v>
      </c>
      <c r="AZ142" s="161">
        <v>8</v>
      </c>
      <c r="BA142" s="161">
        <v>14</v>
      </c>
      <c r="BB142" s="161">
        <v>9</v>
      </c>
      <c r="BC142" s="161">
        <v>10</v>
      </c>
      <c r="BD142" s="161">
        <v>17</v>
      </c>
      <c r="BE142" s="161">
        <v>8</v>
      </c>
      <c r="BF142" s="161">
        <v>16</v>
      </c>
      <c r="BG142" s="161">
        <v>22</v>
      </c>
      <c r="BH142" s="161">
        <v>9</v>
      </c>
      <c r="BI142" s="161">
        <v>9</v>
      </c>
      <c r="BJ142" s="161">
        <v>8</v>
      </c>
      <c r="BK142" s="161">
        <v>2</v>
      </c>
      <c r="BL142" s="161">
        <v>2</v>
      </c>
      <c r="BM142" s="161">
        <v>0</v>
      </c>
      <c r="BN142" s="161">
        <v>0</v>
      </c>
      <c r="BO142" s="161">
        <v>0</v>
      </c>
      <c r="BP142" s="161">
        <v>8573</v>
      </c>
      <c r="BQ142" s="460">
        <v>44.919689119200001</v>
      </c>
      <c r="BR142" s="161">
        <v>32</v>
      </c>
      <c r="BS142" s="161">
        <v>109</v>
      </c>
      <c r="BT142" s="161">
        <v>52</v>
      </c>
      <c r="BU142" s="161">
        <v>21</v>
      </c>
      <c r="BV142" s="161">
        <v>4</v>
      </c>
      <c r="BW142" s="161">
        <v>1</v>
      </c>
      <c r="BX142" s="161">
        <v>205</v>
      </c>
      <c r="BY142" s="161">
        <v>11</v>
      </c>
      <c r="BZ142" s="161">
        <v>8</v>
      </c>
      <c r="CA142" s="161">
        <v>10</v>
      </c>
      <c r="CB142" s="161">
        <v>11</v>
      </c>
      <c r="CC142" s="161">
        <v>4</v>
      </c>
      <c r="CD142" s="161">
        <v>8</v>
      </c>
      <c r="CE142" s="161">
        <v>11</v>
      </c>
      <c r="CF142" s="161">
        <v>16</v>
      </c>
      <c r="CG142" s="161">
        <v>6</v>
      </c>
      <c r="CH142" s="161">
        <v>12</v>
      </c>
      <c r="CI142" s="161">
        <v>20</v>
      </c>
      <c r="CJ142" s="161">
        <v>6</v>
      </c>
      <c r="CK142" s="161">
        <v>19</v>
      </c>
      <c r="CL142" s="161">
        <v>17</v>
      </c>
      <c r="CM142" s="161">
        <v>12</v>
      </c>
      <c r="CN142" s="161">
        <v>12</v>
      </c>
      <c r="CO142" s="161">
        <v>13</v>
      </c>
      <c r="CP142" s="161">
        <v>2</v>
      </c>
      <c r="CQ142" s="161">
        <v>7</v>
      </c>
      <c r="CR142" s="161">
        <v>0</v>
      </c>
      <c r="CS142" s="161">
        <v>0</v>
      </c>
      <c r="CT142" s="161">
        <v>0</v>
      </c>
      <c r="CU142" s="161">
        <v>9824</v>
      </c>
      <c r="CV142" s="460">
        <v>48.421951219500002</v>
      </c>
      <c r="CW142" s="161">
        <v>29</v>
      </c>
      <c r="CX142" s="161">
        <v>113</v>
      </c>
      <c r="CY142" s="161">
        <v>63</v>
      </c>
      <c r="CZ142" s="161">
        <v>34</v>
      </c>
      <c r="DA142" s="161">
        <v>9</v>
      </c>
      <c r="DB142" s="161">
        <v>0</v>
      </c>
    </row>
    <row r="143" spans="1:106" x14ac:dyDescent="0.15">
      <c r="A143" s="288">
        <v>8557</v>
      </c>
      <c r="B143" s="288">
        <v>28220</v>
      </c>
      <c r="C143" s="288">
        <v>1200</v>
      </c>
      <c r="D143" s="458">
        <v>2</v>
      </c>
      <c r="E143" s="458"/>
      <c r="F143" s="458"/>
      <c r="G143" s="458"/>
      <c r="H143" s="458" t="s">
        <v>631</v>
      </c>
      <c r="I143" s="458" t="s">
        <v>59</v>
      </c>
      <c r="J143" s="458" t="s">
        <v>147</v>
      </c>
      <c r="K143" s="458"/>
      <c r="L143" s="459" t="s">
        <v>887</v>
      </c>
      <c r="M143" s="479">
        <v>221</v>
      </c>
      <c r="N143" s="161">
        <v>767</v>
      </c>
      <c r="O143" s="161">
        <v>24</v>
      </c>
      <c r="P143" s="161">
        <v>40</v>
      </c>
      <c r="Q143" s="161">
        <v>38</v>
      </c>
      <c r="R143" s="161">
        <v>40</v>
      </c>
      <c r="S143" s="161">
        <v>38</v>
      </c>
      <c r="T143" s="161">
        <v>21</v>
      </c>
      <c r="U143" s="161">
        <v>35</v>
      </c>
      <c r="V143" s="161">
        <v>28</v>
      </c>
      <c r="W143" s="161">
        <v>60</v>
      </c>
      <c r="X143" s="161">
        <v>39</v>
      </c>
      <c r="Y143" s="161">
        <v>43</v>
      </c>
      <c r="Z143" s="161">
        <v>59</v>
      </c>
      <c r="AA143" s="161">
        <v>67</v>
      </c>
      <c r="AB143" s="161">
        <v>61</v>
      </c>
      <c r="AC143" s="161">
        <v>46</v>
      </c>
      <c r="AD143" s="161">
        <v>40</v>
      </c>
      <c r="AE143" s="161">
        <v>41</v>
      </c>
      <c r="AF143" s="161">
        <v>33</v>
      </c>
      <c r="AG143" s="161">
        <v>11</v>
      </c>
      <c r="AH143" s="161">
        <v>3</v>
      </c>
      <c r="AI143" s="161">
        <v>0</v>
      </c>
      <c r="AJ143" s="161">
        <v>0</v>
      </c>
      <c r="AK143" s="161">
        <v>37164</v>
      </c>
      <c r="AL143" s="460">
        <v>48.953715775699997</v>
      </c>
      <c r="AM143" s="161">
        <v>102</v>
      </c>
      <c r="AN143" s="161">
        <v>430</v>
      </c>
      <c r="AO143" s="161">
        <v>235</v>
      </c>
      <c r="AP143" s="161">
        <v>128</v>
      </c>
      <c r="AQ143" s="161">
        <v>47</v>
      </c>
      <c r="AR143" s="161">
        <v>0</v>
      </c>
      <c r="AS143" s="161">
        <v>375</v>
      </c>
      <c r="AT143" s="161">
        <v>17</v>
      </c>
      <c r="AU143" s="161">
        <v>18</v>
      </c>
      <c r="AV143" s="161">
        <v>18</v>
      </c>
      <c r="AW143" s="161">
        <v>17</v>
      </c>
      <c r="AX143" s="161">
        <v>19</v>
      </c>
      <c r="AY143" s="161">
        <v>10</v>
      </c>
      <c r="AZ143" s="161">
        <v>21</v>
      </c>
      <c r="BA143" s="161">
        <v>16</v>
      </c>
      <c r="BB143" s="161">
        <v>30</v>
      </c>
      <c r="BC143" s="161">
        <v>16</v>
      </c>
      <c r="BD143" s="161">
        <v>24</v>
      </c>
      <c r="BE143" s="161">
        <v>29</v>
      </c>
      <c r="BF143" s="161">
        <v>31</v>
      </c>
      <c r="BG143" s="161">
        <v>39</v>
      </c>
      <c r="BH143" s="161">
        <v>23</v>
      </c>
      <c r="BI143" s="161">
        <v>15</v>
      </c>
      <c r="BJ143" s="161">
        <v>17</v>
      </c>
      <c r="BK143" s="161">
        <v>12</v>
      </c>
      <c r="BL143" s="161">
        <v>2</v>
      </c>
      <c r="BM143" s="161">
        <v>1</v>
      </c>
      <c r="BN143" s="161">
        <v>0</v>
      </c>
      <c r="BO143" s="161">
        <v>0</v>
      </c>
      <c r="BP143" s="161">
        <v>17561</v>
      </c>
      <c r="BQ143" s="460">
        <v>47.329333333299999</v>
      </c>
      <c r="BR143" s="161">
        <v>53</v>
      </c>
      <c r="BS143" s="161">
        <v>213</v>
      </c>
      <c r="BT143" s="161">
        <v>109</v>
      </c>
      <c r="BU143" s="161">
        <v>47</v>
      </c>
      <c r="BV143" s="161">
        <v>15</v>
      </c>
      <c r="BW143" s="161">
        <v>0</v>
      </c>
      <c r="BX143" s="161">
        <v>392</v>
      </c>
      <c r="BY143" s="161">
        <v>7</v>
      </c>
      <c r="BZ143" s="161">
        <v>22</v>
      </c>
      <c r="CA143" s="161">
        <v>20</v>
      </c>
      <c r="CB143" s="161">
        <v>23</v>
      </c>
      <c r="CC143" s="161">
        <v>19</v>
      </c>
      <c r="CD143" s="161">
        <v>11</v>
      </c>
      <c r="CE143" s="161">
        <v>14</v>
      </c>
      <c r="CF143" s="161">
        <v>12</v>
      </c>
      <c r="CG143" s="161">
        <v>30</v>
      </c>
      <c r="CH143" s="161">
        <v>23</v>
      </c>
      <c r="CI143" s="161">
        <v>19</v>
      </c>
      <c r="CJ143" s="161">
        <v>30</v>
      </c>
      <c r="CK143" s="161">
        <v>36</v>
      </c>
      <c r="CL143" s="161">
        <v>22</v>
      </c>
      <c r="CM143" s="161">
        <v>23</v>
      </c>
      <c r="CN143" s="161">
        <v>25</v>
      </c>
      <c r="CO143" s="161">
        <v>24</v>
      </c>
      <c r="CP143" s="161">
        <v>21</v>
      </c>
      <c r="CQ143" s="161">
        <v>9</v>
      </c>
      <c r="CR143" s="161">
        <v>2</v>
      </c>
      <c r="CS143" s="161">
        <v>0</v>
      </c>
      <c r="CT143" s="161">
        <v>0</v>
      </c>
      <c r="CU143" s="161">
        <v>19603</v>
      </c>
      <c r="CV143" s="460">
        <v>50.507653061200003</v>
      </c>
      <c r="CW143" s="161">
        <v>49</v>
      </c>
      <c r="CX143" s="161">
        <v>217</v>
      </c>
      <c r="CY143" s="161">
        <v>126</v>
      </c>
      <c r="CZ143" s="161">
        <v>81</v>
      </c>
      <c r="DA143" s="161">
        <v>32</v>
      </c>
      <c r="DB143" s="161">
        <v>0</v>
      </c>
    </row>
    <row r="144" spans="1:106" x14ac:dyDescent="0.15">
      <c r="A144" s="288">
        <v>8558</v>
      </c>
      <c r="B144" s="288">
        <v>28220</v>
      </c>
      <c r="C144" s="288">
        <v>120001</v>
      </c>
      <c r="D144" s="288">
        <v>3</v>
      </c>
      <c r="E144" s="288"/>
      <c r="F144" s="288"/>
      <c r="G144" s="288"/>
      <c r="H144" s="288" t="s">
        <v>631</v>
      </c>
      <c r="I144" s="288" t="s">
        <v>59</v>
      </c>
      <c r="J144" s="288" t="s">
        <v>147</v>
      </c>
      <c r="K144" s="288" t="s">
        <v>148</v>
      </c>
      <c r="L144" s="461"/>
      <c r="M144" s="480">
        <v>76</v>
      </c>
      <c r="N144" s="161">
        <v>265</v>
      </c>
      <c r="O144" s="161">
        <v>9</v>
      </c>
      <c r="P144" s="161">
        <v>17</v>
      </c>
      <c r="Q144" s="161">
        <v>8</v>
      </c>
      <c r="R144" s="161">
        <v>13</v>
      </c>
      <c r="S144" s="161">
        <v>9</v>
      </c>
      <c r="T144" s="161">
        <v>7</v>
      </c>
      <c r="U144" s="161">
        <v>11</v>
      </c>
      <c r="V144" s="161">
        <v>9</v>
      </c>
      <c r="W144" s="161">
        <v>21</v>
      </c>
      <c r="X144" s="161">
        <v>11</v>
      </c>
      <c r="Y144" s="161">
        <v>15</v>
      </c>
      <c r="Z144" s="161">
        <v>23</v>
      </c>
      <c r="AA144" s="161">
        <v>32</v>
      </c>
      <c r="AB144" s="161">
        <v>24</v>
      </c>
      <c r="AC144" s="161">
        <v>12</v>
      </c>
      <c r="AD144" s="161">
        <v>13</v>
      </c>
      <c r="AE144" s="161">
        <v>11</v>
      </c>
      <c r="AF144" s="161">
        <v>13</v>
      </c>
      <c r="AG144" s="161">
        <v>6</v>
      </c>
      <c r="AH144" s="161">
        <v>1</v>
      </c>
      <c r="AI144" s="161">
        <v>0</v>
      </c>
      <c r="AJ144" s="161">
        <v>0</v>
      </c>
      <c r="AK144" s="161">
        <v>13141</v>
      </c>
      <c r="AL144" s="460">
        <v>50.0886792453</v>
      </c>
      <c r="AM144" s="161">
        <v>34</v>
      </c>
      <c r="AN144" s="161">
        <v>151</v>
      </c>
      <c r="AO144" s="161">
        <v>80</v>
      </c>
      <c r="AP144" s="161">
        <v>44</v>
      </c>
      <c r="AQ144" s="161">
        <v>20</v>
      </c>
      <c r="AR144" s="161">
        <v>0</v>
      </c>
      <c r="AS144" s="161">
        <v>123</v>
      </c>
      <c r="AT144" s="161">
        <v>7</v>
      </c>
      <c r="AU144" s="161">
        <v>6</v>
      </c>
      <c r="AV144" s="161">
        <v>2</v>
      </c>
      <c r="AW144" s="161">
        <v>7</v>
      </c>
      <c r="AX144" s="161">
        <v>6</v>
      </c>
      <c r="AY144" s="161">
        <v>4</v>
      </c>
      <c r="AZ144" s="161">
        <v>6</v>
      </c>
      <c r="BA144" s="161">
        <v>6</v>
      </c>
      <c r="BB144" s="161">
        <v>9</v>
      </c>
      <c r="BC144" s="161">
        <v>3</v>
      </c>
      <c r="BD144" s="161">
        <v>8</v>
      </c>
      <c r="BE144" s="161">
        <v>10</v>
      </c>
      <c r="BF144" s="161">
        <v>15</v>
      </c>
      <c r="BG144" s="161">
        <v>15</v>
      </c>
      <c r="BH144" s="161">
        <v>7</v>
      </c>
      <c r="BI144" s="161">
        <v>3</v>
      </c>
      <c r="BJ144" s="161">
        <v>3</v>
      </c>
      <c r="BK144" s="161">
        <v>5</v>
      </c>
      <c r="BL144" s="161">
        <v>1</v>
      </c>
      <c r="BM144" s="161">
        <v>0</v>
      </c>
      <c r="BN144" s="161">
        <v>0</v>
      </c>
      <c r="BO144" s="161">
        <v>0</v>
      </c>
      <c r="BP144" s="161">
        <v>5789</v>
      </c>
      <c r="BQ144" s="460">
        <v>47.5650406504</v>
      </c>
      <c r="BR144" s="161">
        <v>15</v>
      </c>
      <c r="BS144" s="161">
        <v>74</v>
      </c>
      <c r="BT144" s="161">
        <v>34</v>
      </c>
      <c r="BU144" s="161">
        <v>12</v>
      </c>
      <c r="BV144" s="161">
        <v>6</v>
      </c>
      <c r="BW144" s="161">
        <v>0</v>
      </c>
      <c r="BX144" s="161">
        <v>142</v>
      </c>
      <c r="BY144" s="161">
        <v>2</v>
      </c>
      <c r="BZ144" s="161">
        <v>11</v>
      </c>
      <c r="CA144" s="161">
        <v>6</v>
      </c>
      <c r="CB144" s="161">
        <v>6</v>
      </c>
      <c r="CC144" s="161">
        <v>3</v>
      </c>
      <c r="CD144" s="161">
        <v>3</v>
      </c>
      <c r="CE144" s="161">
        <v>5</v>
      </c>
      <c r="CF144" s="161">
        <v>3</v>
      </c>
      <c r="CG144" s="161">
        <v>12</v>
      </c>
      <c r="CH144" s="161">
        <v>8</v>
      </c>
      <c r="CI144" s="161">
        <v>7</v>
      </c>
      <c r="CJ144" s="161">
        <v>13</v>
      </c>
      <c r="CK144" s="161">
        <v>17</v>
      </c>
      <c r="CL144" s="161">
        <v>9</v>
      </c>
      <c r="CM144" s="161">
        <v>5</v>
      </c>
      <c r="CN144" s="161">
        <v>10</v>
      </c>
      <c r="CO144" s="161">
        <v>8</v>
      </c>
      <c r="CP144" s="161">
        <v>8</v>
      </c>
      <c r="CQ144" s="161">
        <v>5</v>
      </c>
      <c r="CR144" s="161">
        <v>1</v>
      </c>
      <c r="CS144" s="161">
        <v>0</v>
      </c>
      <c r="CT144" s="161">
        <v>0</v>
      </c>
      <c r="CU144" s="161">
        <v>7352</v>
      </c>
      <c r="CV144" s="460">
        <v>52.274647887299999</v>
      </c>
      <c r="CW144" s="161">
        <v>19</v>
      </c>
      <c r="CX144" s="161">
        <v>77</v>
      </c>
      <c r="CY144" s="161">
        <v>46</v>
      </c>
      <c r="CZ144" s="161">
        <v>32</v>
      </c>
      <c r="DA144" s="161">
        <v>14</v>
      </c>
      <c r="DB144" s="161">
        <v>0</v>
      </c>
    </row>
    <row r="145" spans="1:106" x14ac:dyDescent="0.15">
      <c r="A145" s="288">
        <v>8559</v>
      </c>
      <c r="B145" s="288">
        <v>28220</v>
      </c>
      <c r="C145" s="288">
        <v>120002</v>
      </c>
      <c r="D145" s="288">
        <v>3</v>
      </c>
      <c r="E145" s="288"/>
      <c r="F145" s="288"/>
      <c r="G145" s="288"/>
      <c r="H145" s="288" t="s">
        <v>631</v>
      </c>
      <c r="I145" s="288" t="s">
        <v>59</v>
      </c>
      <c r="J145" s="288" t="s">
        <v>147</v>
      </c>
      <c r="K145" s="288" t="s">
        <v>149</v>
      </c>
      <c r="L145" s="461"/>
      <c r="M145" s="480">
        <v>145</v>
      </c>
      <c r="N145" s="161">
        <v>502</v>
      </c>
      <c r="O145" s="161">
        <v>15</v>
      </c>
      <c r="P145" s="161">
        <v>23</v>
      </c>
      <c r="Q145" s="161">
        <v>30</v>
      </c>
      <c r="R145" s="161">
        <v>27</v>
      </c>
      <c r="S145" s="161">
        <v>29</v>
      </c>
      <c r="T145" s="161">
        <v>14</v>
      </c>
      <c r="U145" s="161">
        <v>24</v>
      </c>
      <c r="V145" s="161">
        <v>19</v>
      </c>
      <c r="W145" s="161">
        <v>39</v>
      </c>
      <c r="X145" s="161">
        <v>28</v>
      </c>
      <c r="Y145" s="161">
        <v>28</v>
      </c>
      <c r="Z145" s="161">
        <v>36</v>
      </c>
      <c r="AA145" s="161">
        <v>35</v>
      </c>
      <c r="AB145" s="161">
        <v>37</v>
      </c>
      <c r="AC145" s="161">
        <v>34</v>
      </c>
      <c r="AD145" s="161">
        <v>27</v>
      </c>
      <c r="AE145" s="161">
        <v>30</v>
      </c>
      <c r="AF145" s="161">
        <v>20</v>
      </c>
      <c r="AG145" s="161">
        <v>5</v>
      </c>
      <c r="AH145" s="161">
        <v>2</v>
      </c>
      <c r="AI145" s="161">
        <v>0</v>
      </c>
      <c r="AJ145" s="161">
        <v>0</v>
      </c>
      <c r="AK145" s="161">
        <v>24023</v>
      </c>
      <c r="AL145" s="460">
        <v>48.354581673299997</v>
      </c>
      <c r="AM145" s="161">
        <v>68</v>
      </c>
      <c r="AN145" s="161">
        <v>279</v>
      </c>
      <c r="AO145" s="161">
        <v>155</v>
      </c>
      <c r="AP145" s="161">
        <v>84</v>
      </c>
      <c r="AQ145" s="161">
        <v>27</v>
      </c>
      <c r="AR145" s="161">
        <v>0</v>
      </c>
      <c r="AS145" s="161">
        <v>252</v>
      </c>
      <c r="AT145" s="161">
        <v>10</v>
      </c>
      <c r="AU145" s="161">
        <v>12</v>
      </c>
      <c r="AV145" s="161">
        <v>16</v>
      </c>
      <c r="AW145" s="161">
        <v>10</v>
      </c>
      <c r="AX145" s="161">
        <v>13</v>
      </c>
      <c r="AY145" s="161">
        <v>6</v>
      </c>
      <c r="AZ145" s="161">
        <v>15</v>
      </c>
      <c r="BA145" s="161">
        <v>10</v>
      </c>
      <c r="BB145" s="161">
        <v>21</v>
      </c>
      <c r="BC145" s="161">
        <v>13</v>
      </c>
      <c r="BD145" s="161">
        <v>16</v>
      </c>
      <c r="BE145" s="161">
        <v>19</v>
      </c>
      <c r="BF145" s="161">
        <v>16</v>
      </c>
      <c r="BG145" s="161">
        <v>24</v>
      </c>
      <c r="BH145" s="161">
        <v>16</v>
      </c>
      <c r="BI145" s="161">
        <v>12</v>
      </c>
      <c r="BJ145" s="161">
        <v>14</v>
      </c>
      <c r="BK145" s="161">
        <v>7</v>
      </c>
      <c r="BL145" s="161">
        <v>1</v>
      </c>
      <c r="BM145" s="161">
        <v>1</v>
      </c>
      <c r="BN145" s="161">
        <v>0</v>
      </c>
      <c r="BO145" s="161">
        <v>0</v>
      </c>
      <c r="BP145" s="161">
        <v>11772</v>
      </c>
      <c r="BQ145" s="460">
        <v>47.214285714299997</v>
      </c>
      <c r="BR145" s="161">
        <v>38</v>
      </c>
      <c r="BS145" s="161">
        <v>139</v>
      </c>
      <c r="BT145" s="161">
        <v>75</v>
      </c>
      <c r="BU145" s="161">
        <v>35</v>
      </c>
      <c r="BV145" s="161">
        <v>9</v>
      </c>
      <c r="BW145" s="161">
        <v>0</v>
      </c>
      <c r="BX145" s="161">
        <v>250</v>
      </c>
      <c r="BY145" s="161">
        <v>5</v>
      </c>
      <c r="BZ145" s="161">
        <v>11</v>
      </c>
      <c r="CA145" s="161">
        <v>14</v>
      </c>
      <c r="CB145" s="161">
        <v>17</v>
      </c>
      <c r="CC145" s="161">
        <v>16</v>
      </c>
      <c r="CD145" s="161">
        <v>8</v>
      </c>
      <c r="CE145" s="161">
        <v>9</v>
      </c>
      <c r="CF145" s="161">
        <v>9</v>
      </c>
      <c r="CG145" s="161">
        <v>18</v>
      </c>
      <c r="CH145" s="161">
        <v>15</v>
      </c>
      <c r="CI145" s="161">
        <v>12</v>
      </c>
      <c r="CJ145" s="161">
        <v>17</v>
      </c>
      <c r="CK145" s="161">
        <v>19</v>
      </c>
      <c r="CL145" s="161">
        <v>13</v>
      </c>
      <c r="CM145" s="161">
        <v>18</v>
      </c>
      <c r="CN145" s="161">
        <v>15</v>
      </c>
      <c r="CO145" s="161">
        <v>16</v>
      </c>
      <c r="CP145" s="161">
        <v>13</v>
      </c>
      <c r="CQ145" s="161">
        <v>4</v>
      </c>
      <c r="CR145" s="161">
        <v>1</v>
      </c>
      <c r="CS145" s="161">
        <v>0</v>
      </c>
      <c r="CT145" s="161">
        <v>0</v>
      </c>
      <c r="CU145" s="161">
        <v>12251</v>
      </c>
      <c r="CV145" s="460">
        <v>49.503999999999998</v>
      </c>
      <c r="CW145" s="161">
        <v>30</v>
      </c>
      <c r="CX145" s="161">
        <v>140</v>
      </c>
      <c r="CY145" s="161">
        <v>80</v>
      </c>
      <c r="CZ145" s="161">
        <v>49</v>
      </c>
      <c r="DA145" s="161">
        <v>18</v>
      </c>
      <c r="DB145" s="161">
        <v>0</v>
      </c>
    </row>
    <row r="146" spans="1:106" x14ac:dyDescent="0.15">
      <c r="A146" s="288">
        <v>8560</v>
      </c>
      <c r="B146" s="288">
        <v>28220</v>
      </c>
      <c r="C146" s="288">
        <v>1220</v>
      </c>
      <c r="D146" s="458">
        <v>2</v>
      </c>
      <c r="E146" s="458"/>
      <c r="F146" s="458"/>
      <c r="G146" s="458"/>
      <c r="H146" s="458" t="s">
        <v>631</v>
      </c>
      <c r="I146" s="458" t="s">
        <v>59</v>
      </c>
      <c r="J146" s="458" t="s">
        <v>150</v>
      </c>
      <c r="K146" s="458"/>
      <c r="L146" s="459" t="s">
        <v>887</v>
      </c>
      <c r="M146" s="479">
        <v>80</v>
      </c>
      <c r="N146" s="161">
        <v>265</v>
      </c>
      <c r="O146" s="161">
        <v>9</v>
      </c>
      <c r="P146" s="161">
        <v>12</v>
      </c>
      <c r="Q146" s="161">
        <v>11</v>
      </c>
      <c r="R146" s="161">
        <v>12</v>
      </c>
      <c r="S146" s="161">
        <v>11</v>
      </c>
      <c r="T146" s="161">
        <v>8</v>
      </c>
      <c r="U146" s="161">
        <v>11</v>
      </c>
      <c r="V146" s="161">
        <v>13</v>
      </c>
      <c r="W146" s="161">
        <v>20</v>
      </c>
      <c r="X146" s="161">
        <v>16</v>
      </c>
      <c r="Y146" s="161">
        <v>10</v>
      </c>
      <c r="Z146" s="161">
        <v>17</v>
      </c>
      <c r="AA146" s="161">
        <v>23</v>
      </c>
      <c r="AB146" s="161">
        <v>36</v>
      </c>
      <c r="AC146" s="161">
        <v>20</v>
      </c>
      <c r="AD146" s="161">
        <v>7</v>
      </c>
      <c r="AE146" s="161">
        <v>11</v>
      </c>
      <c r="AF146" s="161">
        <v>10</v>
      </c>
      <c r="AG146" s="161">
        <v>6</v>
      </c>
      <c r="AH146" s="161">
        <v>2</v>
      </c>
      <c r="AI146" s="161">
        <v>0</v>
      </c>
      <c r="AJ146" s="161">
        <v>0</v>
      </c>
      <c r="AK146" s="161">
        <v>13164</v>
      </c>
      <c r="AL146" s="460">
        <v>50.175471698099997</v>
      </c>
      <c r="AM146" s="161">
        <v>32</v>
      </c>
      <c r="AN146" s="161">
        <v>141</v>
      </c>
      <c r="AO146" s="161">
        <v>92</v>
      </c>
      <c r="AP146" s="161">
        <v>36</v>
      </c>
      <c r="AQ146" s="161">
        <v>18</v>
      </c>
      <c r="AR146" s="161">
        <v>7</v>
      </c>
      <c r="AS146" s="161">
        <v>124</v>
      </c>
      <c r="AT146" s="161">
        <v>3</v>
      </c>
      <c r="AU146" s="161">
        <v>4</v>
      </c>
      <c r="AV146" s="161">
        <v>6</v>
      </c>
      <c r="AW146" s="161">
        <v>4</v>
      </c>
      <c r="AX146" s="161">
        <v>6</v>
      </c>
      <c r="AY146" s="161">
        <v>7</v>
      </c>
      <c r="AZ146" s="161">
        <v>5</v>
      </c>
      <c r="BA146" s="161">
        <v>8</v>
      </c>
      <c r="BB146" s="161">
        <v>10</v>
      </c>
      <c r="BC146" s="161">
        <v>8</v>
      </c>
      <c r="BD146" s="161">
        <v>7</v>
      </c>
      <c r="BE146" s="161">
        <v>6</v>
      </c>
      <c r="BF146" s="161">
        <v>9</v>
      </c>
      <c r="BG146" s="161">
        <v>20</v>
      </c>
      <c r="BH146" s="161">
        <v>11</v>
      </c>
      <c r="BI146" s="161">
        <v>4</v>
      </c>
      <c r="BJ146" s="161">
        <v>2</v>
      </c>
      <c r="BK146" s="161">
        <v>4</v>
      </c>
      <c r="BL146" s="161">
        <v>0</v>
      </c>
      <c r="BM146" s="161">
        <v>0</v>
      </c>
      <c r="BN146" s="161">
        <v>0</v>
      </c>
      <c r="BO146" s="161">
        <v>0</v>
      </c>
      <c r="BP146" s="161">
        <v>5967</v>
      </c>
      <c r="BQ146" s="460">
        <v>48.620967741900003</v>
      </c>
      <c r="BR146" s="161">
        <v>13</v>
      </c>
      <c r="BS146" s="161">
        <v>70</v>
      </c>
      <c r="BT146" s="161">
        <v>41</v>
      </c>
      <c r="BU146" s="161">
        <v>10</v>
      </c>
      <c r="BV146" s="161">
        <v>4</v>
      </c>
      <c r="BW146" s="161">
        <v>6</v>
      </c>
      <c r="BX146" s="161">
        <v>141</v>
      </c>
      <c r="BY146" s="161">
        <v>6</v>
      </c>
      <c r="BZ146" s="161">
        <v>8</v>
      </c>
      <c r="CA146" s="161">
        <v>5</v>
      </c>
      <c r="CB146" s="161">
        <v>8</v>
      </c>
      <c r="CC146" s="161">
        <v>5</v>
      </c>
      <c r="CD146" s="161">
        <v>1</v>
      </c>
      <c r="CE146" s="161">
        <v>6</v>
      </c>
      <c r="CF146" s="161">
        <v>5</v>
      </c>
      <c r="CG146" s="161">
        <v>10</v>
      </c>
      <c r="CH146" s="161">
        <v>8</v>
      </c>
      <c r="CI146" s="161">
        <v>3</v>
      </c>
      <c r="CJ146" s="161">
        <v>11</v>
      </c>
      <c r="CK146" s="161">
        <v>14</v>
      </c>
      <c r="CL146" s="161">
        <v>16</v>
      </c>
      <c r="CM146" s="161">
        <v>9</v>
      </c>
      <c r="CN146" s="161">
        <v>3</v>
      </c>
      <c r="CO146" s="161">
        <v>9</v>
      </c>
      <c r="CP146" s="161">
        <v>6</v>
      </c>
      <c r="CQ146" s="161">
        <v>6</v>
      </c>
      <c r="CR146" s="161">
        <v>2</v>
      </c>
      <c r="CS146" s="161">
        <v>0</v>
      </c>
      <c r="CT146" s="161">
        <v>0</v>
      </c>
      <c r="CU146" s="161">
        <v>7197</v>
      </c>
      <c r="CV146" s="460">
        <v>51.542553191499998</v>
      </c>
      <c r="CW146" s="161">
        <v>19</v>
      </c>
      <c r="CX146" s="161">
        <v>71</v>
      </c>
      <c r="CY146" s="161">
        <v>51</v>
      </c>
      <c r="CZ146" s="161">
        <v>26</v>
      </c>
      <c r="DA146" s="161">
        <v>14</v>
      </c>
      <c r="DB146" s="161">
        <v>1</v>
      </c>
    </row>
    <row r="147" spans="1:106" x14ac:dyDescent="0.15">
      <c r="A147" s="288">
        <v>8561</v>
      </c>
      <c r="B147" s="288">
        <v>28220</v>
      </c>
      <c r="C147" s="288">
        <v>1230</v>
      </c>
      <c r="D147" s="458">
        <v>2</v>
      </c>
      <c r="E147" s="458"/>
      <c r="F147" s="458"/>
      <c r="G147" s="458"/>
      <c r="H147" s="458" t="s">
        <v>631</v>
      </c>
      <c r="I147" s="458" t="s">
        <v>59</v>
      </c>
      <c r="J147" s="458" t="s">
        <v>151</v>
      </c>
      <c r="K147" s="458"/>
      <c r="L147" s="459" t="s">
        <v>887</v>
      </c>
      <c r="M147" s="479">
        <v>95</v>
      </c>
      <c r="N147" s="161">
        <v>249</v>
      </c>
      <c r="O147" s="161">
        <v>2</v>
      </c>
      <c r="P147" s="161">
        <v>8</v>
      </c>
      <c r="Q147" s="161">
        <v>7</v>
      </c>
      <c r="R147" s="161">
        <v>7</v>
      </c>
      <c r="S147" s="161">
        <v>12</v>
      </c>
      <c r="T147" s="161">
        <v>16</v>
      </c>
      <c r="U147" s="161">
        <v>13</v>
      </c>
      <c r="V147" s="161">
        <v>14</v>
      </c>
      <c r="W147" s="161">
        <v>15</v>
      </c>
      <c r="X147" s="161">
        <v>18</v>
      </c>
      <c r="Y147" s="161">
        <v>18</v>
      </c>
      <c r="Z147" s="161">
        <v>20</v>
      </c>
      <c r="AA147" s="161">
        <v>18</v>
      </c>
      <c r="AB147" s="161">
        <v>28</v>
      </c>
      <c r="AC147" s="161">
        <v>19</v>
      </c>
      <c r="AD147" s="161">
        <v>11</v>
      </c>
      <c r="AE147" s="161">
        <v>5</v>
      </c>
      <c r="AF147" s="161">
        <v>13</v>
      </c>
      <c r="AG147" s="161">
        <v>4</v>
      </c>
      <c r="AH147" s="161">
        <v>1</v>
      </c>
      <c r="AI147" s="161">
        <v>0</v>
      </c>
      <c r="AJ147" s="161">
        <v>0</v>
      </c>
      <c r="AK147" s="161">
        <v>12629</v>
      </c>
      <c r="AL147" s="460">
        <v>51.218875502000003</v>
      </c>
      <c r="AM147" s="161">
        <v>17</v>
      </c>
      <c r="AN147" s="161">
        <v>151</v>
      </c>
      <c r="AO147" s="161">
        <v>81</v>
      </c>
      <c r="AP147" s="161">
        <v>34</v>
      </c>
      <c r="AQ147" s="161">
        <v>18</v>
      </c>
      <c r="AR147" s="161">
        <v>19</v>
      </c>
      <c r="AS147" s="161">
        <v>112</v>
      </c>
      <c r="AT147" s="161">
        <v>1</v>
      </c>
      <c r="AU147" s="161">
        <v>3</v>
      </c>
      <c r="AV147" s="161">
        <v>2</v>
      </c>
      <c r="AW147" s="161">
        <v>3</v>
      </c>
      <c r="AX147" s="161">
        <v>4</v>
      </c>
      <c r="AY147" s="161">
        <v>5</v>
      </c>
      <c r="AZ147" s="161">
        <v>4</v>
      </c>
      <c r="BA147" s="161">
        <v>2</v>
      </c>
      <c r="BB147" s="161">
        <v>7</v>
      </c>
      <c r="BC147" s="161">
        <v>9</v>
      </c>
      <c r="BD147" s="161">
        <v>9</v>
      </c>
      <c r="BE147" s="161">
        <v>11</v>
      </c>
      <c r="BF147" s="161">
        <v>10</v>
      </c>
      <c r="BG147" s="161">
        <v>15</v>
      </c>
      <c r="BH147" s="161">
        <v>11</v>
      </c>
      <c r="BI147" s="161">
        <v>4</v>
      </c>
      <c r="BJ147" s="161">
        <v>3</v>
      </c>
      <c r="BK147" s="161">
        <v>6</v>
      </c>
      <c r="BL147" s="161">
        <v>2</v>
      </c>
      <c r="BM147" s="161">
        <v>1</v>
      </c>
      <c r="BN147" s="161">
        <v>0</v>
      </c>
      <c r="BO147" s="161">
        <v>0</v>
      </c>
      <c r="BP147" s="161">
        <v>6094</v>
      </c>
      <c r="BQ147" s="460">
        <v>54.910714285700003</v>
      </c>
      <c r="BR147" s="161">
        <v>6</v>
      </c>
      <c r="BS147" s="161">
        <v>64</v>
      </c>
      <c r="BT147" s="161">
        <v>42</v>
      </c>
      <c r="BU147" s="161">
        <v>16</v>
      </c>
      <c r="BV147" s="161">
        <v>9</v>
      </c>
      <c r="BW147" s="161">
        <v>1</v>
      </c>
      <c r="BX147" s="161">
        <v>137</v>
      </c>
      <c r="BY147" s="161">
        <v>1</v>
      </c>
      <c r="BZ147" s="161">
        <v>5</v>
      </c>
      <c r="CA147" s="161">
        <v>5</v>
      </c>
      <c r="CB147" s="161">
        <v>4</v>
      </c>
      <c r="CC147" s="161">
        <v>8</v>
      </c>
      <c r="CD147" s="161">
        <v>11</v>
      </c>
      <c r="CE147" s="161">
        <v>9</v>
      </c>
      <c r="CF147" s="161">
        <v>12</v>
      </c>
      <c r="CG147" s="161">
        <v>8</v>
      </c>
      <c r="CH147" s="161">
        <v>9</v>
      </c>
      <c r="CI147" s="161">
        <v>9</v>
      </c>
      <c r="CJ147" s="161">
        <v>9</v>
      </c>
      <c r="CK147" s="161">
        <v>8</v>
      </c>
      <c r="CL147" s="161">
        <v>13</v>
      </c>
      <c r="CM147" s="161">
        <v>8</v>
      </c>
      <c r="CN147" s="161">
        <v>7</v>
      </c>
      <c r="CO147" s="161">
        <v>2</v>
      </c>
      <c r="CP147" s="161">
        <v>7</v>
      </c>
      <c r="CQ147" s="161">
        <v>2</v>
      </c>
      <c r="CR147" s="161">
        <v>0</v>
      </c>
      <c r="CS147" s="161">
        <v>0</v>
      </c>
      <c r="CT147" s="161">
        <v>0</v>
      </c>
      <c r="CU147" s="161">
        <v>6535</v>
      </c>
      <c r="CV147" s="460">
        <v>48.200729926999998</v>
      </c>
      <c r="CW147" s="161">
        <v>11</v>
      </c>
      <c r="CX147" s="161">
        <v>87</v>
      </c>
      <c r="CY147" s="161">
        <v>39</v>
      </c>
      <c r="CZ147" s="161">
        <v>18</v>
      </c>
      <c r="DA147" s="161">
        <v>9</v>
      </c>
      <c r="DB147" s="161">
        <v>18</v>
      </c>
    </row>
    <row r="148" spans="1:106" x14ac:dyDescent="0.15">
      <c r="A148" s="288">
        <v>8562</v>
      </c>
      <c r="B148" s="288">
        <v>28220</v>
      </c>
      <c r="C148" s="288">
        <v>1240</v>
      </c>
      <c r="D148" s="458">
        <v>2</v>
      </c>
      <c r="E148" s="458"/>
      <c r="F148" s="458"/>
      <c r="G148" s="458"/>
      <c r="H148" s="458" t="s">
        <v>631</v>
      </c>
      <c r="I148" s="458" t="s">
        <v>59</v>
      </c>
      <c r="J148" s="458" t="s">
        <v>152</v>
      </c>
      <c r="K148" s="458"/>
      <c r="L148" s="459" t="s">
        <v>887</v>
      </c>
      <c r="M148" s="479">
        <v>104</v>
      </c>
      <c r="N148" s="161">
        <v>375</v>
      </c>
      <c r="O148" s="161">
        <v>10</v>
      </c>
      <c r="P148" s="161">
        <v>6</v>
      </c>
      <c r="Q148" s="161">
        <v>15</v>
      </c>
      <c r="R148" s="161">
        <v>17</v>
      </c>
      <c r="S148" s="161">
        <v>23</v>
      </c>
      <c r="T148" s="161">
        <v>16</v>
      </c>
      <c r="U148" s="161">
        <v>17</v>
      </c>
      <c r="V148" s="161">
        <v>14</v>
      </c>
      <c r="W148" s="161">
        <v>22</v>
      </c>
      <c r="X148" s="161">
        <v>23</v>
      </c>
      <c r="Y148" s="161">
        <v>27</v>
      </c>
      <c r="Z148" s="161">
        <v>33</v>
      </c>
      <c r="AA148" s="161">
        <v>32</v>
      </c>
      <c r="AB148" s="161">
        <v>27</v>
      </c>
      <c r="AC148" s="161">
        <v>23</v>
      </c>
      <c r="AD148" s="161">
        <v>17</v>
      </c>
      <c r="AE148" s="161">
        <v>33</v>
      </c>
      <c r="AF148" s="161">
        <v>14</v>
      </c>
      <c r="AG148" s="161">
        <v>6</v>
      </c>
      <c r="AH148" s="161">
        <v>0</v>
      </c>
      <c r="AI148" s="161">
        <v>0</v>
      </c>
      <c r="AJ148" s="161">
        <v>0</v>
      </c>
      <c r="AK148" s="161">
        <v>19055</v>
      </c>
      <c r="AL148" s="460">
        <v>51.313333333300001</v>
      </c>
      <c r="AM148" s="161">
        <v>31</v>
      </c>
      <c r="AN148" s="161">
        <v>224</v>
      </c>
      <c r="AO148" s="161">
        <v>120</v>
      </c>
      <c r="AP148" s="161">
        <v>70</v>
      </c>
      <c r="AQ148" s="161">
        <v>20</v>
      </c>
      <c r="AR148" s="161">
        <v>1</v>
      </c>
      <c r="AS148" s="161">
        <v>173</v>
      </c>
      <c r="AT148" s="161">
        <v>3</v>
      </c>
      <c r="AU148" s="161">
        <v>3</v>
      </c>
      <c r="AV148" s="161">
        <v>8</v>
      </c>
      <c r="AW148" s="161">
        <v>6</v>
      </c>
      <c r="AX148" s="161">
        <v>8</v>
      </c>
      <c r="AY148" s="161">
        <v>6</v>
      </c>
      <c r="AZ148" s="161">
        <v>11</v>
      </c>
      <c r="BA148" s="161">
        <v>10</v>
      </c>
      <c r="BB148" s="161">
        <v>9</v>
      </c>
      <c r="BC148" s="161">
        <v>10</v>
      </c>
      <c r="BD148" s="161">
        <v>10</v>
      </c>
      <c r="BE148" s="161">
        <v>19</v>
      </c>
      <c r="BF148" s="161">
        <v>16</v>
      </c>
      <c r="BG148" s="161">
        <v>16</v>
      </c>
      <c r="BH148" s="161">
        <v>12</v>
      </c>
      <c r="BI148" s="161">
        <v>8</v>
      </c>
      <c r="BJ148" s="161">
        <v>10</v>
      </c>
      <c r="BK148" s="161">
        <v>8</v>
      </c>
      <c r="BL148" s="161">
        <v>0</v>
      </c>
      <c r="BM148" s="161">
        <v>0</v>
      </c>
      <c r="BN148" s="161">
        <v>0</v>
      </c>
      <c r="BO148" s="161">
        <v>0</v>
      </c>
      <c r="BP148" s="161">
        <v>8783</v>
      </c>
      <c r="BQ148" s="460">
        <v>51.268786127200002</v>
      </c>
      <c r="BR148" s="161">
        <v>14</v>
      </c>
      <c r="BS148" s="161">
        <v>105</v>
      </c>
      <c r="BT148" s="161">
        <v>54</v>
      </c>
      <c r="BU148" s="161">
        <v>26</v>
      </c>
      <c r="BV148" s="161">
        <v>8</v>
      </c>
      <c r="BW148" s="161">
        <v>0</v>
      </c>
      <c r="BX148" s="161">
        <v>202</v>
      </c>
      <c r="BY148" s="161">
        <v>7</v>
      </c>
      <c r="BZ148" s="161">
        <v>3</v>
      </c>
      <c r="CA148" s="161">
        <v>7</v>
      </c>
      <c r="CB148" s="161">
        <v>11</v>
      </c>
      <c r="CC148" s="161">
        <v>15</v>
      </c>
      <c r="CD148" s="161">
        <v>10</v>
      </c>
      <c r="CE148" s="161">
        <v>6</v>
      </c>
      <c r="CF148" s="161">
        <v>4</v>
      </c>
      <c r="CG148" s="161">
        <v>13</v>
      </c>
      <c r="CH148" s="161">
        <v>13</v>
      </c>
      <c r="CI148" s="161">
        <v>17</v>
      </c>
      <c r="CJ148" s="161">
        <v>14</v>
      </c>
      <c r="CK148" s="161">
        <v>16</v>
      </c>
      <c r="CL148" s="161">
        <v>11</v>
      </c>
      <c r="CM148" s="161">
        <v>11</v>
      </c>
      <c r="CN148" s="161">
        <v>9</v>
      </c>
      <c r="CO148" s="161">
        <v>23</v>
      </c>
      <c r="CP148" s="161">
        <v>6</v>
      </c>
      <c r="CQ148" s="161">
        <v>6</v>
      </c>
      <c r="CR148" s="161">
        <v>0</v>
      </c>
      <c r="CS148" s="161">
        <v>0</v>
      </c>
      <c r="CT148" s="161">
        <v>0</v>
      </c>
      <c r="CU148" s="161">
        <v>10272</v>
      </c>
      <c r="CV148" s="460">
        <v>51.351485148499997</v>
      </c>
      <c r="CW148" s="161">
        <v>17</v>
      </c>
      <c r="CX148" s="161">
        <v>119</v>
      </c>
      <c r="CY148" s="161">
        <v>66</v>
      </c>
      <c r="CZ148" s="161">
        <v>44</v>
      </c>
      <c r="DA148" s="161">
        <v>12</v>
      </c>
      <c r="DB148" s="161">
        <v>1</v>
      </c>
    </row>
    <row r="149" spans="1:106" x14ac:dyDescent="0.15">
      <c r="A149" s="288">
        <v>8563</v>
      </c>
      <c r="B149" s="288">
        <v>28220</v>
      </c>
      <c r="C149" s="288">
        <v>1250</v>
      </c>
      <c r="D149" s="458">
        <v>2</v>
      </c>
      <c r="E149" s="458"/>
      <c r="F149" s="458"/>
      <c r="G149" s="458"/>
      <c r="H149" s="458" t="s">
        <v>631</v>
      </c>
      <c r="I149" s="458" t="s">
        <v>59</v>
      </c>
      <c r="J149" s="458" t="s">
        <v>153</v>
      </c>
      <c r="K149" s="458"/>
      <c r="L149" s="459" t="s">
        <v>887</v>
      </c>
      <c r="M149" s="479">
        <v>71</v>
      </c>
      <c r="N149" s="161">
        <v>244</v>
      </c>
      <c r="O149" s="161">
        <v>6</v>
      </c>
      <c r="P149" s="161">
        <v>10</v>
      </c>
      <c r="Q149" s="161">
        <v>14</v>
      </c>
      <c r="R149" s="161">
        <v>22</v>
      </c>
      <c r="S149" s="161">
        <v>7</v>
      </c>
      <c r="T149" s="161">
        <v>3</v>
      </c>
      <c r="U149" s="161">
        <v>5</v>
      </c>
      <c r="V149" s="161">
        <v>9</v>
      </c>
      <c r="W149" s="161">
        <v>24</v>
      </c>
      <c r="X149" s="161">
        <v>17</v>
      </c>
      <c r="Y149" s="161">
        <v>13</v>
      </c>
      <c r="Z149" s="161">
        <v>15</v>
      </c>
      <c r="AA149" s="161">
        <v>15</v>
      </c>
      <c r="AB149" s="161">
        <v>27</v>
      </c>
      <c r="AC149" s="161">
        <v>19</v>
      </c>
      <c r="AD149" s="161">
        <v>19</v>
      </c>
      <c r="AE149" s="161">
        <v>11</v>
      </c>
      <c r="AF149" s="161">
        <v>5</v>
      </c>
      <c r="AG149" s="161">
        <v>3</v>
      </c>
      <c r="AH149" s="161">
        <v>0</v>
      </c>
      <c r="AI149" s="161">
        <v>0</v>
      </c>
      <c r="AJ149" s="161">
        <v>0</v>
      </c>
      <c r="AK149" s="161">
        <v>11869</v>
      </c>
      <c r="AL149" s="460">
        <v>49.143442622999999</v>
      </c>
      <c r="AM149" s="161">
        <v>30</v>
      </c>
      <c r="AN149" s="161">
        <v>130</v>
      </c>
      <c r="AO149" s="161">
        <v>84</v>
      </c>
      <c r="AP149" s="161">
        <v>38</v>
      </c>
      <c r="AQ149" s="161">
        <v>8</v>
      </c>
      <c r="AR149" s="161">
        <v>0</v>
      </c>
      <c r="AS149" s="161">
        <v>119</v>
      </c>
      <c r="AT149" s="161">
        <v>5</v>
      </c>
      <c r="AU149" s="161">
        <v>5</v>
      </c>
      <c r="AV149" s="161">
        <v>3</v>
      </c>
      <c r="AW149" s="161">
        <v>14</v>
      </c>
      <c r="AX149" s="161">
        <v>6</v>
      </c>
      <c r="AY149" s="161">
        <v>1</v>
      </c>
      <c r="AZ149" s="161">
        <v>4</v>
      </c>
      <c r="BA149" s="161">
        <v>3</v>
      </c>
      <c r="BB149" s="161">
        <v>13</v>
      </c>
      <c r="BC149" s="161">
        <v>7</v>
      </c>
      <c r="BD149" s="161">
        <v>8</v>
      </c>
      <c r="BE149" s="161">
        <v>6</v>
      </c>
      <c r="BF149" s="161">
        <v>8</v>
      </c>
      <c r="BG149" s="161">
        <v>12</v>
      </c>
      <c r="BH149" s="161">
        <v>9</v>
      </c>
      <c r="BI149" s="161">
        <v>10</v>
      </c>
      <c r="BJ149" s="161">
        <v>3</v>
      </c>
      <c r="BK149" s="161">
        <v>2</v>
      </c>
      <c r="BL149" s="161">
        <v>0</v>
      </c>
      <c r="BM149" s="161">
        <v>0</v>
      </c>
      <c r="BN149" s="161">
        <v>0</v>
      </c>
      <c r="BO149" s="161">
        <v>0</v>
      </c>
      <c r="BP149" s="161">
        <v>5490</v>
      </c>
      <c r="BQ149" s="460">
        <v>46.6344537815</v>
      </c>
      <c r="BR149" s="161">
        <v>13</v>
      </c>
      <c r="BS149" s="161">
        <v>70</v>
      </c>
      <c r="BT149" s="161">
        <v>36</v>
      </c>
      <c r="BU149" s="161">
        <v>15</v>
      </c>
      <c r="BV149" s="161">
        <v>2</v>
      </c>
      <c r="BW149" s="161">
        <v>0</v>
      </c>
      <c r="BX149" s="161">
        <v>125</v>
      </c>
      <c r="BY149" s="161">
        <v>1</v>
      </c>
      <c r="BZ149" s="161">
        <v>5</v>
      </c>
      <c r="CA149" s="161">
        <v>11</v>
      </c>
      <c r="CB149" s="161">
        <v>8</v>
      </c>
      <c r="CC149" s="161">
        <v>1</v>
      </c>
      <c r="CD149" s="161">
        <v>2</v>
      </c>
      <c r="CE149" s="161">
        <v>1</v>
      </c>
      <c r="CF149" s="161">
        <v>6</v>
      </c>
      <c r="CG149" s="161">
        <v>11</v>
      </c>
      <c r="CH149" s="161">
        <v>10</v>
      </c>
      <c r="CI149" s="161">
        <v>5</v>
      </c>
      <c r="CJ149" s="161">
        <v>9</v>
      </c>
      <c r="CK149" s="161">
        <v>7</v>
      </c>
      <c r="CL149" s="161">
        <v>15</v>
      </c>
      <c r="CM149" s="161">
        <v>10</v>
      </c>
      <c r="CN149" s="161">
        <v>9</v>
      </c>
      <c r="CO149" s="161">
        <v>8</v>
      </c>
      <c r="CP149" s="161">
        <v>3</v>
      </c>
      <c r="CQ149" s="161">
        <v>3</v>
      </c>
      <c r="CR149" s="161">
        <v>0</v>
      </c>
      <c r="CS149" s="161">
        <v>0</v>
      </c>
      <c r="CT149" s="161">
        <v>0</v>
      </c>
      <c r="CU149" s="161">
        <v>6379</v>
      </c>
      <c r="CV149" s="460">
        <v>51.531999999999996</v>
      </c>
      <c r="CW149" s="161">
        <v>17</v>
      </c>
      <c r="CX149" s="161">
        <v>60</v>
      </c>
      <c r="CY149" s="161">
        <v>48</v>
      </c>
      <c r="CZ149" s="161">
        <v>23</v>
      </c>
      <c r="DA149" s="161">
        <v>6</v>
      </c>
      <c r="DB149" s="161">
        <v>0</v>
      </c>
    </row>
    <row r="150" spans="1:106" x14ac:dyDescent="0.15">
      <c r="A150" s="288">
        <v>8564</v>
      </c>
      <c r="B150" s="288">
        <v>28220</v>
      </c>
      <c r="C150" s="288">
        <v>1260</v>
      </c>
      <c r="D150" s="458">
        <v>2</v>
      </c>
      <c r="E150" s="458"/>
      <c r="F150" s="458"/>
      <c r="G150" s="458"/>
      <c r="H150" s="458" t="s">
        <v>631</v>
      </c>
      <c r="I150" s="458" t="s">
        <v>59</v>
      </c>
      <c r="J150" s="458" t="s">
        <v>154</v>
      </c>
      <c r="K150" s="458"/>
      <c r="L150" s="459" t="s">
        <v>887</v>
      </c>
      <c r="M150" s="479">
        <v>79</v>
      </c>
      <c r="N150" s="161">
        <v>242</v>
      </c>
      <c r="O150" s="161">
        <v>7</v>
      </c>
      <c r="P150" s="161">
        <v>6</v>
      </c>
      <c r="Q150" s="161">
        <v>5</v>
      </c>
      <c r="R150" s="161">
        <v>9</v>
      </c>
      <c r="S150" s="161">
        <v>15</v>
      </c>
      <c r="T150" s="161">
        <v>12</v>
      </c>
      <c r="U150" s="161">
        <v>10</v>
      </c>
      <c r="V150" s="161">
        <v>11</v>
      </c>
      <c r="W150" s="161">
        <v>11</v>
      </c>
      <c r="X150" s="161">
        <v>11</v>
      </c>
      <c r="Y150" s="161">
        <v>21</v>
      </c>
      <c r="Z150" s="161">
        <v>27</v>
      </c>
      <c r="AA150" s="161">
        <v>20</v>
      </c>
      <c r="AB150" s="161">
        <v>24</v>
      </c>
      <c r="AC150" s="161">
        <v>10</v>
      </c>
      <c r="AD150" s="161">
        <v>13</v>
      </c>
      <c r="AE150" s="161">
        <v>14</v>
      </c>
      <c r="AF150" s="161">
        <v>14</v>
      </c>
      <c r="AG150" s="161">
        <v>1</v>
      </c>
      <c r="AH150" s="161">
        <v>1</v>
      </c>
      <c r="AI150" s="161">
        <v>0</v>
      </c>
      <c r="AJ150" s="161">
        <v>0</v>
      </c>
      <c r="AK150" s="161">
        <v>12365</v>
      </c>
      <c r="AL150" s="460">
        <v>51.595041322299998</v>
      </c>
      <c r="AM150" s="161">
        <v>18</v>
      </c>
      <c r="AN150" s="161">
        <v>147</v>
      </c>
      <c r="AO150" s="161">
        <v>77</v>
      </c>
      <c r="AP150" s="161">
        <v>43</v>
      </c>
      <c r="AQ150" s="161">
        <v>16</v>
      </c>
      <c r="AR150" s="161">
        <v>3</v>
      </c>
      <c r="AS150" s="161">
        <v>121</v>
      </c>
      <c r="AT150" s="161">
        <v>6</v>
      </c>
      <c r="AU150" s="161">
        <v>3</v>
      </c>
      <c r="AV150" s="161">
        <v>2</v>
      </c>
      <c r="AW150" s="161">
        <v>2</v>
      </c>
      <c r="AX150" s="161">
        <v>13</v>
      </c>
      <c r="AY150" s="161">
        <v>4</v>
      </c>
      <c r="AZ150" s="161">
        <v>5</v>
      </c>
      <c r="BA150" s="161">
        <v>7</v>
      </c>
      <c r="BB150" s="161">
        <v>5</v>
      </c>
      <c r="BC150" s="161">
        <v>4</v>
      </c>
      <c r="BD150" s="161">
        <v>12</v>
      </c>
      <c r="BE150" s="161">
        <v>17</v>
      </c>
      <c r="BF150" s="161">
        <v>9</v>
      </c>
      <c r="BG150" s="161">
        <v>13</v>
      </c>
      <c r="BH150" s="161">
        <v>6</v>
      </c>
      <c r="BI150" s="161">
        <v>3</v>
      </c>
      <c r="BJ150" s="161">
        <v>3</v>
      </c>
      <c r="BK150" s="161">
        <v>7</v>
      </c>
      <c r="BL150" s="161">
        <v>0</v>
      </c>
      <c r="BM150" s="161">
        <v>0</v>
      </c>
      <c r="BN150" s="161">
        <v>0</v>
      </c>
      <c r="BO150" s="161">
        <v>0</v>
      </c>
      <c r="BP150" s="161">
        <v>5842</v>
      </c>
      <c r="BQ150" s="460">
        <v>48.780991735500002</v>
      </c>
      <c r="BR150" s="161">
        <v>11</v>
      </c>
      <c r="BS150" s="161">
        <v>78</v>
      </c>
      <c r="BT150" s="161">
        <v>32</v>
      </c>
      <c r="BU150" s="161">
        <v>13</v>
      </c>
      <c r="BV150" s="161">
        <v>7</v>
      </c>
      <c r="BW150" s="161">
        <v>2</v>
      </c>
      <c r="BX150" s="161">
        <v>121</v>
      </c>
      <c r="BY150" s="161">
        <v>1</v>
      </c>
      <c r="BZ150" s="161">
        <v>3</v>
      </c>
      <c r="CA150" s="161">
        <v>3</v>
      </c>
      <c r="CB150" s="161">
        <v>7</v>
      </c>
      <c r="CC150" s="161">
        <v>2</v>
      </c>
      <c r="CD150" s="161">
        <v>8</v>
      </c>
      <c r="CE150" s="161">
        <v>5</v>
      </c>
      <c r="CF150" s="161">
        <v>4</v>
      </c>
      <c r="CG150" s="161">
        <v>6</v>
      </c>
      <c r="CH150" s="161">
        <v>7</v>
      </c>
      <c r="CI150" s="161">
        <v>9</v>
      </c>
      <c r="CJ150" s="161">
        <v>10</v>
      </c>
      <c r="CK150" s="161">
        <v>11</v>
      </c>
      <c r="CL150" s="161">
        <v>11</v>
      </c>
      <c r="CM150" s="161">
        <v>4</v>
      </c>
      <c r="CN150" s="161">
        <v>10</v>
      </c>
      <c r="CO150" s="161">
        <v>11</v>
      </c>
      <c r="CP150" s="161">
        <v>7</v>
      </c>
      <c r="CQ150" s="161">
        <v>1</v>
      </c>
      <c r="CR150" s="161">
        <v>1</v>
      </c>
      <c r="CS150" s="161">
        <v>0</v>
      </c>
      <c r="CT150" s="161">
        <v>0</v>
      </c>
      <c r="CU150" s="161">
        <v>6523</v>
      </c>
      <c r="CV150" s="460">
        <v>54.409090909100001</v>
      </c>
      <c r="CW150" s="161">
        <v>7</v>
      </c>
      <c r="CX150" s="161">
        <v>69</v>
      </c>
      <c r="CY150" s="161">
        <v>45</v>
      </c>
      <c r="CZ150" s="161">
        <v>30</v>
      </c>
      <c r="DA150" s="161">
        <v>9</v>
      </c>
      <c r="DB150" s="161">
        <v>1</v>
      </c>
    </row>
    <row r="151" spans="1:106" x14ac:dyDescent="0.15">
      <c r="A151" s="288">
        <v>8565</v>
      </c>
      <c r="B151" s="288">
        <v>28220</v>
      </c>
      <c r="C151" s="288">
        <v>1270</v>
      </c>
      <c r="D151" s="458">
        <v>2</v>
      </c>
      <c r="E151" s="458"/>
      <c r="F151" s="458"/>
      <c r="G151" s="458"/>
      <c r="H151" s="458" t="s">
        <v>631</v>
      </c>
      <c r="I151" s="458" t="s">
        <v>59</v>
      </c>
      <c r="J151" s="458" t="s">
        <v>155</v>
      </c>
      <c r="K151" s="458"/>
      <c r="L151" s="459" t="s">
        <v>888</v>
      </c>
      <c r="M151" s="479">
        <v>193</v>
      </c>
      <c r="N151" s="161">
        <v>556</v>
      </c>
      <c r="O151" s="161">
        <v>17</v>
      </c>
      <c r="P151" s="161">
        <v>27</v>
      </c>
      <c r="Q151" s="161">
        <v>36</v>
      </c>
      <c r="R151" s="161">
        <v>38</v>
      </c>
      <c r="S151" s="161">
        <v>10</v>
      </c>
      <c r="T151" s="161">
        <v>16</v>
      </c>
      <c r="U151" s="161">
        <v>15</v>
      </c>
      <c r="V151" s="161">
        <v>24</v>
      </c>
      <c r="W151" s="161">
        <v>40</v>
      </c>
      <c r="X151" s="161">
        <v>43</v>
      </c>
      <c r="Y151" s="161">
        <v>38</v>
      </c>
      <c r="Z151" s="161">
        <v>37</v>
      </c>
      <c r="AA151" s="161">
        <v>49</v>
      </c>
      <c r="AB151" s="161">
        <v>44</v>
      </c>
      <c r="AC151" s="161">
        <v>55</v>
      </c>
      <c r="AD151" s="161">
        <v>30</v>
      </c>
      <c r="AE151" s="161">
        <v>14</v>
      </c>
      <c r="AF151" s="161">
        <v>14</v>
      </c>
      <c r="AG151" s="161">
        <v>7</v>
      </c>
      <c r="AH151" s="161">
        <v>2</v>
      </c>
      <c r="AI151" s="161">
        <v>0</v>
      </c>
      <c r="AJ151" s="161">
        <v>0</v>
      </c>
      <c r="AK151" s="161">
        <v>26585</v>
      </c>
      <c r="AL151" s="460">
        <v>48.3147482014</v>
      </c>
      <c r="AM151" s="161">
        <v>80</v>
      </c>
      <c r="AN151" s="161">
        <v>310</v>
      </c>
      <c r="AO151" s="161">
        <v>166</v>
      </c>
      <c r="AP151" s="161">
        <v>67</v>
      </c>
      <c r="AQ151" s="161">
        <v>23</v>
      </c>
      <c r="AR151" s="161">
        <v>1</v>
      </c>
      <c r="AS151" s="161">
        <v>260</v>
      </c>
      <c r="AT151" s="161">
        <v>9</v>
      </c>
      <c r="AU151" s="161">
        <v>8</v>
      </c>
      <c r="AV151" s="161">
        <v>18</v>
      </c>
      <c r="AW151" s="161">
        <v>17</v>
      </c>
      <c r="AX151" s="161">
        <v>3</v>
      </c>
      <c r="AY151" s="161">
        <v>2</v>
      </c>
      <c r="AZ151" s="161">
        <v>10</v>
      </c>
      <c r="BA151" s="161">
        <v>13</v>
      </c>
      <c r="BB151" s="161">
        <v>22</v>
      </c>
      <c r="BC151" s="161">
        <v>20</v>
      </c>
      <c r="BD151" s="161">
        <v>14</v>
      </c>
      <c r="BE151" s="161">
        <v>21</v>
      </c>
      <c r="BF151" s="161">
        <v>26</v>
      </c>
      <c r="BG151" s="161">
        <v>22</v>
      </c>
      <c r="BH151" s="161">
        <v>32</v>
      </c>
      <c r="BI151" s="161">
        <v>10</v>
      </c>
      <c r="BJ151" s="161">
        <v>7</v>
      </c>
      <c r="BK151" s="161">
        <v>4</v>
      </c>
      <c r="BL151" s="161">
        <v>1</v>
      </c>
      <c r="BM151" s="161">
        <v>1</v>
      </c>
      <c r="BN151" s="161">
        <v>0</v>
      </c>
      <c r="BO151" s="161">
        <v>0</v>
      </c>
      <c r="BP151" s="161">
        <v>12595</v>
      </c>
      <c r="BQ151" s="460">
        <v>48.942307692299998</v>
      </c>
      <c r="BR151" s="161">
        <v>35</v>
      </c>
      <c r="BS151" s="161">
        <v>148</v>
      </c>
      <c r="BT151" s="161">
        <v>77</v>
      </c>
      <c r="BU151" s="161">
        <v>23</v>
      </c>
      <c r="BV151" s="161">
        <v>6</v>
      </c>
      <c r="BW151" s="161">
        <v>0</v>
      </c>
      <c r="BX151" s="161">
        <v>296</v>
      </c>
      <c r="BY151" s="161">
        <v>8</v>
      </c>
      <c r="BZ151" s="161">
        <v>19</v>
      </c>
      <c r="CA151" s="161">
        <v>18</v>
      </c>
      <c r="CB151" s="161">
        <v>21</v>
      </c>
      <c r="CC151" s="161">
        <v>7</v>
      </c>
      <c r="CD151" s="161">
        <v>14</v>
      </c>
      <c r="CE151" s="161">
        <v>5</v>
      </c>
      <c r="CF151" s="161">
        <v>11</v>
      </c>
      <c r="CG151" s="161">
        <v>18</v>
      </c>
      <c r="CH151" s="161">
        <v>23</v>
      </c>
      <c r="CI151" s="161">
        <v>24</v>
      </c>
      <c r="CJ151" s="161">
        <v>16</v>
      </c>
      <c r="CK151" s="161">
        <v>23</v>
      </c>
      <c r="CL151" s="161">
        <v>22</v>
      </c>
      <c r="CM151" s="161">
        <v>23</v>
      </c>
      <c r="CN151" s="161">
        <v>20</v>
      </c>
      <c r="CO151" s="161">
        <v>7</v>
      </c>
      <c r="CP151" s="161">
        <v>10</v>
      </c>
      <c r="CQ151" s="161">
        <v>6</v>
      </c>
      <c r="CR151" s="161">
        <v>1</v>
      </c>
      <c r="CS151" s="161">
        <v>0</v>
      </c>
      <c r="CT151" s="161">
        <v>0</v>
      </c>
      <c r="CU151" s="161">
        <v>13990</v>
      </c>
      <c r="CV151" s="460">
        <v>47.763513513500001</v>
      </c>
      <c r="CW151" s="161">
        <v>45</v>
      </c>
      <c r="CX151" s="161">
        <v>162</v>
      </c>
      <c r="CY151" s="161">
        <v>89</v>
      </c>
      <c r="CZ151" s="161">
        <v>44</v>
      </c>
      <c r="DA151" s="161">
        <v>17</v>
      </c>
      <c r="DB151" s="161">
        <v>1</v>
      </c>
    </row>
    <row r="152" spans="1:106" x14ac:dyDescent="0.15">
      <c r="A152" s="288">
        <v>8566</v>
      </c>
      <c r="B152" s="288">
        <v>28220</v>
      </c>
      <c r="C152" s="288">
        <v>1280</v>
      </c>
      <c r="D152" s="458">
        <v>2</v>
      </c>
      <c r="E152" s="458"/>
      <c r="F152" s="458"/>
      <c r="G152" s="458"/>
      <c r="H152" s="458" t="s">
        <v>631</v>
      </c>
      <c r="I152" s="458" t="s">
        <v>59</v>
      </c>
      <c r="J152" s="458" t="s">
        <v>156</v>
      </c>
      <c r="K152" s="458"/>
      <c r="L152" s="459" t="s">
        <v>888</v>
      </c>
      <c r="M152" s="479">
        <v>125</v>
      </c>
      <c r="N152" s="161">
        <v>423</v>
      </c>
      <c r="O152" s="161">
        <v>15</v>
      </c>
      <c r="P152" s="161">
        <v>19</v>
      </c>
      <c r="Q152" s="161">
        <v>19</v>
      </c>
      <c r="R152" s="161">
        <v>23</v>
      </c>
      <c r="S152" s="161">
        <v>13</v>
      </c>
      <c r="T152" s="161">
        <v>13</v>
      </c>
      <c r="U152" s="161">
        <v>16</v>
      </c>
      <c r="V152" s="161">
        <v>17</v>
      </c>
      <c r="W152" s="161">
        <v>26</v>
      </c>
      <c r="X152" s="161">
        <v>28</v>
      </c>
      <c r="Y152" s="161">
        <v>34</v>
      </c>
      <c r="Z152" s="161">
        <v>33</v>
      </c>
      <c r="AA152" s="161">
        <v>22</v>
      </c>
      <c r="AB152" s="161">
        <v>27</v>
      </c>
      <c r="AC152" s="161">
        <v>32</v>
      </c>
      <c r="AD152" s="161">
        <v>33</v>
      </c>
      <c r="AE152" s="161">
        <v>23</v>
      </c>
      <c r="AF152" s="161">
        <v>18</v>
      </c>
      <c r="AG152" s="161">
        <v>10</v>
      </c>
      <c r="AH152" s="161">
        <v>2</v>
      </c>
      <c r="AI152" s="161">
        <v>0</v>
      </c>
      <c r="AJ152" s="161">
        <v>0</v>
      </c>
      <c r="AK152" s="161">
        <v>21217</v>
      </c>
      <c r="AL152" s="460">
        <v>50.658392435000003</v>
      </c>
      <c r="AM152" s="161">
        <v>53</v>
      </c>
      <c r="AN152" s="161">
        <v>225</v>
      </c>
      <c r="AO152" s="161">
        <v>145</v>
      </c>
      <c r="AP152" s="161">
        <v>86</v>
      </c>
      <c r="AQ152" s="161">
        <v>30</v>
      </c>
      <c r="AR152" s="161">
        <v>0</v>
      </c>
      <c r="AS152" s="161">
        <v>203</v>
      </c>
      <c r="AT152" s="161">
        <v>5</v>
      </c>
      <c r="AU152" s="161">
        <v>11</v>
      </c>
      <c r="AV152" s="161">
        <v>12</v>
      </c>
      <c r="AW152" s="161">
        <v>10</v>
      </c>
      <c r="AX152" s="161">
        <v>9</v>
      </c>
      <c r="AY152" s="161">
        <v>7</v>
      </c>
      <c r="AZ152" s="161">
        <v>5</v>
      </c>
      <c r="BA152" s="161">
        <v>11</v>
      </c>
      <c r="BB152" s="161">
        <v>13</v>
      </c>
      <c r="BC152" s="161">
        <v>12</v>
      </c>
      <c r="BD152" s="161">
        <v>19</v>
      </c>
      <c r="BE152" s="161">
        <v>16</v>
      </c>
      <c r="BF152" s="161">
        <v>13</v>
      </c>
      <c r="BG152" s="161">
        <v>12</v>
      </c>
      <c r="BH152" s="161">
        <v>10</v>
      </c>
      <c r="BI152" s="161">
        <v>21</v>
      </c>
      <c r="BJ152" s="161">
        <v>6</v>
      </c>
      <c r="BK152" s="161">
        <v>7</v>
      </c>
      <c r="BL152" s="161">
        <v>4</v>
      </c>
      <c r="BM152" s="161">
        <v>0</v>
      </c>
      <c r="BN152" s="161">
        <v>0</v>
      </c>
      <c r="BO152" s="161">
        <v>0</v>
      </c>
      <c r="BP152" s="161">
        <v>9799</v>
      </c>
      <c r="BQ152" s="460">
        <v>48.770935960599999</v>
      </c>
      <c r="BR152" s="161">
        <v>28</v>
      </c>
      <c r="BS152" s="161">
        <v>115</v>
      </c>
      <c r="BT152" s="161">
        <v>60</v>
      </c>
      <c r="BU152" s="161">
        <v>38</v>
      </c>
      <c r="BV152" s="161">
        <v>11</v>
      </c>
      <c r="BW152" s="161">
        <v>0</v>
      </c>
      <c r="BX152" s="161">
        <v>220</v>
      </c>
      <c r="BY152" s="161">
        <v>10</v>
      </c>
      <c r="BZ152" s="161">
        <v>8</v>
      </c>
      <c r="CA152" s="161">
        <v>7</v>
      </c>
      <c r="CB152" s="161">
        <v>13</v>
      </c>
      <c r="CC152" s="161">
        <v>4</v>
      </c>
      <c r="CD152" s="161">
        <v>6</v>
      </c>
      <c r="CE152" s="161">
        <v>11</v>
      </c>
      <c r="CF152" s="161">
        <v>6</v>
      </c>
      <c r="CG152" s="161">
        <v>13</v>
      </c>
      <c r="CH152" s="161">
        <v>16</v>
      </c>
      <c r="CI152" s="161">
        <v>15</v>
      </c>
      <c r="CJ152" s="161">
        <v>17</v>
      </c>
      <c r="CK152" s="161">
        <v>9</v>
      </c>
      <c r="CL152" s="161">
        <v>15</v>
      </c>
      <c r="CM152" s="161">
        <v>22</v>
      </c>
      <c r="CN152" s="161">
        <v>12</v>
      </c>
      <c r="CO152" s="161">
        <v>17</v>
      </c>
      <c r="CP152" s="161">
        <v>11</v>
      </c>
      <c r="CQ152" s="161">
        <v>6</v>
      </c>
      <c r="CR152" s="161">
        <v>2</v>
      </c>
      <c r="CS152" s="161">
        <v>0</v>
      </c>
      <c r="CT152" s="161">
        <v>0</v>
      </c>
      <c r="CU152" s="161">
        <v>11418</v>
      </c>
      <c r="CV152" s="460">
        <v>52.4</v>
      </c>
      <c r="CW152" s="161">
        <v>25</v>
      </c>
      <c r="CX152" s="161">
        <v>110</v>
      </c>
      <c r="CY152" s="161">
        <v>85</v>
      </c>
      <c r="CZ152" s="161">
        <v>48</v>
      </c>
      <c r="DA152" s="161">
        <v>19</v>
      </c>
      <c r="DB152" s="161">
        <v>0</v>
      </c>
    </row>
    <row r="153" spans="1:106" x14ac:dyDescent="0.15">
      <c r="A153" s="288">
        <v>8567</v>
      </c>
      <c r="B153" s="288">
        <v>28220</v>
      </c>
      <c r="C153" s="288">
        <v>1290</v>
      </c>
      <c r="D153" s="458">
        <v>2</v>
      </c>
      <c r="E153" s="458"/>
      <c r="F153" s="458"/>
      <c r="G153" s="458"/>
      <c r="H153" s="458" t="s">
        <v>631</v>
      </c>
      <c r="I153" s="458" t="s">
        <v>59</v>
      </c>
      <c r="J153" s="458" t="s">
        <v>157</v>
      </c>
      <c r="K153" s="458"/>
      <c r="L153" s="459" t="s">
        <v>888</v>
      </c>
      <c r="M153" s="479">
        <v>103</v>
      </c>
      <c r="N153" s="161">
        <v>376</v>
      </c>
      <c r="O153" s="161">
        <v>14</v>
      </c>
      <c r="P153" s="161">
        <v>21</v>
      </c>
      <c r="Q153" s="161">
        <v>18</v>
      </c>
      <c r="R153" s="161">
        <v>13</v>
      </c>
      <c r="S153" s="161">
        <v>7</v>
      </c>
      <c r="T153" s="161">
        <v>6</v>
      </c>
      <c r="U153" s="161">
        <v>22</v>
      </c>
      <c r="V153" s="161">
        <v>28</v>
      </c>
      <c r="W153" s="161">
        <v>22</v>
      </c>
      <c r="X153" s="161">
        <v>20</v>
      </c>
      <c r="Y153" s="161">
        <v>23</v>
      </c>
      <c r="Z153" s="161">
        <v>23</v>
      </c>
      <c r="AA153" s="161">
        <v>34</v>
      </c>
      <c r="AB153" s="161">
        <v>35</v>
      </c>
      <c r="AC153" s="161">
        <v>32</v>
      </c>
      <c r="AD153" s="161">
        <v>21</v>
      </c>
      <c r="AE153" s="161">
        <v>20</v>
      </c>
      <c r="AF153" s="161">
        <v>10</v>
      </c>
      <c r="AG153" s="161">
        <v>7</v>
      </c>
      <c r="AH153" s="161">
        <v>0</v>
      </c>
      <c r="AI153" s="161">
        <v>0</v>
      </c>
      <c r="AJ153" s="161">
        <v>0</v>
      </c>
      <c r="AK153" s="161">
        <v>18546</v>
      </c>
      <c r="AL153" s="460">
        <v>49.824468085100001</v>
      </c>
      <c r="AM153" s="161">
        <v>53</v>
      </c>
      <c r="AN153" s="161">
        <v>198</v>
      </c>
      <c r="AO153" s="161">
        <v>125</v>
      </c>
      <c r="AP153" s="161">
        <v>58</v>
      </c>
      <c r="AQ153" s="161">
        <v>17</v>
      </c>
      <c r="AR153" s="161">
        <v>0</v>
      </c>
      <c r="AS153" s="161">
        <v>188</v>
      </c>
      <c r="AT153" s="161">
        <v>9</v>
      </c>
      <c r="AU153" s="161">
        <v>10</v>
      </c>
      <c r="AV153" s="161">
        <v>10</v>
      </c>
      <c r="AW153" s="161">
        <v>8</v>
      </c>
      <c r="AX153" s="161">
        <v>4</v>
      </c>
      <c r="AY153" s="161">
        <v>3</v>
      </c>
      <c r="AZ153" s="161">
        <v>11</v>
      </c>
      <c r="BA153" s="161">
        <v>13</v>
      </c>
      <c r="BB153" s="161">
        <v>11</v>
      </c>
      <c r="BC153" s="161">
        <v>11</v>
      </c>
      <c r="BD153" s="161">
        <v>10</v>
      </c>
      <c r="BE153" s="161">
        <v>11</v>
      </c>
      <c r="BF153" s="161">
        <v>16</v>
      </c>
      <c r="BG153" s="161">
        <v>18</v>
      </c>
      <c r="BH153" s="161">
        <v>16</v>
      </c>
      <c r="BI153" s="161">
        <v>13</v>
      </c>
      <c r="BJ153" s="161">
        <v>7</v>
      </c>
      <c r="BK153" s="161">
        <v>4</v>
      </c>
      <c r="BL153" s="161">
        <v>3</v>
      </c>
      <c r="BM153" s="161">
        <v>0</v>
      </c>
      <c r="BN153" s="161">
        <v>0</v>
      </c>
      <c r="BO153" s="161">
        <v>0</v>
      </c>
      <c r="BP153" s="161">
        <v>9001</v>
      </c>
      <c r="BQ153" s="460">
        <v>48.377659574500001</v>
      </c>
      <c r="BR153" s="161">
        <v>29</v>
      </c>
      <c r="BS153" s="161">
        <v>98</v>
      </c>
      <c r="BT153" s="161">
        <v>61</v>
      </c>
      <c r="BU153" s="161">
        <v>27</v>
      </c>
      <c r="BV153" s="161">
        <v>7</v>
      </c>
      <c r="BW153" s="161">
        <v>0</v>
      </c>
      <c r="BX153" s="161">
        <v>188</v>
      </c>
      <c r="BY153" s="161">
        <v>5</v>
      </c>
      <c r="BZ153" s="161">
        <v>11</v>
      </c>
      <c r="CA153" s="161">
        <v>8</v>
      </c>
      <c r="CB153" s="161">
        <v>5</v>
      </c>
      <c r="CC153" s="161">
        <v>3</v>
      </c>
      <c r="CD153" s="161">
        <v>3</v>
      </c>
      <c r="CE153" s="161">
        <v>11</v>
      </c>
      <c r="CF153" s="161">
        <v>15</v>
      </c>
      <c r="CG153" s="161">
        <v>11</v>
      </c>
      <c r="CH153" s="161">
        <v>9</v>
      </c>
      <c r="CI153" s="161">
        <v>13</v>
      </c>
      <c r="CJ153" s="161">
        <v>12</v>
      </c>
      <c r="CK153" s="161">
        <v>18</v>
      </c>
      <c r="CL153" s="161">
        <v>17</v>
      </c>
      <c r="CM153" s="161">
        <v>16</v>
      </c>
      <c r="CN153" s="161">
        <v>8</v>
      </c>
      <c r="CO153" s="161">
        <v>13</v>
      </c>
      <c r="CP153" s="161">
        <v>6</v>
      </c>
      <c r="CQ153" s="161">
        <v>4</v>
      </c>
      <c r="CR153" s="161">
        <v>0</v>
      </c>
      <c r="CS153" s="161">
        <v>0</v>
      </c>
      <c r="CT153" s="161">
        <v>0</v>
      </c>
      <c r="CU153" s="161">
        <v>9545</v>
      </c>
      <c r="CV153" s="460">
        <v>51.271276595700002</v>
      </c>
      <c r="CW153" s="161">
        <v>24</v>
      </c>
      <c r="CX153" s="161">
        <v>100</v>
      </c>
      <c r="CY153" s="161">
        <v>64</v>
      </c>
      <c r="CZ153" s="161">
        <v>31</v>
      </c>
      <c r="DA153" s="161">
        <v>10</v>
      </c>
      <c r="DB153" s="161">
        <v>0</v>
      </c>
    </row>
    <row r="154" spans="1:106" x14ac:dyDescent="0.15">
      <c r="A154" s="288">
        <v>8568</v>
      </c>
      <c r="B154" s="288">
        <v>28220</v>
      </c>
      <c r="C154" s="288">
        <v>1300</v>
      </c>
      <c r="D154" s="458">
        <v>2</v>
      </c>
      <c r="E154" s="458"/>
      <c r="F154" s="458"/>
      <c r="G154" s="458"/>
      <c r="H154" s="458" t="s">
        <v>631</v>
      </c>
      <c r="I154" s="458" t="s">
        <v>59</v>
      </c>
      <c r="J154" s="458" t="s">
        <v>158</v>
      </c>
      <c r="K154" s="458"/>
      <c r="L154" s="459" t="s">
        <v>888</v>
      </c>
      <c r="M154" s="479">
        <v>161</v>
      </c>
      <c r="N154" s="161">
        <v>506</v>
      </c>
      <c r="O154" s="161">
        <v>8</v>
      </c>
      <c r="P154" s="161">
        <v>17</v>
      </c>
      <c r="Q154" s="161">
        <v>22</v>
      </c>
      <c r="R154" s="161">
        <v>30</v>
      </c>
      <c r="S154" s="161">
        <v>10</v>
      </c>
      <c r="T154" s="161">
        <v>15</v>
      </c>
      <c r="U154" s="161">
        <v>24</v>
      </c>
      <c r="V154" s="161">
        <v>18</v>
      </c>
      <c r="W154" s="161">
        <v>24</v>
      </c>
      <c r="X154" s="161">
        <v>46</v>
      </c>
      <c r="Y154" s="161">
        <v>38</v>
      </c>
      <c r="Z154" s="161">
        <v>36</v>
      </c>
      <c r="AA154" s="161">
        <v>38</v>
      </c>
      <c r="AB154" s="161">
        <v>56</v>
      </c>
      <c r="AC154" s="161">
        <v>29</v>
      </c>
      <c r="AD154" s="161">
        <v>31</v>
      </c>
      <c r="AE154" s="161">
        <v>34</v>
      </c>
      <c r="AF154" s="161">
        <v>23</v>
      </c>
      <c r="AG154" s="161">
        <v>7</v>
      </c>
      <c r="AH154" s="161">
        <v>0</v>
      </c>
      <c r="AI154" s="161">
        <v>0</v>
      </c>
      <c r="AJ154" s="161">
        <v>0</v>
      </c>
      <c r="AK154" s="161">
        <v>26166</v>
      </c>
      <c r="AL154" s="460">
        <v>52.211462450600003</v>
      </c>
      <c r="AM154" s="161">
        <v>47</v>
      </c>
      <c r="AN154" s="161">
        <v>279</v>
      </c>
      <c r="AO154" s="161">
        <v>180</v>
      </c>
      <c r="AP154" s="161">
        <v>95</v>
      </c>
      <c r="AQ154" s="161">
        <v>30</v>
      </c>
      <c r="AR154" s="161">
        <v>8</v>
      </c>
      <c r="AS154" s="161">
        <v>254</v>
      </c>
      <c r="AT154" s="161">
        <v>5</v>
      </c>
      <c r="AU154" s="161">
        <v>8</v>
      </c>
      <c r="AV154" s="161">
        <v>16</v>
      </c>
      <c r="AW154" s="161">
        <v>12</v>
      </c>
      <c r="AX154" s="161">
        <v>5</v>
      </c>
      <c r="AY154" s="161">
        <v>6</v>
      </c>
      <c r="AZ154" s="161">
        <v>18</v>
      </c>
      <c r="BA154" s="161">
        <v>8</v>
      </c>
      <c r="BB154" s="161">
        <v>11</v>
      </c>
      <c r="BC154" s="161">
        <v>23</v>
      </c>
      <c r="BD154" s="161">
        <v>20</v>
      </c>
      <c r="BE154" s="161">
        <v>21</v>
      </c>
      <c r="BF154" s="161">
        <v>20</v>
      </c>
      <c r="BG154" s="161">
        <v>28</v>
      </c>
      <c r="BH154" s="161">
        <v>14</v>
      </c>
      <c r="BI154" s="161">
        <v>13</v>
      </c>
      <c r="BJ154" s="161">
        <v>12</v>
      </c>
      <c r="BK154" s="161">
        <v>14</v>
      </c>
      <c r="BL154" s="161">
        <v>0</v>
      </c>
      <c r="BM154" s="161">
        <v>0</v>
      </c>
      <c r="BN154" s="161">
        <v>0</v>
      </c>
      <c r="BO154" s="161">
        <v>0</v>
      </c>
      <c r="BP154" s="161">
        <v>12707</v>
      </c>
      <c r="BQ154" s="460">
        <v>50.527559055099999</v>
      </c>
      <c r="BR154" s="161">
        <v>29</v>
      </c>
      <c r="BS154" s="161">
        <v>144</v>
      </c>
      <c r="BT154" s="161">
        <v>81</v>
      </c>
      <c r="BU154" s="161">
        <v>39</v>
      </c>
      <c r="BV154" s="161">
        <v>14</v>
      </c>
      <c r="BW154" s="161">
        <v>7</v>
      </c>
      <c r="BX154" s="161">
        <v>252</v>
      </c>
      <c r="BY154" s="161">
        <v>3</v>
      </c>
      <c r="BZ154" s="161">
        <v>9</v>
      </c>
      <c r="CA154" s="161">
        <v>6</v>
      </c>
      <c r="CB154" s="161">
        <v>18</v>
      </c>
      <c r="CC154" s="161">
        <v>5</v>
      </c>
      <c r="CD154" s="161">
        <v>9</v>
      </c>
      <c r="CE154" s="161">
        <v>6</v>
      </c>
      <c r="CF154" s="161">
        <v>10</v>
      </c>
      <c r="CG154" s="161">
        <v>13</v>
      </c>
      <c r="CH154" s="161">
        <v>23</v>
      </c>
      <c r="CI154" s="161">
        <v>18</v>
      </c>
      <c r="CJ154" s="161">
        <v>15</v>
      </c>
      <c r="CK154" s="161">
        <v>18</v>
      </c>
      <c r="CL154" s="161">
        <v>28</v>
      </c>
      <c r="CM154" s="161">
        <v>15</v>
      </c>
      <c r="CN154" s="161">
        <v>18</v>
      </c>
      <c r="CO154" s="161">
        <v>22</v>
      </c>
      <c r="CP154" s="161">
        <v>9</v>
      </c>
      <c r="CQ154" s="161">
        <v>7</v>
      </c>
      <c r="CR154" s="161">
        <v>0</v>
      </c>
      <c r="CS154" s="161">
        <v>0</v>
      </c>
      <c r="CT154" s="161">
        <v>0</v>
      </c>
      <c r="CU154" s="161">
        <v>13459</v>
      </c>
      <c r="CV154" s="460">
        <v>53.908730158700003</v>
      </c>
      <c r="CW154" s="161">
        <v>18</v>
      </c>
      <c r="CX154" s="161">
        <v>135</v>
      </c>
      <c r="CY154" s="161">
        <v>99</v>
      </c>
      <c r="CZ154" s="161">
        <v>56</v>
      </c>
      <c r="DA154" s="161">
        <v>16</v>
      </c>
      <c r="DB154" s="161">
        <v>1</v>
      </c>
    </row>
    <row r="155" spans="1:106" x14ac:dyDescent="0.15">
      <c r="A155" s="288">
        <v>8569</v>
      </c>
      <c r="B155" s="288">
        <v>28220</v>
      </c>
      <c r="C155" s="288">
        <v>1310</v>
      </c>
      <c r="D155" s="458">
        <v>2</v>
      </c>
      <c r="E155" s="458"/>
      <c r="F155" s="458"/>
      <c r="G155" s="458"/>
      <c r="H155" s="458" t="s">
        <v>631</v>
      </c>
      <c r="I155" s="458" t="s">
        <v>59</v>
      </c>
      <c r="J155" s="458" t="s">
        <v>834</v>
      </c>
      <c r="K155" s="458"/>
      <c r="L155" s="459" t="s">
        <v>888</v>
      </c>
      <c r="M155" s="479">
        <v>42</v>
      </c>
      <c r="N155" s="161">
        <v>111</v>
      </c>
      <c r="O155" s="161">
        <v>0</v>
      </c>
      <c r="P155" s="161">
        <v>4</v>
      </c>
      <c r="Q155" s="161">
        <v>6</v>
      </c>
      <c r="R155" s="161">
        <v>3</v>
      </c>
      <c r="S155" s="161">
        <v>2</v>
      </c>
      <c r="T155" s="161">
        <v>2</v>
      </c>
      <c r="U155" s="161">
        <v>5</v>
      </c>
      <c r="V155" s="161">
        <v>5</v>
      </c>
      <c r="W155" s="161">
        <v>11</v>
      </c>
      <c r="X155" s="161">
        <v>3</v>
      </c>
      <c r="Y155" s="161">
        <v>5</v>
      </c>
      <c r="Z155" s="161">
        <v>10</v>
      </c>
      <c r="AA155" s="161">
        <v>8</v>
      </c>
      <c r="AB155" s="161">
        <v>13</v>
      </c>
      <c r="AC155" s="161">
        <v>15</v>
      </c>
      <c r="AD155" s="161">
        <v>7</v>
      </c>
      <c r="AE155" s="161">
        <v>8</v>
      </c>
      <c r="AF155" s="161">
        <v>3</v>
      </c>
      <c r="AG155" s="161">
        <v>1</v>
      </c>
      <c r="AH155" s="161">
        <v>0</v>
      </c>
      <c r="AI155" s="161">
        <v>0</v>
      </c>
      <c r="AJ155" s="161">
        <v>0</v>
      </c>
      <c r="AK155" s="161">
        <v>6021</v>
      </c>
      <c r="AL155" s="460">
        <v>54.743243243199998</v>
      </c>
      <c r="AM155" s="161">
        <v>10</v>
      </c>
      <c r="AN155" s="161">
        <v>54</v>
      </c>
      <c r="AO155" s="161">
        <v>47</v>
      </c>
      <c r="AP155" s="161">
        <v>19</v>
      </c>
      <c r="AQ155" s="161">
        <v>4</v>
      </c>
      <c r="AR155" s="161">
        <v>1</v>
      </c>
      <c r="AS155" s="161">
        <v>56</v>
      </c>
      <c r="AT155" s="161">
        <v>0</v>
      </c>
      <c r="AU155" s="161">
        <v>1</v>
      </c>
      <c r="AV155" s="161">
        <v>4</v>
      </c>
      <c r="AW155" s="161">
        <v>2</v>
      </c>
      <c r="AX155" s="161">
        <v>2</v>
      </c>
      <c r="AY155" s="161">
        <v>1</v>
      </c>
      <c r="AZ155" s="161">
        <v>1</v>
      </c>
      <c r="BA155" s="161">
        <v>3</v>
      </c>
      <c r="BB155" s="161">
        <v>6</v>
      </c>
      <c r="BC155" s="161">
        <v>0</v>
      </c>
      <c r="BD155" s="161">
        <v>4</v>
      </c>
      <c r="BE155" s="161">
        <v>5</v>
      </c>
      <c r="BF155" s="161">
        <v>6</v>
      </c>
      <c r="BG155" s="161">
        <v>3</v>
      </c>
      <c r="BH155" s="161">
        <v>11</v>
      </c>
      <c r="BI155" s="161">
        <v>3</v>
      </c>
      <c r="BJ155" s="161">
        <v>1</v>
      </c>
      <c r="BK155" s="161">
        <v>2</v>
      </c>
      <c r="BL155" s="161">
        <v>1</v>
      </c>
      <c r="BM155" s="161">
        <v>0</v>
      </c>
      <c r="BN155" s="161">
        <v>0</v>
      </c>
      <c r="BO155" s="161">
        <v>0</v>
      </c>
      <c r="BP155" s="161">
        <v>2993</v>
      </c>
      <c r="BQ155" s="460">
        <v>53.946428571399998</v>
      </c>
      <c r="BR155" s="161">
        <v>5</v>
      </c>
      <c r="BS155" s="161">
        <v>30</v>
      </c>
      <c r="BT155" s="161">
        <v>21</v>
      </c>
      <c r="BU155" s="161">
        <v>7</v>
      </c>
      <c r="BV155" s="161">
        <v>3</v>
      </c>
      <c r="BW155" s="161">
        <v>0</v>
      </c>
      <c r="BX155" s="161">
        <v>55</v>
      </c>
      <c r="BY155" s="161">
        <v>0</v>
      </c>
      <c r="BZ155" s="161">
        <v>3</v>
      </c>
      <c r="CA155" s="161">
        <v>2</v>
      </c>
      <c r="CB155" s="161">
        <v>1</v>
      </c>
      <c r="CC155" s="161">
        <v>0</v>
      </c>
      <c r="CD155" s="161">
        <v>1</v>
      </c>
      <c r="CE155" s="161">
        <v>4</v>
      </c>
      <c r="CF155" s="161">
        <v>2</v>
      </c>
      <c r="CG155" s="161">
        <v>5</v>
      </c>
      <c r="CH155" s="161">
        <v>3</v>
      </c>
      <c r="CI155" s="161">
        <v>1</v>
      </c>
      <c r="CJ155" s="161">
        <v>5</v>
      </c>
      <c r="CK155" s="161">
        <v>2</v>
      </c>
      <c r="CL155" s="161">
        <v>10</v>
      </c>
      <c r="CM155" s="161">
        <v>4</v>
      </c>
      <c r="CN155" s="161">
        <v>4</v>
      </c>
      <c r="CO155" s="161">
        <v>7</v>
      </c>
      <c r="CP155" s="161">
        <v>1</v>
      </c>
      <c r="CQ155" s="161">
        <v>0</v>
      </c>
      <c r="CR155" s="161">
        <v>0</v>
      </c>
      <c r="CS155" s="161">
        <v>0</v>
      </c>
      <c r="CT155" s="161">
        <v>0</v>
      </c>
      <c r="CU155" s="161">
        <v>3028</v>
      </c>
      <c r="CV155" s="460">
        <v>55.554545454500001</v>
      </c>
      <c r="CW155" s="161">
        <v>5</v>
      </c>
      <c r="CX155" s="161">
        <v>24</v>
      </c>
      <c r="CY155" s="161">
        <v>26</v>
      </c>
      <c r="CZ155" s="161">
        <v>12</v>
      </c>
      <c r="DA155" s="161">
        <v>1</v>
      </c>
      <c r="DB155" s="161">
        <v>1</v>
      </c>
    </row>
    <row r="156" spans="1:106" x14ac:dyDescent="0.15">
      <c r="A156" s="288">
        <v>8570</v>
      </c>
      <c r="B156" s="288">
        <v>28220</v>
      </c>
      <c r="C156" s="288">
        <v>1320</v>
      </c>
      <c r="D156" s="458">
        <v>2</v>
      </c>
      <c r="E156" s="458"/>
      <c r="F156" s="458"/>
      <c r="G156" s="458"/>
      <c r="H156" s="458" t="s">
        <v>631</v>
      </c>
      <c r="I156" s="458" t="s">
        <v>59</v>
      </c>
      <c r="J156" s="458" t="s">
        <v>824</v>
      </c>
      <c r="K156" s="458"/>
      <c r="L156" s="459" t="s">
        <v>888</v>
      </c>
      <c r="M156" s="479">
        <v>89</v>
      </c>
      <c r="N156" s="161">
        <v>254</v>
      </c>
      <c r="O156" s="161">
        <v>7</v>
      </c>
      <c r="P156" s="161">
        <v>8</v>
      </c>
      <c r="Q156" s="161">
        <v>9</v>
      </c>
      <c r="R156" s="161">
        <v>17</v>
      </c>
      <c r="S156" s="161">
        <v>3</v>
      </c>
      <c r="T156" s="161">
        <v>8</v>
      </c>
      <c r="U156" s="161">
        <v>13</v>
      </c>
      <c r="V156" s="161">
        <v>17</v>
      </c>
      <c r="W156" s="161">
        <v>15</v>
      </c>
      <c r="X156" s="161">
        <v>15</v>
      </c>
      <c r="Y156" s="161">
        <v>9</v>
      </c>
      <c r="Z156" s="161">
        <v>16</v>
      </c>
      <c r="AA156" s="161">
        <v>25</v>
      </c>
      <c r="AB156" s="161">
        <v>31</v>
      </c>
      <c r="AC156" s="161">
        <v>22</v>
      </c>
      <c r="AD156" s="161">
        <v>11</v>
      </c>
      <c r="AE156" s="161">
        <v>14</v>
      </c>
      <c r="AF156" s="161">
        <v>11</v>
      </c>
      <c r="AG156" s="161">
        <v>3</v>
      </c>
      <c r="AH156" s="161">
        <v>0</v>
      </c>
      <c r="AI156" s="161">
        <v>0</v>
      </c>
      <c r="AJ156" s="161">
        <v>0</v>
      </c>
      <c r="AK156" s="161">
        <v>12925</v>
      </c>
      <c r="AL156" s="460">
        <v>51.385826771700003</v>
      </c>
      <c r="AM156" s="161">
        <v>24</v>
      </c>
      <c r="AN156" s="161">
        <v>138</v>
      </c>
      <c r="AO156" s="161">
        <v>92</v>
      </c>
      <c r="AP156" s="161">
        <v>39</v>
      </c>
      <c r="AQ156" s="161">
        <v>14</v>
      </c>
      <c r="AR156" s="161">
        <v>1</v>
      </c>
      <c r="AS156" s="161">
        <v>127</v>
      </c>
      <c r="AT156" s="161">
        <v>2</v>
      </c>
      <c r="AU156" s="161">
        <v>5</v>
      </c>
      <c r="AV156" s="161">
        <v>7</v>
      </c>
      <c r="AW156" s="161">
        <v>12</v>
      </c>
      <c r="AX156" s="161">
        <v>2</v>
      </c>
      <c r="AY156" s="161">
        <v>3</v>
      </c>
      <c r="AZ156" s="161">
        <v>6</v>
      </c>
      <c r="BA156" s="161">
        <v>8</v>
      </c>
      <c r="BB156" s="161">
        <v>7</v>
      </c>
      <c r="BC156" s="161">
        <v>12</v>
      </c>
      <c r="BD156" s="161">
        <v>4</v>
      </c>
      <c r="BE156" s="161">
        <v>7</v>
      </c>
      <c r="BF156" s="161">
        <v>13</v>
      </c>
      <c r="BG156" s="161">
        <v>17</v>
      </c>
      <c r="BH156" s="161">
        <v>10</v>
      </c>
      <c r="BI156" s="161">
        <v>4</v>
      </c>
      <c r="BJ156" s="161">
        <v>3</v>
      </c>
      <c r="BK156" s="161">
        <v>4</v>
      </c>
      <c r="BL156" s="161">
        <v>1</v>
      </c>
      <c r="BM156" s="161">
        <v>0</v>
      </c>
      <c r="BN156" s="161">
        <v>0</v>
      </c>
      <c r="BO156" s="161">
        <v>0</v>
      </c>
      <c r="BP156" s="161">
        <v>6051</v>
      </c>
      <c r="BQ156" s="460">
        <v>48.145669291300003</v>
      </c>
      <c r="BR156" s="161">
        <v>14</v>
      </c>
      <c r="BS156" s="161">
        <v>74</v>
      </c>
      <c r="BT156" s="161">
        <v>39</v>
      </c>
      <c r="BU156" s="161">
        <v>12</v>
      </c>
      <c r="BV156" s="161">
        <v>5</v>
      </c>
      <c r="BW156" s="161">
        <v>0</v>
      </c>
      <c r="BX156" s="161">
        <v>127</v>
      </c>
      <c r="BY156" s="161">
        <v>5</v>
      </c>
      <c r="BZ156" s="161">
        <v>3</v>
      </c>
      <c r="CA156" s="161">
        <v>2</v>
      </c>
      <c r="CB156" s="161">
        <v>5</v>
      </c>
      <c r="CC156" s="161">
        <v>1</v>
      </c>
      <c r="CD156" s="161">
        <v>5</v>
      </c>
      <c r="CE156" s="161">
        <v>7</v>
      </c>
      <c r="CF156" s="161">
        <v>9</v>
      </c>
      <c r="CG156" s="161">
        <v>8</v>
      </c>
      <c r="CH156" s="161">
        <v>3</v>
      </c>
      <c r="CI156" s="161">
        <v>5</v>
      </c>
      <c r="CJ156" s="161">
        <v>9</v>
      </c>
      <c r="CK156" s="161">
        <v>12</v>
      </c>
      <c r="CL156" s="161">
        <v>14</v>
      </c>
      <c r="CM156" s="161">
        <v>12</v>
      </c>
      <c r="CN156" s="161">
        <v>7</v>
      </c>
      <c r="CO156" s="161">
        <v>11</v>
      </c>
      <c r="CP156" s="161">
        <v>7</v>
      </c>
      <c r="CQ156" s="161">
        <v>2</v>
      </c>
      <c r="CR156" s="161">
        <v>0</v>
      </c>
      <c r="CS156" s="161">
        <v>0</v>
      </c>
      <c r="CT156" s="161">
        <v>0</v>
      </c>
      <c r="CU156" s="161">
        <v>6874</v>
      </c>
      <c r="CV156" s="460">
        <v>54.625984252000002</v>
      </c>
      <c r="CW156" s="161">
        <v>10</v>
      </c>
      <c r="CX156" s="161">
        <v>64</v>
      </c>
      <c r="CY156" s="161">
        <v>53</v>
      </c>
      <c r="CZ156" s="161">
        <v>27</v>
      </c>
      <c r="DA156" s="161">
        <v>9</v>
      </c>
      <c r="DB156" s="161">
        <v>1</v>
      </c>
    </row>
    <row r="157" spans="1:106" x14ac:dyDescent="0.15">
      <c r="A157" s="288">
        <v>8571</v>
      </c>
      <c r="B157" s="288">
        <v>28220</v>
      </c>
      <c r="C157" s="288">
        <v>1330</v>
      </c>
      <c r="D157" s="458">
        <v>2</v>
      </c>
      <c r="E157" s="458"/>
      <c r="F157" s="458"/>
      <c r="G157" s="458"/>
      <c r="H157" s="458" t="s">
        <v>631</v>
      </c>
      <c r="I157" s="458" t="s">
        <v>59</v>
      </c>
      <c r="J157" s="458" t="s">
        <v>833</v>
      </c>
      <c r="K157" s="458"/>
      <c r="L157" s="459" t="s">
        <v>888</v>
      </c>
      <c r="M157" s="479">
        <v>83</v>
      </c>
      <c r="N157" s="161">
        <v>268</v>
      </c>
      <c r="O157" s="161">
        <v>7</v>
      </c>
      <c r="P157" s="161">
        <v>15</v>
      </c>
      <c r="Q157" s="161">
        <v>16</v>
      </c>
      <c r="R157" s="161">
        <v>10</v>
      </c>
      <c r="S157" s="161">
        <v>9</v>
      </c>
      <c r="T157" s="161">
        <v>6</v>
      </c>
      <c r="U157" s="161">
        <v>10</v>
      </c>
      <c r="V157" s="161">
        <v>10</v>
      </c>
      <c r="W157" s="161">
        <v>23</v>
      </c>
      <c r="X157" s="161">
        <v>19</v>
      </c>
      <c r="Y157" s="161">
        <v>15</v>
      </c>
      <c r="Z157" s="161">
        <v>20</v>
      </c>
      <c r="AA157" s="161">
        <v>22</v>
      </c>
      <c r="AB157" s="161">
        <v>26</v>
      </c>
      <c r="AC157" s="161">
        <v>16</v>
      </c>
      <c r="AD157" s="161">
        <v>13</v>
      </c>
      <c r="AE157" s="161">
        <v>9</v>
      </c>
      <c r="AF157" s="161">
        <v>15</v>
      </c>
      <c r="AG157" s="161">
        <v>5</v>
      </c>
      <c r="AH157" s="161">
        <v>1</v>
      </c>
      <c r="AI157" s="161">
        <v>1</v>
      </c>
      <c r="AJ157" s="161">
        <v>0</v>
      </c>
      <c r="AK157" s="161">
        <v>13294</v>
      </c>
      <c r="AL157" s="460">
        <v>50.104477611900002</v>
      </c>
      <c r="AM157" s="161">
        <v>38</v>
      </c>
      <c r="AN157" s="161">
        <v>144</v>
      </c>
      <c r="AO157" s="161">
        <v>86</v>
      </c>
      <c r="AP157" s="161">
        <v>44</v>
      </c>
      <c r="AQ157" s="161">
        <v>22</v>
      </c>
      <c r="AR157" s="161">
        <v>1</v>
      </c>
      <c r="AS157" s="161">
        <v>136</v>
      </c>
      <c r="AT157" s="161">
        <v>3</v>
      </c>
      <c r="AU157" s="161">
        <v>10</v>
      </c>
      <c r="AV157" s="161">
        <v>9</v>
      </c>
      <c r="AW157" s="161">
        <v>6</v>
      </c>
      <c r="AX157" s="161">
        <v>6</v>
      </c>
      <c r="AY157" s="161">
        <v>2</v>
      </c>
      <c r="AZ157" s="161">
        <v>5</v>
      </c>
      <c r="BA157" s="161">
        <v>4</v>
      </c>
      <c r="BB157" s="161">
        <v>14</v>
      </c>
      <c r="BC157" s="161">
        <v>10</v>
      </c>
      <c r="BD157" s="161">
        <v>5</v>
      </c>
      <c r="BE157" s="161">
        <v>13</v>
      </c>
      <c r="BF157" s="161">
        <v>12</v>
      </c>
      <c r="BG157" s="161">
        <v>13</v>
      </c>
      <c r="BH157" s="161">
        <v>7</v>
      </c>
      <c r="BI157" s="161">
        <v>8</v>
      </c>
      <c r="BJ157" s="161">
        <v>2</v>
      </c>
      <c r="BK157" s="161">
        <v>7</v>
      </c>
      <c r="BL157" s="161">
        <v>0</v>
      </c>
      <c r="BM157" s="161">
        <v>0</v>
      </c>
      <c r="BN157" s="161">
        <v>0</v>
      </c>
      <c r="BO157" s="161">
        <v>0</v>
      </c>
      <c r="BP157" s="161">
        <v>6345</v>
      </c>
      <c r="BQ157" s="460">
        <v>47.154411764700001</v>
      </c>
      <c r="BR157" s="161">
        <v>22</v>
      </c>
      <c r="BS157" s="161">
        <v>77</v>
      </c>
      <c r="BT157" s="161">
        <v>37</v>
      </c>
      <c r="BU157" s="161">
        <v>17</v>
      </c>
      <c r="BV157" s="161">
        <v>7</v>
      </c>
      <c r="BW157" s="161">
        <v>0</v>
      </c>
      <c r="BX157" s="161">
        <v>132</v>
      </c>
      <c r="BY157" s="161">
        <v>4</v>
      </c>
      <c r="BZ157" s="161">
        <v>5</v>
      </c>
      <c r="CA157" s="161">
        <v>7</v>
      </c>
      <c r="CB157" s="161">
        <v>4</v>
      </c>
      <c r="CC157" s="161">
        <v>3</v>
      </c>
      <c r="CD157" s="161">
        <v>4</v>
      </c>
      <c r="CE157" s="161">
        <v>5</v>
      </c>
      <c r="CF157" s="161">
        <v>6</v>
      </c>
      <c r="CG157" s="161">
        <v>9</v>
      </c>
      <c r="CH157" s="161">
        <v>9</v>
      </c>
      <c r="CI157" s="161">
        <v>10</v>
      </c>
      <c r="CJ157" s="161">
        <v>7</v>
      </c>
      <c r="CK157" s="161">
        <v>10</v>
      </c>
      <c r="CL157" s="161">
        <v>13</v>
      </c>
      <c r="CM157" s="161">
        <v>9</v>
      </c>
      <c r="CN157" s="161">
        <v>5</v>
      </c>
      <c r="CO157" s="161">
        <v>7</v>
      </c>
      <c r="CP157" s="161">
        <v>8</v>
      </c>
      <c r="CQ157" s="161">
        <v>5</v>
      </c>
      <c r="CR157" s="161">
        <v>1</v>
      </c>
      <c r="CS157" s="161">
        <v>1</v>
      </c>
      <c r="CT157" s="161">
        <v>0</v>
      </c>
      <c r="CU157" s="161">
        <v>6949</v>
      </c>
      <c r="CV157" s="460">
        <v>53.143939393899998</v>
      </c>
      <c r="CW157" s="161">
        <v>16</v>
      </c>
      <c r="CX157" s="161">
        <v>67</v>
      </c>
      <c r="CY157" s="161">
        <v>49</v>
      </c>
      <c r="CZ157" s="161">
        <v>27</v>
      </c>
      <c r="DA157" s="161">
        <v>15</v>
      </c>
      <c r="DB157" s="161">
        <v>1</v>
      </c>
    </row>
    <row r="158" spans="1:106" x14ac:dyDescent="0.15">
      <c r="A158" s="288">
        <v>8572</v>
      </c>
      <c r="B158" s="288">
        <v>28220</v>
      </c>
      <c r="C158" s="288">
        <v>1340</v>
      </c>
      <c r="D158" s="458">
        <v>2</v>
      </c>
      <c r="E158" s="458"/>
      <c r="F158" s="458"/>
      <c r="G158" s="458"/>
      <c r="H158" s="458" t="s">
        <v>631</v>
      </c>
      <c r="I158" s="458" t="s">
        <v>59</v>
      </c>
      <c r="J158" s="458" t="s">
        <v>159</v>
      </c>
      <c r="K158" s="458"/>
      <c r="L158" s="459" t="s">
        <v>888</v>
      </c>
      <c r="M158" s="479">
        <v>77</v>
      </c>
      <c r="N158" s="161">
        <v>227</v>
      </c>
      <c r="O158" s="161">
        <v>0</v>
      </c>
      <c r="P158" s="161">
        <v>6</v>
      </c>
      <c r="Q158" s="161">
        <v>9</v>
      </c>
      <c r="R158" s="161">
        <v>12</v>
      </c>
      <c r="S158" s="161">
        <v>14</v>
      </c>
      <c r="T158" s="161">
        <v>5</v>
      </c>
      <c r="U158" s="161">
        <v>7</v>
      </c>
      <c r="V158" s="161">
        <v>6</v>
      </c>
      <c r="W158" s="161">
        <v>8</v>
      </c>
      <c r="X158" s="161">
        <v>20</v>
      </c>
      <c r="Y158" s="161">
        <v>19</v>
      </c>
      <c r="Z158" s="161">
        <v>20</v>
      </c>
      <c r="AA158" s="161">
        <v>24</v>
      </c>
      <c r="AB158" s="161">
        <v>25</v>
      </c>
      <c r="AC158" s="161">
        <v>12</v>
      </c>
      <c r="AD158" s="161">
        <v>14</v>
      </c>
      <c r="AE158" s="161">
        <v>14</v>
      </c>
      <c r="AF158" s="161">
        <v>5</v>
      </c>
      <c r="AG158" s="161">
        <v>5</v>
      </c>
      <c r="AH158" s="161">
        <v>0</v>
      </c>
      <c r="AI158" s="161">
        <v>2</v>
      </c>
      <c r="AJ158" s="161">
        <v>0</v>
      </c>
      <c r="AK158" s="161">
        <v>11991</v>
      </c>
      <c r="AL158" s="460">
        <v>53.323788546300001</v>
      </c>
      <c r="AM158" s="161">
        <v>15</v>
      </c>
      <c r="AN158" s="161">
        <v>135</v>
      </c>
      <c r="AO158" s="161">
        <v>77</v>
      </c>
      <c r="AP158" s="161">
        <v>40</v>
      </c>
      <c r="AQ158" s="161">
        <v>12</v>
      </c>
      <c r="AR158" s="161">
        <v>1</v>
      </c>
      <c r="AS158" s="161">
        <v>112</v>
      </c>
      <c r="AT158" s="161">
        <v>0</v>
      </c>
      <c r="AU158" s="161">
        <v>3</v>
      </c>
      <c r="AV158" s="161">
        <v>4</v>
      </c>
      <c r="AW158" s="161">
        <v>8</v>
      </c>
      <c r="AX158" s="161">
        <v>6</v>
      </c>
      <c r="AY158" s="161">
        <v>2</v>
      </c>
      <c r="AZ158" s="161">
        <v>3</v>
      </c>
      <c r="BA158" s="161">
        <v>3</v>
      </c>
      <c r="BB158" s="161">
        <v>6</v>
      </c>
      <c r="BC158" s="161">
        <v>7</v>
      </c>
      <c r="BD158" s="161">
        <v>8</v>
      </c>
      <c r="BE158" s="161">
        <v>11</v>
      </c>
      <c r="BF158" s="161">
        <v>16</v>
      </c>
      <c r="BG158" s="161">
        <v>12</v>
      </c>
      <c r="BH158" s="161">
        <v>5</v>
      </c>
      <c r="BI158" s="161">
        <v>5</v>
      </c>
      <c r="BJ158" s="161">
        <v>6</v>
      </c>
      <c r="BK158" s="161">
        <v>3</v>
      </c>
      <c r="BL158" s="161">
        <v>2</v>
      </c>
      <c r="BM158" s="161">
        <v>0</v>
      </c>
      <c r="BN158" s="161">
        <v>2</v>
      </c>
      <c r="BO158" s="161">
        <v>0</v>
      </c>
      <c r="BP158" s="161">
        <v>5887</v>
      </c>
      <c r="BQ158" s="460">
        <v>53.0625</v>
      </c>
      <c r="BR158" s="161">
        <v>7</v>
      </c>
      <c r="BS158" s="161">
        <v>70</v>
      </c>
      <c r="BT158" s="161">
        <v>35</v>
      </c>
      <c r="BU158" s="161">
        <v>18</v>
      </c>
      <c r="BV158" s="161">
        <v>7</v>
      </c>
      <c r="BW158" s="161">
        <v>0</v>
      </c>
      <c r="BX158" s="161">
        <v>115</v>
      </c>
      <c r="BY158" s="161">
        <v>0</v>
      </c>
      <c r="BZ158" s="161">
        <v>3</v>
      </c>
      <c r="CA158" s="161">
        <v>5</v>
      </c>
      <c r="CB158" s="161">
        <v>4</v>
      </c>
      <c r="CC158" s="161">
        <v>8</v>
      </c>
      <c r="CD158" s="161">
        <v>3</v>
      </c>
      <c r="CE158" s="161">
        <v>4</v>
      </c>
      <c r="CF158" s="161">
        <v>3</v>
      </c>
      <c r="CG158" s="161">
        <v>2</v>
      </c>
      <c r="CH158" s="161">
        <v>13</v>
      </c>
      <c r="CI158" s="161">
        <v>11</v>
      </c>
      <c r="CJ158" s="161">
        <v>9</v>
      </c>
      <c r="CK158" s="161">
        <v>8</v>
      </c>
      <c r="CL158" s="161">
        <v>13</v>
      </c>
      <c r="CM158" s="161">
        <v>7</v>
      </c>
      <c r="CN158" s="161">
        <v>9</v>
      </c>
      <c r="CO158" s="161">
        <v>8</v>
      </c>
      <c r="CP158" s="161">
        <v>2</v>
      </c>
      <c r="CQ158" s="161">
        <v>3</v>
      </c>
      <c r="CR158" s="161">
        <v>0</v>
      </c>
      <c r="CS158" s="161">
        <v>0</v>
      </c>
      <c r="CT158" s="161">
        <v>0</v>
      </c>
      <c r="CU158" s="161">
        <v>6104</v>
      </c>
      <c r="CV158" s="460">
        <v>53.578260869600001</v>
      </c>
      <c r="CW158" s="161">
        <v>8</v>
      </c>
      <c r="CX158" s="161">
        <v>65</v>
      </c>
      <c r="CY158" s="161">
        <v>42</v>
      </c>
      <c r="CZ158" s="161">
        <v>22</v>
      </c>
      <c r="DA158" s="161">
        <v>5</v>
      </c>
      <c r="DB158" s="161">
        <v>1</v>
      </c>
    </row>
    <row r="159" spans="1:106" x14ac:dyDescent="0.15">
      <c r="A159" s="288">
        <v>8573</v>
      </c>
      <c r="B159" s="288">
        <v>28220</v>
      </c>
      <c r="C159" s="288">
        <v>1350</v>
      </c>
      <c r="D159" s="458">
        <v>2</v>
      </c>
      <c r="E159" s="458"/>
      <c r="F159" s="458"/>
      <c r="G159" s="458"/>
      <c r="H159" s="458" t="s">
        <v>631</v>
      </c>
      <c r="I159" s="458" t="s">
        <v>59</v>
      </c>
      <c r="J159" s="458" t="s">
        <v>160</v>
      </c>
      <c r="K159" s="458"/>
      <c r="L159" s="459" t="s">
        <v>888</v>
      </c>
      <c r="M159" s="479">
        <v>81</v>
      </c>
      <c r="N159" s="161">
        <v>254</v>
      </c>
      <c r="O159" s="161">
        <v>8</v>
      </c>
      <c r="P159" s="161">
        <v>4</v>
      </c>
      <c r="Q159" s="161">
        <v>9</v>
      </c>
      <c r="R159" s="161">
        <v>10</v>
      </c>
      <c r="S159" s="161">
        <v>7</v>
      </c>
      <c r="T159" s="161">
        <v>15</v>
      </c>
      <c r="U159" s="161">
        <v>18</v>
      </c>
      <c r="V159" s="161">
        <v>12</v>
      </c>
      <c r="W159" s="161">
        <v>13</v>
      </c>
      <c r="X159" s="161">
        <v>14</v>
      </c>
      <c r="Y159" s="161">
        <v>14</v>
      </c>
      <c r="Z159" s="161">
        <v>23</v>
      </c>
      <c r="AA159" s="161">
        <v>28</v>
      </c>
      <c r="AB159" s="161">
        <v>19</v>
      </c>
      <c r="AC159" s="161">
        <v>22</v>
      </c>
      <c r="AD159" s="161">
        <v>11</v>
      </c>
      <c r="AE159" s="161">
        <v>9</v>
      </c>
      <c r="AF159" s="161">
        <v>13</v>
      </c>
      <c r="AG159" s="161">
        <v>4</v>
      </c>
      <c r="AH159" s="161">
        <v>1</v>
      </c>
      <c r="AI159" s="161">
        <v>0</v>
      </c>
      <c r="AJ159" s="161">
        <v>0</v>
      </c>
      <c r="AK159" s="161">
        <v>12848</v>
      </c>
      <c r="AL159" s="460">
        <v>51.0826771654</v>
      </c>
      <c r="AM159" s="161">
        <v>21</v>
      </c>
      <c r="AN159" s="161">
        <v>154</v>
      </c>
      <c r="AO159" s="161">
        <v>79</v>
      </c>
      <c r="AP159" s="161">
        <v>38</v>
      </c>
      <c r="AQ159" s="161">
        <v>18</v>
      </c>
      <c r="AR159" s="161">
        <v>13</v>
      </c>
      <c r="AS159" s="161">
        <v>126</v>
      </c>
      <c r="AT159" s="161">
        <v>4</v>
      </c>
      <c r="AU159" s="161">
        <v>1</v>
      </c>
      <c r="AV159" s="161">
        <v>5</v>
      </c>
      <c r="AW159" s="161">
        <v>7</v>
      </c>
      <c r="AX159" s="161">
        <v>5</v>
      </c>
      <c r="AY159" s="161">
        <v>9</v>
      </c>
      <c r="AZ159" s="161">
        <v>8</v>
      </c>
      <c r="BA159" s="161">
        <v>7</v>
      </c>
      <c r="BB159" s="161">
        <v>7</v>
      </c>
      <c r="BC159" s="161">
        <v>8</v>
      </c>
      <c r="BD159" s="161">
        <v>6</v>
      </c>
      <c r="BE159" s="161">
        <v>9</v>
      </c>
      <c r="BF159" s="161">
        <v>17</v>
      </c>
      <c r="BG159" s="161">
        <v>8</v>
      </c>
      <c r="BH159" s="161">
        <v>12</v>
      </c>
      <c r="BI159" s="161">
        <v>6</v>
      </c>
      <c r="BJ159" s="161">
        <v>2</v>
      </c>
      <c r="BK159" s="161">
        <v>5</v>
      </c>
      <c r="BL159" s="161">
        <v>0</v>
      </c>
      <c r="BM159" s="161">
        <v>0</v>
      </c>
      <c r="BN159" s="161">
        <v>0</v>
      </c>
      <c r="BO159" s="161">
        <v>0</v>
      </c>
      <c r="BP159" s="161">
        <v>6043</v>
      </c>
      <c r="BQ159" s="460">
        <v>48.460317460299997</v>
      </c>
      <c r="BR159" s="161">
        <v>10</v>
      </c>
      <c r="BS159" s="161">
        <v>83</v>
      </c>
      <c r="BT159" s="161">
        <v>33</v>
      </c>
      <c r="BU159" s="161">
        <v>13</v>
      </c>
      <c r="BV159" s="161">
        <v>5</v>
      </c>
      <c r="BW159" s="161">
        <v>11</v>
      </c>
      <c r="BX159" s="161">
        <v>128</v>
      </c>
      <c r="BY159" s="161">
        <v>4</v>
      </c>
      <c r="BZ159" s="161">
        <v>3</v>
      </c>
      <c r="CA159" s="161">
        <v>4</v>
      </c>
      <c r="CB159" s="161">
        <v>3</v>
      </c>
      <c r="CC159" s="161">
        <v>2</v>
      </c>
      <c r="CD159" s="161">
        <v>6</v>
      </c>
      <c r="CE159" s="161">
        <v>10</v>
      </c>
      <c r="CF159" s="161">
        <v>5</v>
      </c>
      <c r="CG159" s="161">
        <v>6</v>
      </c>
      <c r="CH159" s="161">
        <v>6</v>
      </c>
      <c r="CI159" s="161">
        <v>8</v>
      </c>
      <c r="CJ159" s="161">
        <v>14</v>
      </c>
      <c r="CK159" s="161">
        <v>11</v>
      </c>
      <c r="CL159" s="161">
        <v>11</v>
      </c>
      <c r="CM159" s="161">
        <v>10</v>
      </c>
      <c r="CN159" s="161">
        <v>5</v>
      </c>
      <c r="CO159" s="161">
        <v>7</v>
      </c>
      <c r="CP159" s="161">
        <v>8</v>
      </c>
      <c r="CQ159" s="161">
        <v>4</v>
      </c>
      <c r="CR159" s="161">
        <v>1</v>
      </c>
      <c r="CS159" s="161">
        <v>0</v>
      </c>
      <c r="CT159" s="161">
        <v>0</v>
      </c>
      <c r="CU159" s="161">
        <v>6805</v>
      </c>
      <c r="CV159" s="460">
        <v>53.6640625</v>
      </c>
      <c r="CW159" s="161">
        <v>11</v>
      </c>
      <c r="CX159" s="161">
        <v>71</v>
      </c>
      <c r="CY159" s="161">
        <v>46</v>
      </c>
      <c r="CZ159" s="161">
        <v>25</v>
      </c>
      <c r="DA159" s="161">
        <v>13</v>
      </c>
      <c r="DB159" s="161">
        <v>2</v>
      </c>
    </row>
    <row r="160" spans="1:106" x14ac:dyDescent="0.15">
      <c r="A160" s="288">
        <v>8574</v>
      </c>
      <c r="B160" s="288">
        <v>28220</v>
      </c>
      <c r="C160" s="288">
        <v>1360</v>
      </c>
      <c r="D160" s="458">
        <v>2</v>
      </c>
      <c r="E160" s="458"/>
      <c r="F160" s="458"/>
      <c r="G160" s="458"/>
      <c r="H160" s="458" t="s">
        <v>631</v>
      </c>
      <c r="I160" s="458" t="s">
        <v>59</v>
      </c>
      <c r="J160" s="458" t="s">
        <v>161</v>
      </c>
      <c r="K160" s="458"/>
      <c r="L160" s="459" t="s">
        <v>888</v>
      </c>
      <c r="M160" s="479">
        <v>104</v>
      </c>
      <c r="N160" s="161">
        <v>259</v>
      </c>
      <c r="O160" s="161">
        <v>11</v>
      </c>
      <c r="P160" s="161">
        <v>12</v>
      </c>
      <c r="Q160" s="161">
        <v>18</v>
      </c>
      <c r="R160" s="161">
        <v>6</v>
      </c>
      <c r="S160" s="161">
        <v>17</v>
      </c>
      <c r="T160" s="161">
        <v>23</v>
      </c>
      <c r="U160" s="161">
        <v>17</v>
      </c>
      <c r="V160" s="161">
        <v>17</v>
      </c>
      <c r="W160" s="161">
        <v>18</v>
      </c>
      <c r="X160" s="161">
        <v>10</v>
      </c>
      <c r="Y160" s="161">
        <v>18</v>
      </c>
      <c r="Z160" s="161">
        <v>15</v>
      </c>
      <c r="AA160" s="161">
        <v>17</v>
      </c>
      <c r="AB160" s="161">
        <v>24</v>
      </c>
      <c r="AC160" s="161">
        <v>7</v>
      </c>
      <c r="AD160" s="161">
        <v>12</v>
      </c>
      <c r="AE160" s="161">
        <v>5</v>
      </c>
      <c r="AF160" s="161">
        <v>7</v>
      </c>
      <c r="AG160" s="161">
        <v>5</v>
      </c>
      <c r="AH160" s="161">
        <v>0</v>
      </c>
      <c r="AI160" s="161">
        <v>0</v>
      </c>
      <c r="AJ160" s="161">
        <v>0</v>
      </c>
      <c r="AK160" s="161">
        <v>11149</v>
      </c>
      <c r="AL160" s="460">
        <v>43.546332046300002</v>
      </c>
      <c r="AM160" s="161">
        <v>41</v>
      </c>
      <c r="AN160" s="161">
        <v>158</v>
      </c>
      <c r="AO160" s="161">
        <v>60</v>
      </c>
      <c r="AP160" s="161">
        <v>29</v>
      </c>
      <c r="AQ160" s="161">
        <v>12</v>
      </c>
      <c r="AR160" s="161">
        <v>34</v>
      </c>
      <c r="AS160" s="161">
        <v>130</v>
      </c>
      <c r="AT160" s="161">
        <v>6</v>
      </c>
      <c r="AU160" s="161">
        <v>8</v>
      </c>
      <c r="AV160" s="161">
        <v>13</v>
      </c>
      <c r="AW160" s="161">
        <v>3</v>
      </c>
      <c r="AX160" s="161">
        <v>7</v>
      </c>
      <c r="AY160" s="161">
        <v>11</v>
      </c>
      <c r="AZ160" s="161">
        <v>8</v>
      </c>
      <c r="BA160" s="161">
        <v>9</v>
      </c>
      <c r="BB160" s="161">
        <v>6</v>
      </c>
      <c r="BC160" s="161">
        <v>6</v>
      </c>
      <c r="BD160" s="161">
        <v>7</v>
      </c>
      <c r="BE160" s="161">
        <v>7</v>
      </c>
      <c r="BF160" s="161">
        <v>8</v>
      </c>
      <c r="BG160" s="161">
        <v>12</v>
      </c>
      <c r="BH160" s="161">
        <v>5</v>
      </c>
      <c r="BI160" s="161">
        <v>6</v>
      </c>
      <c r="BJ160" s="161">
        <v>3</v>
      </c>
      <c r="BK160" s="161">
        <v>1</v>
      </c>
      <c r="BL160" s="161">
        <v>4</v>
      </c>
      <c r="BM160" s="161">
        <v>0</v>
      </c>
      <c r="BN160" s="161">
        <v>0</v>
      </c>
      <c r="BO160" s="161">
        <v>0</v>
      </c>
      <c r="BP160" s="161">
        <v>5420</v>
      </c>
      <c r="BQ160" s="460">
        <v>42.192307692299998</v>
      </c>
      <c r="BR160" s="161">
        <v>27</v>
      </c>
      <c r="BS160" s="161">
        <v>72</v>
      </c>
      <c r="BT160" s="161">
        <v>31</v>
      </c>
      <c r="BU160" s="161">
        <v>14</v>
      </c>
      <c r="BV160" s="161">
        <v>5</v>
      </c>
      <c r="BW160" s="161">
        <v>12</v>
      </c>
      <c r="BX160" s="161">
        <v>129</v>
      </c>
      <c r="BY160" s="161">
        <v>5</v>
      </c>
      <c r="BZ160" s="161">
        <v>4</v>
      </c>
      <c r="CA160" s="161">
        <v>5</v>
      </c>
      <c r="CB160" s="161">
        <v>3</v>
      </c>
      <c r="CC160" s="161">
        <v>10</v>
      </c>
      <c r="CD160" s="161">
        <v>12</v>
      </c>
      <c r="CE160" s="161">
        <v>9</v>
      </c>
      <c r="CF160" s="161">
        <v>8</v>
      </c>
      <c r="CG160" s="161">
        <v>12</v>
      </c>
      <c r="CH160" s="161">
        <v>4</v>
      </c>
      <c r="CI160" s="161">
        <v>11</v>
      </c>
      <c r="CJ160" s="161">
        <v>8</v>
      </c>
      <c r="CK160" s="161">
        <v>9</v>
      </c>
      <c r="CL160" s="161">
        <v>12</v>
      </c>
      <c r="CM160" s="161">
        <v>2</v>
      </c>
      <c r="CN160" s="161">
        <v>6</v>
      </c>
      <c r="CO160" s="161">
        <v>2</v>
      </c>
      <c r="CP160" s="161">
        <v>6</v>
      </c>
      <c r="CQ160" s="161">
        <v>1</v>
      </c>
      <c r="CR160" s="161">
        <v>0</v>
      </c>
      <c r="CS160" s="161">
        <v>0</v>
      </c>
      <c r="CT160" s="161">
        <v>0</v>
      </c>
      <c r="CU160" s="161">
        <v>5729</v>
      </c>
      <c r="CV160" s="460">
        <v>44.910852713200001</v>
      </c>
      <c r="CW160" s="161">
        <v>14</v>
      </c>
      <c r="CX160" s="161">
        <v>86</v>
      </c>
      <c r="CY160" s="161">
        <v>29</v>
      </c>
      <c r="CZ160" s="161">
        <v>15</v>
      </c>
      <c r="DA160" s="161">
        <v>7</v>
      </c>
      <c r="DB160" s="161">
        <v>22</v>
      </c>
    </row>
    <row r="161" spans="1:107" x14ac:dyDescent="0.15">
      <c r="A161" s="288">
        <v>8575</v>
      </c>
      <c r="B161" s="288">
        <v>28220</v>
      </c>
      <c r="C161" s="288">
        <v>1370</v>
      </c>
      <c r="D161" s="458">
        <v>2</v>
      </c>
      <c r="E161" s="458"/>
      <c r="F161" s="458"/>
      <c r="G161" s="458"/>
      <c r="H161" s="458" t="s">
        <v>631</v>
      </c>
      <c r="I161" s="458" t="s">
        <v>59</v>
      </c>
      <c r="J161" s="458" t="s">
        <v>162</v>
      </c>
      <c r="K161" s="458"/>
      <c r="L161" s="459" t="s">
        <v>888</v>
      </c>
      <c r="M161" s="479">
        <v>76</v>
      </c>
      <c r="N161" s="161">
        <v>249</v>
      </c>
      <c r="O161" s="161">
        <v>15</v>
      </c>
      <c r="P161" s="161">
        <v>10</v>
      </c>
      <c r="Q161" s="161">
        <v>9</v>
      </c>
      <c r="R161" s="161">
        <v>12</v>
      </c>
      <c r="S161" s="161">
        <v>11</v>
      </c>
      <c r="T161" s="161">
        <v>9</v>
      </c>
      <c r="U161" s="161">
        <v>7</v>
      </c>
      <c r="V161" s="161">
        <v>12</v>
      </c>
      <c r="W161" s="161">
        <v>19</v>
      </c>
      <c r="X161" s="161">
        <v>19</v>
      </c>
      <c r="Y161" s="161">
        <v>12</v>
      </c>
      <c r="Z161" s="161">
        <v>9</v>
      </c>
      <c r="AA161" s="161">
        <v>22</v>
      </c>
      <c r="AB161" s="161">
        <v>20</v>
      </c>
      <c r="AC161" s="161">
        <v>21</v>
      </c>
      <c r="AD161" s="161">
        <v>16</v>
      </c>
      <c r="AE161" s="161">
        <v>13</v>
      </c>
      <c r="AF161" s="161">
        <v>10</v>
      </c>
      <c r="AG161" s="161">
        <v>3</v>
      </c>
      <c r="AH161" s="161">
        <v>0</v>
      </c>
      <c r="AI161" s="161">
        <v>0</v>
      </c>
      <c r="AJ161" s="161">
        <v>0</v>
      </c>
      <c r="AK161" s="161">
        <v>12029</v>
      </c>
      <c r="AL161" s="460">
        <v>48.809236947800002</v>
      </c>
      <c r="AM161" s="161">
        <v>34</v>
      </c>
      <c r="AN161" s="161">
        <v>132</v>
      </c>
      <c r="AO161" s="161">
        <v>83</v>
      </c>
      <c r="AP161" s="161">
        <v>42</v>
      </c>
      <c r="AQ161" s="161">
        <v>13</v>
      </c>
      <c r="AR161" s="161">
        <v>0</v>
      </c>
      <c r="AS161" s="161">
        <v>116</v>
      </c>
      <c r="AT161" s="161">
        <v>8</v>
      </c>
      <c r="AU161" s="161">
        <v>2</v>
      </c>
      <c r="AV161" s="161">
        <v>5</v>
      </c>
      <c r="AW161" s="161">
        <v>5</v>
      </c>
      <c r="AX161" s="161">
        <v>4</v>
      </c>
      <c r="AY161" s="161">
        <v>2</v>
      </c>
      <c r="AZ161" s="161">
        <v>6</v>
      </c>
      <c r="BA161" s="161">
        <v>7</v>
      </c>
      <c r="BB161" s="161">
        <v>9</v>
      </c>
      <c r="BC161" s="161">
        <v>10</v>
      </c>
      <c r="BD161" s="161">
        <v>7</v>
      </c>
      <c r="BE161" s="161">
        <v>6</v>
      </c>
      <c r="BF161" s="161">
        <v>9</v>
      </c>
      <c r="BG161" s="161">
        <v>9</v>
      </c>
      <c r="BH161" s="161">
        <v>12</v>
      </c>
      <c r="BI161" s="161">
        <v>8</v>
      </c>
      <c r="BJ161" s="161">
        <v>4</v>
      </c>
      <c r="BK161" s="161">
        <v>2</v>
      </c>
      <c r="BL161" s="161">
        <v>1</v>
      </c>
      <c r="BM161" s="161">
        <v>0</v>
      </c>
      <c r="BN161" s="161">
        <v>0</v>
      </c>
      <c r="BO161" s="161">
        <v>0</v>
      </c>
      <c r="BP161" s="161">
        <v>5562</v>
      </c>
      <c r="BQ161" s="460">
        <v>48.448275862099997</v>
      </c>
      <c r="BR161" s="161">
        <v>15</v>
      </c>
      <c r="BS161" s="161">
        <v>65</v>
      </c>
      <c r="BT161" s="161">
        <v>36</v>
      </c>
      <c r="BU161" s="161">
        <v>15</v>
      </c>
      <c r="BV161" s="161">
        <v>3</v>
      </c>
      <c r="BW161" s="161">
        <v>0</v>
      </c>
      <c r="BX161" s="161">
        <v>133</v>
      </c>
      <c r="BY161" s="161">
        <v>7</v>
      </c>
      <c r="BZ161" s="161">
        <v>8</v>
      </c>
      <c r="CA161" s="161">
        <v>4</v>
      </c>
      <c r="CB161" s="161">
        <v>7</v>
      </c>
      <c r="CC161" s="161">
        <v>7</v>
      </c>
      <c r="CD161" s="161">
        <v>7</v>
      </c>
      <c r="CE161" s="161">
        <v>1</v>
      </c>
      <c r="CF161" s="161">
        <v>5</v>
      </c>
      <c r="CG161" s="161">
        <v>10</v>
      </c>
      <c r="CH161" s="161">
        <v>9</v>
      </c>
      <c r="CI161" s="161">
        <v>5</v>
      </c>
      <c r="CJ161" s="161">
        <v>3</v>
      </c>
      <c r="CK161" s="161">
        <v>13</v>
      </c>
      <c r="CL161" s="161">
        <v>11</v>
      </c>
      <c r="CM161" s="161">
        <v>9</v>
      </c>
      <c r="CN161" s="161">
        <v>8</v>
      </c>
      <c r="CO161" s="161">
        <v>9</v>
      </c>
      <c r="CP161" s="161">
        <v>8</v>
      </c>
      <c r="CQ161" s="161">
        <v>2</v>
      </c>
      <c r="CR161" s="161">
        <v>0</v>
      </c>
      <c r="CS161" s="161">
        <v>0</v>
      </c>
      <c r="CT161" s="161">
        <v>0</v>
      </c>
      <c r="CU161" s="161">
        <v>6467</v>
      </c>
      <c r="CV161" s="460">
        <v>49.124060150399998</v>
      </c>
      <c r="CW161" s="161">
        <v>19</v>
      </c>
      <c r="CX161" s="161">
        <v>67</v>
      </c>
      <c r="CY161" s="161">
        <v>47</v>
      </c>
      <c r="CZ161" s="161">
        <v>27</v>
      </c>
      <c r="DA161" s="161">
        <v>10</v>
      </c>
      <c r="DB161" s="161">
        <v>0</v>
      </c>
    </row>
    <row r="162" spans="1:107" x14ac:dyDescent="0.15">
      <c r="A162" s="292">
        <v>8576</v>
      </c>
      <c r="B162" s="292">
        <v>28220</v>
      </c>
      <c r="C162" s="292">
        <v>1380</v>
      </c>
      <c r="D162" s="462">
        <v>2</v>
      </c>
      <c r="E162" s="462"/>
      <c r="F162" s="462"/>
      <c r="G162" s="462"/>
      <c r="H162" s="462" t="s">
        <v>631</v>
      </c>
      <c r="I162" s="462" t="s">
        <v>59</v>
      </c>
      <c r="J162" s="462" t="s">
        <v>163</v>
      </c>
      <c r="K162" s="462"/>
      <c r="L162" s="455" t="s">
        <v>888</v>
      </c>
      <c r="M162" s="481">
        <v>56</v>
      </c>
      <c r="N162" s="160">
        <v>176</v>
      </c>
      <c r="O162" s="160">
        <v>2</v>
      </c>
      <c r="P162" s="160">
        <v>3</v>
      </c>
      <c r="Q162" s="160">
        <v>10</v>
      </c>
      <c r="R162" s="160">
        <v>4</v>
      </c>
      <c r="S162" s="160">
        <v>3</v>
      </c>
      <c r="T162" s="160">
        <v>4</v>
      </c>
      <c r="U162" s="160">
        <v>10</v>
      </c>
      <c r="V162" s="160">
        <v>4</v>
      </c>
      <c r="W162" s="160">
        <v>11</v>
      </c>
      <c r="X162" s="160">
        <v>8</v>
      </c>
      <c r="Y162" s="160">
        <v>16</v>
      </c>
      <c r="Z162" s="160">
        <v>11</v>
      </c>
      <c r="AA162" s="160">
        <v>17</v>
      </c>
      <c r="AB162" s="160">
        <v>22</v>
      </c>
      <c r="AC162" s="160">
        <v>11</v>
      </c>
      <c r="AD162" s="160">
        <v>12</v>
      </c>
      <c r="AE162" s="160">
        <v>15</v>
      </c>
      <c r="AF162" s="160">
        <v>6</v>
      </c>
      <c r="AG162" s="160">
        <v>5</v>
      </c>
      <c r="AH162" s="160">
        <v>2</v>
      </c>
      <c r="AI162" s="160">
        <v>0</v>
      </c>
      <c r="AJ162" s="160">
        <v>0</v>
      </c>
      <c r="AK162" s="160">
        <v>9758</v>
      </c>
      <c r="AL162" s="463">
        <v>55.943181818200003</v>
      </c>
      <c r="AM162" s="160">
        <v>15</v>
      </c>
      <c r="AN162" s="160">
        <v>88</v>
      </c>
      <c r="AO162" s="160">
        <v>73</v>
      </c>
      <c r="AP162" s="160">
        <v>40</v>
      </c>
      <c r="AQ162" s="160">
        <v>13</v>
      </c>
      <c r="AR162" s="160">
        <v>0</v>
      </c>
      <c r="AS162" s="160">
        <v>85</v>
      </c>
      <c r="AT162" s="160">
        <v>0</v>
      </c>
      <c r="AU162" s="160">
        <v>3</v>
      </c>
      <c r="AV162" s="160">
        <v>4</v>
      </c>
      <c r="AW162" s="160">
        <v>4</v>
      </c>
      <c r="AX162" s="160">
        <v>1</v>
      </c>
      <c r="AY162" s="160">
        <v>4</v>
      </c>
      <c r="AZ162" s="160">
        <v>3</v>
      </c>
      <c r="BA162" s="160">
        <v>3</v>
      </c>
      <c r="BB162" s="160">
        <v>5</v>
      </c>
      <c r="BC162" s="160">
        <v>4</v>
      </c>
      <c r="BD162" s="160">
        <v>8</v>
      </c>
      <c r="BE162" s="160">
        <v>6</v>
      </c>
      <c r="BF162" s="160">
        <v>8</v>
      </c>
      <c r="BG162" s="160">
        <v>10</v>
      </c>
      <c r="BH162" s="160">
        <v>7</v>
      </c>
      <c r="BI162" s="160">
        <v>3</v>
      </c>
      <c r="BJ162" s="160">
        <v>8</v>
      </c>
      <c r="BK162" s="160">
        <v>3</v>
      </c>
      <c r="BL162" s="160">
        <v>1</v>
      </c>
      <c r="BM162" s="160">
        <v>0</v>
      </c>
      <c r="BN162" s="160">
        <v>0</v>
      </c>
      <c r="BO162" s="160">
        <v>0</v>
      </c>
      <c r="BP162" s="160">
        <v>4516</v>
      </c>
      <c r="BQ162" s="463">
        <v>53.629411764700002</v>
      </c>
      <c r="BR162" s="160">
        <v>7</v>
      </c>
      <c r="BS162" s="160">
        <v>46</v>
      </c>
      <c r="BT162" s="160">
        <v>32</v>
      </c>
      <c r="BU162" s="160">
        <v>15</v>
      </c>
      <c r="BV162" s="160">
        <v>4</v>
      </c>
      <c r="BW162" s="160">
        <v>0</v>
      </c>
      <c r="BX162" s="160">
        <v>91</v>
      </c>
      <c r="BY162" s="160">
        <v>2</v>
      </c>
      <c r="BZ162" s="160">
        <v>0</v>
      </c>
      <c r="CA162" s="160">
        <v>6</v>
      </c>
      <c r="CB162" s="160">
        <v>0</v>
      </c>
      <c r="CC162" s="160">
        <v>2</v>
      </c>
      <c r="CD162" s="160">
        <v>0</v>
      </c>
      <c r="CE162" s="160">
        <v>7</v>
      </c>
      <c r="CF162" s="160">
        <v>1</v>
      </c>
      <c r="CG162" s="160">
        <v>6</v>
      </c>
      <c r="CH162" s="160">
        <v>4</v>
      </c>
      <c r="CI162" s="160">
        <v>8</v>
      </c>
      <c r="CJ162" s="160">
        <v>5</v>
      </c>
      <c r="CK162" s="160">
        <v>9</v>
      </c>
      <c r="CL162" s="160">
        <v>12</v>
      </c>
      <c r="CM162" s="160">
        <v>4</v>
      </c>
      <c r="CN162" s="160">
        <v>9</v>
      </c>
      <c r="CO162" s="160">
        <v>7</v>
      </c>
      <c r="CP162" s="160">
        <v>3</v>
      </c>
      <c r="CQ162" s="160">
        <v>4</v>
      </c>
      <c r="CR162" s="160">
        <v>2</v>
      </c>
      <c r="CS162" s="160">
        <v>0</v>
      </c>
      <c r="CT162" s="160">
        <v>0</v>
      </c>
      <c r="CU162" s="160">
        <v>5242</v>
      </c>
      <c r="CV162" s="463">
        <v>58.104395604399997</v>
      </c>
      <c r="CW162" s="160">
        <v>8</v>
      </c>
      <c r="CX162" s="160">
        <v>42</v>
      </c>
      <c r="CY162" s="160">
        <v>41</v>
      </c>
      <c r="CZ162" s="160">
        <v>25</v>
      </c>
      <c r="DA162" s="160">
        <v>9</v>
      </c>
      <c r="DB162" s="160">
        <v>0</v>
      </c>
    </row>
    <row r="163" spans="1:107" x14ac:dyDescent="0.15">
      <c r="K163" s="32"/>
      <c r="L163" s="44" t="s">
        <v>890</v>
      </c>
      <c r="M163" s="44" t="s">
        <v>897</v>
      </c>
      <c r="N163" s="291" t="s">
        <v>598</v>
      </c>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1"/>
      <c r="AM163" s="291"/>
      <c r="AN163" s="291"/>
      <c r="AO163" s="291"/>
      <c r="AP163" s="291"/>
      <c r="AQ163" s="291"/>
      <c r="AR163" s="291"/>
      <c r="AS163" s="291" t="s">
        <v>465</v>
      </c>
      <c r="AT163" s="291"/>
      <c r="AU163" s="291"/>
      <c r="AV163" s="291"/>
      <c r="AW163" s="291"/>
      <c r="AX163" s="291"/>
      <c r="AY163" s="291"/>
      <c r="AZ163" s="291"/>
      <c r="BA163" s="291"/>
      <c r="BB163" s="291"/>
      <c r="BC163" s="291"/>
      <c r="BD163" s="291"/>
      <c r="BE163" s="291"/>
      <c r="BF163" s="291"/>
      <c r="BG163" s="291"/>
      <c r="BH163" s="291"/>
      <c r="BI163" s="291"/>
      <c r="BJ163" s="291"/>
      <c r="BK163" s="291"/>
      <c r="BL163" s="291"/>
      <c r="BM163" s="291"/>
      <c r="BN163" s="291"/>
      <c r="BO163" s="291"/>
      <c r="BP163" s="291"/>
      <c r="BQ163" s="291"/>
      <c r="BR163" s="291"/>
      <c r="BS163" s="291"/>
      <c r="BT163" s="291"/>
      <c r="BU163" s="291"/>
      <c r="BV163" s="291"/>
      <c r="BW163" s="291"/>
      <c r="BX163" s="291" t="s">
        <v>466</v>
      </c>
      <c r="BY163" s="291"/>
      <c r="BZ163" s="291"/>
      <c r="CA163" s="291"/>
      <c r="CB163" s="291"/>
      <c r="CC163" s="291"/>
      <c r="CD163" s="291"/>
      <c r="CE163" s="291"/>
      <c r="CF163" s="291"/>
      <c r="CG163" s="291"/>
      <c r="CH163" s="291"/>
      <c r="CI163" s="291"/>
      <c r="CJ163" s="291"/>
      <c r="CK163" s="291"/>
      <c r="CL163" s="291"/>
      <c r="CM163" s="291"/>
      <c r="CN163" s="291"/>
      <c r="CO163" s="291"/>
      <c r="CP163" s="291"/>
      <c r="CQ163" s="291"/>
      <c r="CR163" s="291"/>
      <c r="CS163" s="291"/>
      <c r="CT163" s="291"/>
      <c r="CU163" s="291"/>
      <c r="CV163" s="291"/>
      <c r="CW163" s="291"/>
      <c r="CX163" s="291"/>
      <c r="CY163" s="291"/>
      <c r="CZ163" s="291"/>
      <c r="DA163" s="291"/>
      <c r="DB163" s="291"/>
    </row>
    <row r="164" spans="1:107" ht="27.75" customHeight="1" x14ac:dyDescent="0.15">
      <c r="K164"/>
      <c r="L164" s="45"/>
      <c r="M164" s="45"/>
      <c r="N164" s="465" t="s">
        <v>1220</v>
      </c>
      <c r="O164" s="465" t="s">
        <v>609</v>
      </c>
      <c r="P164" s="465" t="s">
        <v>610</v>
      </c>
      <c r="Q164" s="465" t="s">
        <v>611</v>
      </c>
      <c r="R164" s="465" t="s">
        <v>612</v>
      </c>
      <c r="S164" s="465" t="s">
        <v>613</v>
      </c>
      <c r="T164" s="465" t="s">
        <v>614</v>
      </c>
      <c r="U164" s="465" t="s">
        <v>615</v>
      </c>
      <c r="V164" s="465" t="s">
        <v>616</v>
      </c>
      <c r="W164" s="465" t="s">
        <v>617</v>
      </c>
      <c r="X164" s="465" t="s">
        <v>618</v>
      </c>
      <c r="Y164" s="465" t="s">
        <v>619</v>
      </c>
      <c r="Z164" s="465" t="s">
        <v>620</v>
      </c>
      <c r="AA164" s="465" t="s">
        <v>621</v>
      </c>
      <c r="AB164" s="465" t="s">
        <v>622</v>
      </c>
      <c r="AC164" s="465" t="s">
        <v>623</v>
      </c>
      <c r="AD164" s="465" t="s">
        <v>624</v>
      </c>
      <c r="AE164" s="465" t="s">
        <v>625</v>
      </c>
      <c r="AF164" s="465" t="s">
        <v>626</v>
      </c>
      <c r="AG164" s="465" t="s">
        <v>627</v>
      </c>
      <c r="AH164" s="465" t="s">
        <v>628</v>
      </c>
      <c r="AI164" s="465" t="s">
        <v>467</v>
      </c>
      <c r="AJ164" s="482" t="s">
        <v>1221</v>
      </c>
      <c r="AK164" s="470"/>
      <c r="AL164" s="470"/>
      <c r="AM164" s="470"/>
      <c r="AN164" s="470"/>
      <c r="AO164" s="470"/>
      <c r="AP164" s="470"/>
      <c r="AQ164" s="470"/>
      <c r="AR164" s="470"/>
      <c r="AS164" s="465" t="s">
        <v>1220</v>
      </c>
      <c r="AT164" s="465" t="s">
        <v>609</v>
      </c>
      <c r="AU164" s="465" t="s">
        <v>610</v>
      </c>
      <c r="AV164" s="465" t="s">
        <v>611</v>
      </c>
      <c r="AW164" s="465" t="s">
        <v>612</v>
      </c>
      <c r="AX164" s="465" t="s">
        <v>613</v>
      </c>
      <c r="AY164" s="465" t="s">
        <v>614</v>
      </c>
      <c r="AZ164" s="465" t="s">
        <v>615</v>
      </c>
      <c r="BA164" s="465" t="s">
        <v>616</v>
      </c>
      <c r="BB164" s="465" t="s">
        <v>617</v>
      </c>
      <c r="BC164" s="465" t="s">
        <v>618</v>
      </c>
      <c r="BD164" s="465" t="s">
        <v>619</v>
      </c>
      <c r="BE164" s="465" t="s">
        <v>620</v>
      </c>
      <c r="BF164" s="465" t="s">
        <v>621</v>
      </c>
      <c r="BG164" s="465" t="s">
        <v>622</v>
      </c>
      <c r="BH164" s="465" t="s">
        <v>623</v>
      </c>
      <c r="BI164" s="465" t="s">
        <v>624</v>
      </c>
      <c r="BJ164" s="465" t="s">
        <v>625</v>
      </c>
      <c r="BK164" s="465" t="s">
        <v>626</v>
      </c>
      <c r="BL164" s="465" t="s">
        <v>627</v>
      </c>
      <c r="BM164" s="465" t="s">
        <v>628</v>
      </c>
      <c r="BN164" s="465" t="s">
        <v>467</v>
      </c>
      <c r="BO164" s="482" t="s">
        <v>1221</v>
      </c>
      <c r="BP164" s="471"/>
      <c r="BQ164" s="471"/>
      <c r="BR164" s="470"/>
      <c r="BS164" s="470"/>
      <c r="BT164" s="470"/>
      <c r="BU164" s="470"/>
      <c r="BV164" s="470"/>
      <c r="BW164" s="470"/>
      <c r="BX164" s="465" t="s">
        <v>1220</v>
      </c>
      <c r="BY164" s="465" t="s">
        <v>609</v>
      </c>
      <c r="BZ164" s="465" t="s">
        <v>610</v>
      </c>
      <c r="CA164" s="465" t="s">
        <v>611</v>
      </c>
      <c r="CB164" s="465" t="s">
        <v>612</v>
      </c>
      <c r="CC164" s="465" t="s">
        <v>613</v>
      </c>
      <c r="CD164" s="465" t="s">
        <v>614</v>
      </c>
      <c r="CE164" s="465" t="s">
        <v>615</v>
      </c>
      <c r="CF164" s="465" t="s">
        <v>616</v>
      </c>
      <c r="CG164" s="465" t="s">
        <v>617</v>
      </c>
      <c r="CH164" s="465" t="s">
        <v>618</v>
      </c>
      <c r="CI164" s="465" t="s">
        <v>619</v>
      </c>
      <c r="CJ164" s="465" t="s">
        <v>620</v>
      </c>
      <c r="CK164" s="465" t="s">
        <v>621</v>
      </c>
      <c r="CL164" s="465" t="s">
        <v>622</v>
      </c>
      <c r="CM164" s="465" t="s">
        <v>623</v>
      </c>
      <c r="CN164" s="465" t="s">
        <v>624</v>
      </c>
      <c r="CO164" s="465" t="s">
        <v>625</v>
      </c>
      <c r="CP164" s="465" t="s">
        <v>626</v>
      </c>
      <c r="CQ164" s="465" t="s">
        <v>627</v>
      </c>
      <c r="CR164" s="465" t="s">
        <v>628</v>
      </c>
      <c r="CS164" s="465" t="s">
        <v>467</v>
      </c>
      <c r="CT164" s="482" t="s">
        <v>1221</v>
      </c>
      <c r="CU164" s="471"/>
      <c r="CV164" s="471"/>
      <c r="CW164" s="470"/>
      <c r="CX164" s="470"/>
      <c r="CY164" s="470"/>
      <c r="CZ164" s="470"/>
      <c r="DA164" s="470"/>
      <c r="DB164" s="470"/>
      <c r="DC164" s="288"/>
    </row>
    <row r="165" spans="1:107" x14ac:dyDescent="0.15">
      <c r="K165">
        <v>1</v>
      </c>
      <c r="L165" t="s">
        <v>878</v>
      </c>
      <c r="M165" s="51">
        <f>M9+SUM(M23:M25)+M28+SUM(M37:M41)</f>
        <v>5406</v>
      </c>
      <c r="N165" s="51">
        <f>N9+SUM(N23:N25)+N28+SUM(N37:N41)</f>
        <v>13188</v>
      </c>
      <c r="O165" s="51">
        <f t="shared" ref="O165:BZ165" si="0">O9+SUM(O23:O25)+O28+SUM(O37:O41)</f>
        <v>654</v>
      </c>
      <c r="P165" s="51">
        <f t="shared" si="0"/>
        <v>584</v>
      </c>
      <c r="Q165" s="51">
        <f t="shared" si="0"/>
        <v>621</v>
      </c>
      <c r="R165" s="51">
        <f t="shared" si="0"/>
        <v>792</v>
      </c>
      <c r="S165" s="51">
        <f t="shared" si="0"/>
        <v>567</v>
      </c>
      <c r="T165" s="51">
        <f t="shared" si="0"/>
        <v>767</v>
      </c>
      <c r="U165" s="51">
        <f t="shared" si="0"/>
        <v>891</v>
      </c>
      <c r="V165" s="51">
        <f t="shared" si="0"/>
        <v>942</v>
      </c>
      <c r="W165" s="51">
        <f t="shared" si="0"/>
        <v>993</v>
      </c>
      <c r="X165" s="51">
        <f t="shared" si="0"/>
        <v>888</v>
      </c>
      <c r="Y165" s="51">
        <f t="shared" si="0"/>
        <v>806</v>
      </c>
      <c r="Z165" s="51">
        <f t="shared" si="0"/>
        <v>693</v>
      </c>
      <c r="AA165" s="51">
        <f t="shared" si="0"/>
        <v>890</v>
      </c>
      <c r="AB165" s="51">
        <f t="shared" si="0"/>
        <v>920</v>
      </c>
      <c r="AC165" s="51">
        <f t="shared" si="0"/>
        <v>723</v>
      </c>
      <c r="AD165" s="51">
        <f t="shared" si="0"/>
        <v>553</v>
      </c>
      <c r="AE165" s="51">
        <f t="shared" si="0"/>
        <v>416</v>
      </c>
      <c r="AF165" s="51">
        <f t="shared" si="0"/>
        <v>246</v>
      </c>
      <c r="AG165" s="51">
        <f t="shared" si="0"/>
        <v>128</v>
      </c>
      <c r="AH165" s="51">
        <f t="shared" si="0"/>
        <v>27</v>
      </c>
      <c r="AI165" s="51">
        <f t="shared" si="0"/>
        <v>9</v>
      </c>
      <c r="AJ165" s="483">
        <f t="shared" si="0"/>
        <v>78</v>
      </c>
      <c r="AK165" s="51">
        <f t="shared" si="0"/>
        <v>569425</v>
      </c>
      <c r="AL165" s="51">
        <f t="shared" si="0"/>
        <v>445.26545675680001</v>
      </c>
      <c r="AM165" s="468"/>
      <c r="AN165" s="468"/>
      <c r="AO165" s="468"/>
      <c r="AP165" s="468"/>
      <c r="AQ165" s="468"/>
      <c r="AR165" s="468"/>
      <c r="AS165" s="51">
        <f t="shared" si="0"/>
        <v>6673</v>
      </c>
      <c r="AT165" s="51">
        <f t="shared" si="0"/>
        <v>304</v>
      </c>
      <c r="AU165" s="51">
        <f t="shared" si="0"/>
        <v>317</v>
      </c>
      <c r="AV165" s="51">
        <f t="shared" si="0"/>
        <v>331</v>
      </c>
      <c r="AW165" s="51">
        <f t="shared" si="0"/>
        <v>423</v>
      </c>
      <c r="AX165" s="51">
        <f t="shared" si="0"/>
        <v>278</v>
      </c>
      <c r="AY165" s="51">
        <f t="shared" si="0"/>
        <v>411</v>
      </c>
      <c r="AZ165" s="51">
        <f t="shared" si="0"/>
        <v>503</v>
      </c>
      <c r="BA165" s="51">
        <f t="shared" si="0"/>
        <v>498</v>
      </c>
      <c r="BB165" s="51">
        <f t="shared" si="0"/>
        <v>510</v>
      </c>
      <c r="BC165" s="51">
        <f t="shared" si="0"/>
        <v>446</v>
      </c>
      <c r="BD165" s="51">
        <f t="shared" si="0"/>
        <v>438</v>
      </c>
      <c r="BE165" s="51">
        <f t="shared" si="0"/>
        <v>365</v>
      </c>
      <c r="BF165" s="51">
        <f t="shared" si="0"/>
        <v>437</v>
      </c>
      <c r="BG165" s="51">
        <f t="shared" si="0"/>
        <v>441</v>
      </c>
      <c r="BH165" s="51">
        <f t="shared" si="0"/>
        <v>346</v>
      </c>
      <c r="BI165" s="51">
        <f t="shared" si="0"/>
        <v>255</v>
      </c>
      <c r="BJ165" s="51">
        <f t="shared" si="0"/>
        <v>185</v>
      </c>
      <c r="BK165" s="51">
        <f t="shared" si="0"/>
        <v>85</v>
      </c>
      <c r="BL165" s="51">
        <f t="shared" si="0"/>
        <v>29</v>
      </c>
      <c r="BM165" s="51">
        <f t="shared" si="0"/>
        <v>6</v>
      </c>
      <c r="BN165" s="51">
        <f t="shared" si="0"/>
        <v>1</v>
      </c>
      <c r="BO165" s="483">
        <f t="shared" si="0"/>
        <v>64</v>
      </c>
      <c r="BP165" s="468"/>
      <c r="BQ165" s="468"/>
      <c r="BR165" s="468"/>
      <c r="BS165" s="468"/>
      <c r="BT165" s="468"/>
      <c r="BU165" s="468"/>
      <c r="BV165" s="468"/>
      <c r="BW165" s="468"/>
      <c r="BX165" s="51">
        <f t="shared" si="0"/>
        <v>6515</v>
      </c>
      <c r="BY165" s="51">
        <f t="shared" si="0"/>
        <v>350</v>
      </c>
      <c r="BZ165" s="51">
        <f t="shared" si="0"/>
        <v>267</v>
      </c>
      <c r="CA165" s="51">
        <f t="shared" ref="CA165:CT165" si="1">CA9+SUM(CA23:CA25)+CA28+SUM(CA37:CA41)</f>
        <v>290</v>
      </c>
      <c r="CB165" s="51">
        <f t="shared" si="1"/>
        <v>369</v>
      </c>
      <c r="CC165" s="51">
        <f t="shared" si="1"/>
        <v>289</v>
      </c>
      <c r="CD165" s="51">
        <f t="shared" si="1"/>
        <v>356</v>
      </c>
      <c r="CE165" s="51">
        <f t="shared" si="1"/>
        <v>388</v>
      </c>
      <c r="CF165" s="51">
        <f t="shared" si="1"/>
        <v>444</v>
      </c>
      <c r="CG165" s="51">
        <f t="shared" si="1"/>
        <v>483</v>
      </c>
      <c r="CH165" s="51">
        <f t="shared" si="1"/>
        <v>442</v>
      </c>
      <c r="CI165" s="51">
        <f t="shared" si="1"/>
        <v>368</v>
      </c>
      <c r="CJ165" s="51">
        <f t="shared" si="1"/>
        <v>328</v>
      </c>
      <c r="CK165" s="51">
        <f t="shared" si="1"/>
        <v>453</v>
      </c>
      <c r="CL165" s="51">
        <f t="shared" si="1"/>
        <v>479</v>
      </c>
      <c r="CM165" s="51">
        <f t="shared" si="1"/>
        <v>377</v>
      </c>
      <c r="CN165" s="51">
        <f t="shared" si="1"/>
        <v>298</v>
      </c>
      <c r="CO165" s="51">
        <f t="shared" si="1"/>
        <v>231</v>
      </c>
      <c r="CP165" s="51">
        <f t="shared" si="1"/>
        <v>161</v>
      </c>
      <c r="CQ165" s="51">
        <f t="shared" si="1"/>
        <v>99</v>
      </c>
      <c r="CR165" s="51">
        <f t="shared" si="1"/>
        <v>21</v>
      </c>
      <c r="CS165" s="51">
        <f t="shared" si="1"/>
        <v>8</v>
      </c>
      <c r="CT165" s="483">
        <f t="shared" si="1"/>
        <v>14</v>
      </c>
      <c r="CU165" s="472"/>
      <c r="CV165" s="472"/>
      <c r="CW165" s="468"/>
      <c r="CX165" s="468"/>
      <c r="CY165" s="468"/>
      <c r="CZ165" s="468"/>
      <c r="DA165" s="468"/>
      <c r="DB165" s="468"/>
      <c r="DC165" s="468"/>
    </row>
    <row r="166" spans="1:107" x14ac:dyDescent="0.15">
      <c r="K166">
        <v>2</v>
      </c>
      <c r="L166" t="s">
        <v>889</v>
      </c>
      <c r="M166" s="128">
        <f>SUM(M44:M46)+SUM(M49:M56)</f>
        <v>1069</v>
      </c>
      <c r="N166" s="128">
        <f>SUM(N44:N46)+SUM(N49:N56)</f>
        <v>3121</v>
      </c>
      <c r="O166" s="128">
        <f t="shared" ref="O166:BZ166" si="2">SUM(O44:O46)+SUM(O49:O56)</f>
        <v>102</v>
      </c>
      <c r="P166" s="128">
        <f t="shared" si="2"/>
        <v>133</v>
      </c>
      <c r="Q166" s="128">
        <f t="shared" si="2"/>
        <v>122</v>
      </c>
      <c r="R166" s="128">
        <f t="shared" si="2"/>
        <v>130</v>
      </c>
      <c r="S166" s="128">
        <f t="shared" si="2"/>
        <v>105</v>
      </c>
      <c r="T166" s="128">
        <f t="shared" si="2"/>
        <v>127</v>
      </c>
      <c r="U166" s="128">
        <f t="shared" si="2"/>
        <v>136</v>
      </c>
      <c r="V166" s="128">
        <f t="shared" si="2"/>
        <v>154</v>
      </c>
      <c r="W166" s="128">
        <f t="shared" si="2"/>
        <v>172</v>
      </c>
      <c r="X166" s="128">
        <f t="shared" si="2"/>
        <v>182</v>
      </c>
      <c r="Y166" s="128">
        <f t="shared" si="2"/>
        <v>191</v>
      </c>
      <c r="Z166" s="128">
        <f t="shared" si="2"/>
        <v>245</v>
      </c>
      <c r="AA166" s="128">
        <f t="shared" si="2"/>
        <v>273</v>
      </c>
      <c r="AB166" s="128">
        <f t="shared" si="2"/>
        <v>301</v>
      </c>
      <c r="AC166" s="128">
        <f t="shared" si="2"/>
        <v>240</v>
      </c>
      <c r="AD166" s="128">
        <f t="shared" si="2"/>
        <v>177</v>
      </c>
      <c r="AE166" s="128">
        <f t="shared" si="2"/>
        <v>162</v>
      </c>
      <c r="AF166" s="128">
        <f t="shared" si="2"/>
        <v>108</v>
      </c>
      <c r="AG166" s="128">
        <f t="shared" si="2"/>
        <v>49</v>
      </c>
      <c r="AH166" s="128">
        <f t="shared" si="2"/>
        <v>12</v>
      </c>
      <c r="AI166" s="128">
        <f t="shared" si="2"/>
        <v>0</v>
      </c>
      <c r="AJ166" s="484">
        <f t="shared" si="2"/>
        <v>0</v>
      </c>
      <c r="AK166" s="128">
        <f t="shared" si="2"/>
        <v>156537</v>
      </c>
      <c r="AL166" s="128">
        <f t="shared" si="2"/>
        <v>554.98700234800003</v>
      </c>
      <c r="AM166" s="469"/>
      <c r="AN166" s="469"/>
      <c r="AO166" s="469"/>
      <c r="AP166" s="469"/>
      <c r="AQ166" s="469"/>
      <c r="AR166" s="469"/>
      <c r="AS166" s="128">
        <f t="shared" si="2"/>
        <v>1475</v>
      </c>
      <c r="AT166" s="128">
        <f t="shared" si="2"/>
        <v>48</v>
      </c>
      <c r="AU166" s="128">
        <f t="shared" si="2"/>
        <v>63</v>
      </c>
      <c r="AV166" s="128">
        <f t="shared" si="2"/>
        <v>67</v>
      </c>
      <c r="AW166" s="128">
        <f t="shared" si="2"/>
        <v>59</v>
      </c>
      <c r="AX166" s="128">
        <f t="shared" si="2"/>
        <v>49</v>
      </c>
      <c r="AY166" s="128">
        <f t="shared" si="2"/>
        <v>61</v>
      </c>
      <c r="AZ166" s="128">
        <f t="shared" si="2"/>
        <v>61</v>
      </c>
      <c r="BA166" s="128">
        <f t="shared" si="2"/>
        <v>67</v>
      </c>
      <c r="BB166" s="128">
        <f t="shared" si="2"/>
        <v>102</v>
      </c>
      <c r="BC166" s="128">
        <f t="shared" si="2"/>
        <v>90</v>
      </c>
      <c r="BD166" s="128">
        <f t="shared" si="2"/>
        <v>88</v>
      </c>
      <c r="BE166" s="128">
        <f t="shared" si="2"/>
        <v>123</v>
      </c>
      <c r="BF166" s="128">
        <f t="shared" si="2"/>
        <v>135</v>
      </c>
      <c r="BG166" s="128">
        <f t="shared" si="2"/>
        <v>155</v>
      </c>
      <c r="BH166" s="128">
        <f t="shared" si="2"/>
        <v>108</v>
      </c>
      <c r="BI166" s="128">
        <f t="shared" si="2"/>
        <v>79</v>
      </c>
      <c r="BJ166" s="128">
        <f t="shared" si="2"/>
        <v>69</v>
      </c>
      <c r="BK166" s="128">
        <f t="shared" si="2"/>
        <v>39</v>
      </c>
      <c r="BL166" s="128">
        <f t="shared" si="2"/>
        <v>9</v>
      </c>
      <c r="BM166" s="128">
        <f t="shared" si="2"/>
        <v>3</v>
      </c>
      <c r="BN166" s="128">
        <f t="shared" si="2"/>
        <v>0</v>
      </c>
      <c r="BO166" s="484">
        <f t="shared" si="2"/>
        <v>0</v>
      </c>
      <c r="BP166" s="469"/>
      <c r="BQ166" s="469"/>
      <c r="BR166" s="469"/>
      <c r="BS166" s="469"/>
      <c r="BT166" s="469"/>
      <c r="BU166" s="469"/>
      <c r="BV166" s="469"/>
      <c r="BW166" s="469"/>
      <c r="BX166" s="128">
        <f t="shared" si="2"/>
        <v>1646</v>
      </c>
      <c r="BY166" s="128">
        <f t="shared" si="2"/>
        <v>54</v>
      </c>
      <c r="BZ166" s="128">
        <f t="shared" si="2"/>
        <v>70</v>
      </c>
      <c r="CA166" s="128">
        <f t="shared" ref="CA166:CT166" si="3">SUM(CA44:CA46)+SUM(CA49:CA56)</f>
        <v>55</v>
      </c>
      <c r="CB166" s="128">
        <f t="shared" si="3"/>
        <v>71</v>
      </c>
      <c r="CC166" s="128">
        <f t="shared" si="3"/>
        <v>56</v>
      </c>
      <c r="CD166" s="128">
        <f t="shared" si="3"/>
        <v>66</v>
      </c>
      <c r="CE166" s="128">
        <f t="shared" si="3"/>
        <v>75</v>
      </c>
      <c r="CF166" s="128">
        <f t="shared" si="3"/>
        <v>87</v>
      </c>
      <c r="CG166" s="128">
        <f t="shared" si="3"/>
        <v>70</v>
      </c>
      <c r="CH166" s="128">
        <f t="shared" si="3"/>
        <v>92</v>
      </c>
      <c r="CI166" s="128">
        <f t="shared" si="3"/>
        <v>103</v>
      </c>
      <c r="CJ166" s="128">
        <f t="shared" si="3"/>
        <v>122</v>
      </c>
      <c r="CK166" s="128">
        <f t="shared" si="3"/>
        <v>138</v>
      </c>
      <c r="CL166" s="128">
        <f t="shared" si="3"/>
        <v>146</v>
      </c>
      <c r="CM166" s="128">
        <f t="shared" si="3"/>
        <v>132</v>
      </c>
      <c r="CN166" s="128">
        <f t="shared" si="3"/>
        <v>98</v>
      </c>
      <c r="CO166" s="128">
        <f t="shared" si="3"/>
        <v>93</v>
      </c>
      <c r="CP166" s="128">
        <f t="shared" si="3"/>
        <v>69</v>
      </c>
      <c r="CQ166" s="128">
        <f t="shared" si="3"/>
        <v>40</v>
      </c>
      <c r="CR166" s="128">
        <f t="shared" si="3"/>
        <v>9</v>
      </c>
      <c r="CS166" s="128">
        <f t="shared" si="3"/>
        <v>0</v>
      </c>
      <c r="CT166" s="484">
        <f t="shared" si="3"/>
        <v>0</v>
      </c>
      <c r="CU166" s="473"/>
      <c r="CV166" s="473"/>
      <c r="CW166" s="469"/>
      <c r="CX166" s="469"/>
      <c r="CY166" s="469"/>
      <c r="CZ166" s="469"/>
      <c r="DA166" s="469"/>
      <c r="DB166" s="469"/>
      <c r="DC166" s="469"/>
    </row>
    <row r="167" spans="1:107" x14ac:dyDescent="0.15">
      <c r="K167">
        <v>3</v>
      </c>
      <c r="L167" t="s">
        <v>879</v>
      </c>
      <c r="M167" s="128">
        <f>M57+M60+SUM(M64:M73)</f>
        <v>1043</v>
      </c>
      <c r="N167" s="128">
        <f>N57+N60+SUM(N64:N73)</f>
        <v>3124</v>
      </c>
      <c r="O167" s="128">
        <f t="shared" ref="O167:BZ167" si="4">O57+O60+SUM(O64:O73)</f>
        <v>60</v>
      </c>
      <c r="P167" s="128">
        <f t="shared" si="4"/>
        <v>85</v>
      </c>
      <c r="Q167" s="128">
        <f t="shared" si="4"/>
        <v>136</v>
      </c>
      <c r="R167" s="128">
        <f t="shared" si="4"/>
        <v>162</v>
      </c>
      <c r="S167" s="128">
        <f t="shared" si="4"/>
        <v>109</v>
      </c>
      <c r="T167" s="128">
        <f t="shared" si="4"/>
        <v>116</v>
      </c>
      <c r="U167" s="128">
        <f t="shared" si="4"/>
        <v>113</v>
      </c>
      <c r="V167" s="128">
        <f t="shared" si="4"/>
        <v>111</v>
      </c>
      <c r="W167" s="128">
        <f t="shared" si="4"/>
        <v>186</v>
      </c>
      <c r="X167" s="128">
        <f t="shared" si="4"/>
        <v>182</v>
      </c>
      <c r="Y167" s="128">
        <f t="shared" si="4"/>
        <v>210</v>
      </c>
      <c r="Z167" s="128">
        <f t="shared" si="4"/>
        <v>245</v>
      </c>
      <c r="AA167" s="128">
        <f t="shared" si="4"/>
        <v>256</v>
      </c>
      <c r="AB167" s="128">
        <f t="shared" si="4"/>
        <v>317</v>
      </c>
      <c r="AC167" s="128">
        <f t="shared" si="4"/>
        <v>254</v>
      </c>
      <c r="AD167" s="128">
        <f t="shared" si="4"/>
        <v>197</v>
      </c>
      <c r="AE167" s="128">
        <f t="shared" si="4"/>
        <v>199</v>
      </c>
      <c r="AF167" s="128">
        <f t="shared" si="4"/>
        <v>126</v>
      </c>
      <c r="AG167" s="128">
        <f t="shared" si="4"/>
        <v>50</v>
      </c>
      <c r="AH167" s="128">
        <f t="shared" si="4"/>
        <v>9</v>
      </c>
      <c r="AI167" s="128">
        <f t="shared" si="4"/>
        <v>1</v>
      </c>
      <c r="AJ167" s="484">
        <f t="shared" si="4"/>
        <v>0</v>
      </c>
      <c r="AK167" s="128">
        <f t="shared" si="4"/>
        <v>162975</v>
      </c>
      <c r="AL167" s="128">
        <f t="shared" si="4"/>
        <v>631.15983343209996</v>
      </c>
      <c r="AM167" s="469"/>
      <c r="AN167" s="469"/>
      <c r="AO167" s="469"/>
      <c r="AP167" s="469"/>
      <c r="AQ167" s="469"/>
      <c r="AR167" s="469"/>
      <c r="AS167" s="128">
        <f t="shared" si="4"/>
        <v>1487</v>
      </c>
      <c r="AT167" s="128">
        <f t="shared" si="4"/>
        <v>30</v>
      </c>
      <c r="AU167" s="128">
        <f t="shared" si="4"/>
        <v>41</v>
      </c>
      <c r="AV167" s="128">
        <f t="shared" si="4"/>
        <v>72</v>
      </c>
      <c r="AW167" s="128">
        <f t="shared" si="4"/>
        <v>81</v>
      </c>
      <c r="AX167" s="128">
        <f t="shared" si="4"/>
        <v>52</v>
      </c>
      <c r="AY167" s="128">
        <f t="shared" si="4"/>
        <v>60</v>
      </c>
      <c r="AZ167" s="128">
        <f t="shared" si="4"/>
        <v>63</v>
      </c>
      <c r="BA167" s="128">
        <f t="shared" si="4"/>
        <v>48</v>
      </c>
      <c r="BB167" s="128">
        <f t="shared" si="4"/>
        <v>94</v>
      </c>
      <c r="BC167" s="128">
        <f t="shared" si="4"/>
        <v>89</v>
      </c>
      <c r="BD167" s="128">
        <f t="shared" si="4"/>
        <v>100</v>
      </c>
      <c r="BE167" s="128">
        <f t="shared" si="4"/>
        <v>123</v>
      </c>
      <c r="BF167" s="128">
        <f t="shared" si="4"/>
        <v>125</v>
      </c>
      <c r="BG167" s="128">
        <f t="shared" si="4"/>
        <v>171</v>
      </c>
      <c r="BH167" s="128">
        <f t="shared" si="4"/>
        <v>116</v>
      </c>
      <c r="BI167" s="128">
        <f t="shared" si="4"/>
        <v>83</v>
      </c>
      <c r="BJ167" s="128">
        <f t="shared" si="4"/>
        <v>80</v>
      </c>
      <c r="BK167" s="128">
        <f t="shared" si="4"/>
        <v>41</v>
      </c>
      <c r="BL167" s="128">
        <f t="shared" si="4"/>
        <v>17</v>
      </c>
      <c r="BM167" s="128">
        <f t="shared" si="4"/>
        <v>1</v>
      </c>
      <c r="BN167" s="128">
        <f t="shared" si="4"/>
        <v>0</v>
      </c>
      <c r="BO167" s="484">
        <f t="shared" si="4"/>
        <v>0</v>
      </c>
      <c r="BP167" s="469"/>
      <c r="BQ167" s="469"/>
      <c r="BR167" s="469"/>
      <c r="BS167" s="469"/>
      <c r="BT167" s="469"/>
      <c r="BU167" s="469"/>
      <c r="BV167" s="469"/>
      <c r="BW167" s="469"/>
      <c r="BX167" s="128">
        <f t="shared" si="4"/>
        <v>1637</v>
      </c>
      <c r="BY167" s="128">
        <f t="shared" si="4"/>
        <v>30</v>
      </c>
      <c r="BZ167" s="128">
        <f t="shared" si="4"/>
        <v>44</v>
      </c>
      <c r="CA167" s="128">
        <f t="shared" ref="CA167:CT167" si="5">CA57+CA60+SUM(CA64:CA73)</f>
        <v>64</v>
      </c>
      <c r="CB167" s="128">
        <f t="shared" si="5"/>
        <v>81</v>
      </c>
      <c r="CC167" s="128">
        <f t="shared" si="5"/>
        <v>57</v>
      </c>
      <c r="CD167" s="128">
        <f t="shared" si="5"/>
        <v>56</v>
      </c>
      <c r="CE167" s="128">
        <f t="shared" si="5"/>
        <v>50</v>
      </c>
      <c r="CF167" s="128">
        <f t="shared" si="5"/>
        <v>63</v>
      </c>
      <c r="CG167" s="128">
        <f t="shared" si="5"/>
        <v>92</v>
      </c>
      <c r="CH167" s="128">
        <f t="shared" si="5"/>
        <v>93</v>
      </c>
      <c r="CI167" s="128">
        <f t="shared" si="5"/>
        <v>110</v>
      </c>
      <c r="CJ167" s="128">
        <f t="shared" si="5"/>
        <v>122</v>
      </c>
      <c r="CK167" s="128">
        <f t="shared" si="5"/>
        <v>131</v>
      </c>
      <c r="CL167" s="128">
        <f t="shared" si="5"/>
        <v>146</v>
      </c>
      <c r="CM167" s="128">
        <f t="shared" si="5"/>
        <v>138</v>
      </c>
      <c r="CN167" s="128">
        <f t="shared" si="5"/>
        <v>114</v>
      </c>
      <c r="CO167" s="128">
        <f t="shared" si="5"/>
        <v>119</v>
      </c>
      <c r="CP167" s="128">
        <f t="shared" si="5"/>
        <v>85</v>
      </c>
      <c r="CQ167" s="128">
        <f t="shared" si="5"/>
        <v>33</v>
      </c>
      <c r="CR167" s="128">
        <f t="shared" si="5"/>
        <v>8</v>
      </c>
      <c r="CS167" s="128">
        <f t="shared" si="5"/>
        <v>1</v>
      </c>
      <c r="CT167" s="484">
        <f t="shared" si="5"/>
        <v>0</v>
      </c>
      <c r="CU167" s="473"/>
      <c r="CV167" s="473"/>
      <c r="CW167" s="469"/>
      <c r="CX167" s="469"/>
      <c r="CY167" s="469"/>
      <c r="CZ167" s="469"/>
      <c r="DA167" s="469"/>
      <c r="DB167" s="469"/>
      <c r="DC167" s="469"/>
    </row>
    <row r="168" spans="1:107" x14ac:dyDescent="0.15">
      <c r="K168">
        <v>4</v>
      </c>
      <c r="L168" t="s">
        <v>881</v>
      </c>
      <c r="M168" s="128">
        <f>SUM(M74:M80)+SUM(M83:M86)+SUM(M89:M93)+M96</f>
        <v>1460</v>
      </c>
      <c r="N168" s="128">
        <f>SUM(N74:N80)+SUM(N83:N86)+SUM(N89:N93)+N96</f>
        <v>4800</v>
      </c>
      <c r="O168" s="128">
        <f t="shared" ref="O168:BZ168" si="6">SUM(O74:O80)+SUM(O83:O86)+SUM(O89:O93)+O96</f>
        <v>116</v>
      </c>
      <c r="P168" s="128">
        <f t="shared" si="6"/>
        <v>136</v>
      </c>
      <c r="Q168" s="128">
        <f t="shared" si="6"/>
        <v>192</v>
      </c>
      <c r="R168" s="128">
        <f t="shared" si="6"/>
        <v>215</v>
      </c>
      <c r="S168" s="128">
        <f t="shared" si="6"/>
        <v>196</v>
      </c>
      <c r="T168" s="128">
        <f t="shared" si="6"/>
        <v>194</v>
      </c>
      <c r="U168" s="128">
        <f t="shared" si="6"/>
        <v>199</v>
      </c>
      <c r="V168" s="128">
        <f t="shared" si="6"/>
        <v>195</v>
      </c>
      <c r="W168" s="128">
        <f t="shared" si="6"/>
        <v>290</v>
      </c>
      <c r="X168" s="128">
        <f t="shared" si="6"/>
        <v>285</v>
      </c>
      <c r="Y168" s="128">
        <f t="shared" si="6"/>
        <v>321</v>
      </c>
      <c r="Z168" s="128">
        <f t="shared" si="6"/>
        <v>331</v>
      </c>
      <c r="AA168" s="128">
        <f t="shared" si="6"/>
        <v>418</v>
      </c>
      <c r="AB168" s="128">
        <f t="shared" si="6"/>
        <v>439</v>
      </c>
      <c r="AC168" s="128">
        <f t="shared" si="6"/>
        <v>326</v>
      </c>
      <c r="AD168" s="128">
        <f t="shared" si="6"/>
        <v>252</v>
      </c>
      <c r="AE168" s="128">
        <f t="shared" si="6"/>
        <v>281</v>
      </c>
      <c r="AF168" s="128">
        <f t="shared" si="6"/>
        <v>226</v>
      </c>
      <c r="AG168" s="128">
        <f t="shared" si="6"/>
        <v>125</v>
      </c>
      <c r="AH168" s="128">
        <f t="shared" si="6"/>
        <v>48</v>
      </c>
      <c r="AI168" s="128">
        <f t="shared" si="6"/>
        <v>15</v>
      </c>
      <c r="AJ168" s="484">
        <f t="shared" si="6"/>
        <v>0</v>
      </c>
      <c r="AK168" s="128">
        <f t="shared" si="6"/>
        <v>249984</v>
      </c>
      <c r="AL168" s="128">
        <f t="shared" si="6"/>
        <v>877.0205412844</v>
      </c>
      <c r="AM168" s="469"/>
      <c r="AN168" s="469"/>
      <c r="AO168" s="469"/>
      <c r="AP168" s="469"/>
      <c r="AQ168" s="469"/>
      <c r="AR168" s="469"/>
      <c r="AS168" s="128">
        <f t="shared" si="6"/>
        <v>2276</v>
      </c>
      <c r="AT168" s="128">
        <f t="shared" si="6"/>
        <v>56</v>
      </c>
      <c r="AU168" s="128">
        <f t="shared" si="6"/>
        <v>70</v>
      </c>
      <c r="AV168" s="128">
        <f t="shared" si="6"/>
        <v>100</v>
      </c>
      <c r="AW168" s="128">
        <f t="shared" si="6"/>
        <v>117</v>
      </c>
      <c r="AX168" s="128">
        <f t="shared" si="6"/>
        <v>115</v>
      </c>
      <c r="AY168" s="128">
        <f t="shared" si="6"/>
        <v>104</v>
      </c>
      <c r="AZ168" s="128">
        <f t="shared" si="6"/>
        <v>103</v>
      </c>
      <c r="BA168" s="128">
        <f t="shared" si="6"/>
        <v>109</v>
      </c>
      <c r="BB168" s="128">
        <f t="shared" si="6"/>
        <v>150</v>
      </c>
      <c r="BC168" s="128">
        <f t="shared" si="6"/>
        <v>140</v>
      </c>
      <c r="BD168" s="128">
        <f t="shared" si="6"/>
        <v>150</v>
      </c>
      <c r="BE168" s="128">
        <f t="shared" si="6"/>
        <v>169</v>
      </c>
      <c r="BF168" s="128">
        <f t="shared" si="6"/>
        <v>201</v>
      </c>
      <c r="BG168" s="128">
        <f t="shared" si="6"/>
        <v>219</v>
      </c>
      <c r="BH168" s="128">
        <f t="shared" si="6"/>
        <v>159</v>
      </c>
      <c r="BI168" s="128">
        <f t="shared" si="6"/>
        <v>104</v>
      </c>
      <c r="BJ168" s="128">
        <f t="shared" si="6"/>
        <v>111</v>
      </c>
      <c r="BK168" s="128">
        <f t="shared" si="6"/>
        <v>66</v>
      </c>
      <c r="BL168" s="128">
        <f t="shared" si="6"/>
        <v>23</v>
      </c>
      <c r="BM168" s="128">
        <f t="shared" si="6"/>
        <v>9</v>
      </c>
      <c r="BN168" s="128">
        <f t="shared" si="6"/>
        <v>1</v>
      </c>
      <c r="BO168" s="484">
        <f t="shared" si="6"/>
        <v>0</v>
      </c>
      <c r="BP168" s="469"/>
      <c r="BQ168" s="469"/>
      <c r="BR168" s="469"/>
      <c r="BS168" s="469"/>
      <c r="BT168" s="469"/>
      <c r="BU168" s="469"/>
      <c r="BV168" s="469"/>
      <c r="BW168" s="469"/>
      <c r="BX168" s="128">
        <f t="shared" si="6"/>
        <v>2524</v>
      </c>
      <c r="BY168" s="128">
        <f t="shared" si="6"/>
        <v>60</v>
      </c>
      <c r="BZ168" s="128">
        <f t="shared" si="6"/>
        <v>66</v>
      </c>
      <c r="CA168" s="128">
        <f t="shared" ref="CA168:CT168" si="7">SUM(CA74:CA80)+SUM(CA83:CA86)+SUM(CA89:CA93)+CA96</f>
        <v>92</v>
      </c>
      <c r="CB168" s="128">
        <f t="shared" si="7"/>
        <v>98</v>
      </c>
      <c r="CC168" s="128">
        <f t="shared" si="7"/>
        <v>81</v>
      </c>
      <c r="CD168" s="128">
        <f t="shared" si="7"/>
        <v>90</v>
      </c>
      <c r="CE168" s="128">
        <f t="shared" si="7"/>
        <v>96</v>
      </c>
      <c r="CF168" s="128">
        <f t="shared" si="7"/>
        <v>86</v>
      </c>
      <c r="CG168" s="128">
        <f t="shared" si="7"/>
        <v>140</v>
      </c>
      <c r="CH168" s="128">
        <f t="shared" si="7"/>
        <v>145</v>
      </c>
      <c r="CI168" s="128">
        <f t="shared" si="7"/>
        <v>171</v>
      </c>
      <c r="CJ168" s="128">
        <f t="shared" si="7"/>
        <v>162</v>
      </c>
      <c r="CK168" s="128">
        <f t="shared" si="7"/>
        <v>217</v>
      </c>
      <c r="CL168" s="128">
        <f t="shared" si="7"/>
        <v>220</v>
      </c>
      <c r="CM168" s="128">
        <f t="shared" si="7"/>
        <v>167</v>
      </c>
      <c r="CN168" s="128">
        <f t="shared" si="7"/>
        <v>148</v>
      </c>
      <c r="CO168" s="128">
        <f t="shared" si="7"/>
        <v>170</v>
      </c>
      <c r="CP168" s="128">
        <f t="shared" si="7"/>
        <v>160</v>
      </c>
      <c r="CQ168" s="128">
        <f t="shared" si="7"/>
        <v>102</v>
      </c>
      <c r="CR168" s="128">
        <f t="shared" si="7"/>
        <v>39</v>
      </c>
      <c r="CS168" s="128">
        <f t="shared" si="7"/>
        <v>14</v>
      </c>
      <c r="CT168" s="484">
        <f t="shared" si="7"/>
        <v>0</v>
      </c>
      <c r="CU168" s="473"/>
      <c r="CV168" s="473"/>
      <c r="CW168" s="469"/>
      <c r="CX168" s="469"/>
      <c r="CY168" s="469"/>
      <c r="CZ168" s="469"/>
      <c r="DA168" s="469"/>
      <c r="DB168" s="469"/>
      <c r="DC168" s="469"/>
    </row>
    <row r="169" spans="1:107" x14ac:dyDescent="0.15">
      <c r="K169">
        <v>5</v>
      </c>
      <c r="L169" t="s">
        <v>882</v>
      </c>
      <c r="M169" s="128">
        <f>SUM(M97:M99)+SUM(M102:M104)+SUM(M107:M109)</f>
        <v>2076</v>
      </c>
      <c r="N169" s="128">
        <f>SUM(N97:N99)+SUM(N102:N104)+SUM(N107:N109)</f>
        <v>6189</v>
      </c>
      <c r="O169" s="128">
        <f t="shared" ref="O169:BZ169" si="8">SUM(O97:O99)+SUM(O102:O104)+SUM(O107:O109)</f>
        <v>170</v>
      </c>
      <c r="P169" s="128">
        <f t="shared" si="8"/>
        <v>225</v>
      </c>
      <c r="Q169" s="128">
        <f t="shared" si="8"/>
        <v>308</v>
      </c>
      <c r="R169" s="128">
        <f t="shared" si="8"/>
        <v>296</v>
      </c>
      <c r="S169" s="128">
        <f t="shared" si="8"/>
        <v>301</v>
      </c>
      <c r="T169" s="128">
        <f t="shared" si="8"/>
        <v>280</v>
      </c>
      <c r="U169" s="128">
        <f t="shared" si="8"/>
        <v>256</v>
      </c>
      <c r="V169" s="128">
        <f t="shared" si="8"/>
        <v>339</v>
      </c>
      <c r="W169" s="128">
        <f t="shared" si="8"/>
        <v>436</v>
      </c>
      <c r="X169" s="128">
        <f t="shared" si="8"/>
        <v>388</v>
      </c>
      <c r="Y169" s="128">
        <f t="shared" si="8"/>
        <v>401</v>
      </c>
      <c r="Z169" s="128">
        <f t="shared" si="8"/>
        <v>413</v>
      </c>
      <c r="AA169" s="128">
        <f t="shared" si="8"/>
        <v>471</v>
      </c>
      <c r="AB169" s="128">
        <f t="shared" si="8"/>
        <v>557</v>
      </c>
      <c r="AC169" s="128">
        <f t="shared" si="8"/>
        <v>391</v>
      </c>
      <c r="AD169" s="128">
        <f t="shared" si="8"/>
        <v>307</v>
      </c>
      <c r="AE169" s="128">
        <f t="shared" si="8"/>
        <v>278</v>
      </c>
      <c r="AF169" s="128">
        <f t="shared" si="8"/>
        <v>235</v>
      </c>
      <c r="AG169" s="128">
        <f t="shared" si="8"/>
        <v>102</v>
      </c>
      <c r="AH169" s="128">
        <f t="shared" si="8"/>
        <v>28</v>
      </c>
      <c r="AI169" s="128">
        <f t="shared" si="8"/>
        <v>6</v>
      </c>
      <c r="AJ169" s="484">
        <f t="shared" si="8"/>
        <v>1</v>
      </c>
      <c r="AK169" s="128">
        <f t="shared" si="8"/>
        <v>300596</v>
      </c>
      <c r="AL169" s="128">
        <f t="shared" si="8"/>
        <v>451.49823361990002</v>
      </c>
      <c r="AM169" s="469"/>
      <c r="AN169" s="469"/>
      <c r="AO169" s="469"/>
      <c r="AP169" s="469"/>
      <c r="AQ169" s="469"/>
      <c r="AR169" s="469"/>
      <c r="AS169" s="128">
        <f t="shared" si="8"/>
        <v>3069</v>
      </c>
      <c r="AT169" s="128">
        <f t="shared" si="8"/>
        <v>87</v>
      </c>
      <c r="AU169" s="128">
        <f t="shared" si="8"/>
        <v>121</v>
      </c>
      <c r="AV169" s="128">
        <f t="shared" si="8"/>
        <v>150</v>
      </c>
      <c r="AW169" s="128">
        <f t="shared" si="8"/>
        <v>146</v>
      </c>
      <c r="AX169" s="128">
        <f t="shared" si="8"/>
        <v>193</v>
      </c>
      <c r="AY169" s="128">
        <f t="shared" si="8"/>
        <v>162</v>
      </c>
      <c r="AZ169" s="128">
        <f t="shared" si="8"/>
        <v>138</v>
      </c>
      <c r="BA169" s="128">
        <f t="shared" si="8"/>
        <v>179</v>
      </c>
      <c r="BB169" s="128">
        <f t="shared" si="8"/>
        <v>223</v>
      </c>
      <c r="BC169" s="128">
        <f t="shared" si="8"/>
        <v>192</v>
      </c>
      <c r="BD169" s="128">
        <f t="shared" si="8"/>
        <v>193</v>
      </c>
      <c r="BE169" s="128">
        <f t="shared" si="8"/>
        <v>207</v>
      </c>
      <c r="BF169" s="128">
        <f t="shared" si="8"/>
        <v>223</v>
      </c>
      <c r="BG169" s="128">
        <f t="shared" si="8"/>
        <v>289</v>
      </c>
      <c r="BH169" s="128">
        <f t="shared" si="8"/>
        <v>193</v>
      </c>
      <c r="BI169" s="128">
        <f t="shared" si="8"/>
        <v>141</v>
      </c>
      <c r="BJ169" s="128">
        <f t="shared" si="8"/>
        <v>110</v>
      </c>
      <c r="BK169" s="128">
        <f t="shared" si="8"/>
        <v>82</v>
      </c>
      <c r="BL169" s="128">
        <f t="shared" si="8"/>
        <v>33</v>
      </c>
      <c r="BM169" s="128">
        <f t="shared" si="8"/>
        <v>6</v>
      </c>
      <c r="BN169" s="128">
        <f t="shared" si="8"/>
        <v>1</v>
      </c>
      <c r="BO169" s="484">
        <f t="shared" si="8"/>
        <v>0</v>
      </c>
      <c r="BP169" s="469"/>
      <c r="BQ169" s="469"/>
      <c r="BR169" s="469"/>
      <c r="BS169" s="469"/>
      <c r="BT169" s="469"/>
      <c r="BU169" s="469"/>
      <c r="BV169" s="469"/>
      <c r="BW169" s="469"/>
      <c r="BX169" s="128">
        <f t="shared" si="8"/>
        <v>3120</v>
      </c>
      <c r="BY169" s="128">
        <f t="shared" si="8"/>
        <v>83</v>
      </c>
      <c r="BZ169" s="128">
        <f t="shared" si="8"/>
        <v>104</v>
      </c>
      <c r="CA169" s="128">
        <f t="shared" ref="CA169:CT169" si="9">SUM(CA97:CA99)+SUM(CA102:CA104)+SUM(CA107:CA109)</f>
        <v>158</v>
      </c>
      <c r="CB169" s="128">
        <f t="shared" si="9"/>
        <v>150</v>
      </c>
      <c r="CC169" s="128">
        <f t="shared" si="9"/>
        <v>108</v>
      </c>
      <c r="CD169" s="128">
        <f t="shared" si="9"/>
        <v>118</v>
      </c>
      <c r="CE169" s="128">
        <f t="shared" si="9"/>
        <v>118</v>
      </c>
      <c r="CF169" s="128">
        <f t="shared" si="9"/>
        <v>160</v>
      </c>
      <c r="CG169" s="128">
        <f t="shared" si="9"/>
        <v>213</v>
      </c>
      <c r="CH169" s="128">
        <f t="shared" si="9"/>
        <v>196</v>
      </c>
      <c r="CI169" s="128">
        <f t="shared" si="9"/>
        <v>208</v>
      </c>
      <c r="CJ169" s="128">
        <f t="shared" si="9"/>
        <v>206</v>
      </c>
      <c r="CK169" s="128">
        <f t="shared" si="9"/>
        <v>248</v>
      </c>
      <c r="CL169" s="128">
        <f t="shared" si="9"/>
        <v>268</v>
      </c>
      <c r="CM169" s="128">
        <f t="shared" si="9"/>
        <v>198</v>
      </c>
      <c r="CN169" s="128">
        <f t="shared" si="9"/>
        <v>166</v>
      </c>
      <c r="CO169" s="128">
        <f t="shared" si="9"/>
        <v>168</v>
      </c>
      <c r="CP169" s="128">
        <f t="shared" si="9"/>
        <v>153</v>
      </c>
      <c r="CQ169" s="128">
        <f t="shared" si="9"/>
        <v>69</v>
      </c>
      <c r="CR169" s="128">
        <f t="shared" si="9"/>
        <v>22</v>
      </c>
      <c r="CS169" s="128">
        <f t="shared" si="9"/>
        <v>5</v>
      </c>
      <c r="CT169" s="484">
        <f t="shared" si="9"/>
        <v>1</v>
      </c>
      <c r="CU169" s="473"/>
      <c r="CV169" s="473"/>
      <c r="CW169" s="469"/>
      <c r="CX169" s="469"/>
      <c r="CY169" s="469"/>
      <c r="CZ169" s="469"/>
      <c r="DA169" s="469"/>
      <c r="DB169" s="469"/>
      <c r="DC169" s="469"/>
    </row>
    <row r="170" spans="1:107" x14ac:dyDescent="0.15">
      <c r="K170">
        <v>6</v>
      </c>
      <c r="L170" t="s">
        <v>884</v>
      </c>
      <c r="M170" s="128">
        <f>SUM(M113:M114)+SUM(M118:M124)</f>
        <v>1177</v>
      </c>
      <c r="N170" s="128">
        <f>SUM(N113:N114)+SUM(N118:N124)</f>
        <v>3734</v>
      </c>
      <c r="O170" s="128">
        <f t="shared" ref="O170:BZ170" si="10">SUM(O113:O114)+SUM(O118:O124)</f>
        <v>115</v>
      </c>
      <c r="P170" s="128">
        <f t="shared" si="10"/>
        <v>125</v>
      </c>
      <c r="Q170" s="128">
        <f t="shared" si="10"/>
        <v>165</v>
      </c>
      <c r="R170" s="128">
        <f t="shared" si="10"/>
        <v>230</v>
      </c>
      <c r="S170" s="128">
        <f t="shared" si="10"/>
        <v>139</v>
      </c>
      <c r="T170" s="128">
        <f t="shared" si="10"/>
        <v>129</v>
      </c>
      <c r="U170" s="128">
        <f t="shared" si="10"/>
        <v>155</v>
      </c>
      <c r="V170" s="128">
        <f t="shared" si="10"/>
        <v>191</v>
      </c>
      <c r="W170" s="128">
        <f t="shared" si="10"/>
        <v>260</v>
      </c>
      <c r="X170" s="128">
        <f t="shared" si="10"/>
        <v>210</v>
      </c>
      <c r="Y170" s="128">
        <f t="shared" si="10"/>
        <v>220</v>
      </c>
      <c r="Z170" s="128">
        <f t="shared" si="10"/>
        <v>276</v>
      </c>
      <c r="AA170" s="128">
        <f t="shared" si="10"/>
        <v>349</v>
      </c>
      <c r="AB170" s="128">
        <f t="shared" si="10"/>
        <v>343</v>
      </c>
      <c r="AC170" s="128">
        <f t="shared" si="10"/>
        <v>269</v>
      </c>
      <c r="AD170" s="128">
        <f t="shared" si="10"/>
        <v>193</v>
      </c>
      <c r="AE170" s="128">
        <f t="shared" si="10"/>
        <v>188</v>
      </c>
      <c r="AF170" s="128">
        <f t="shared" si="10"/>
        <v>118</v>
      </c>
      <c r="AG170" s="128">
        <f t="shared" si="10"/>
        <v>53</v>
      </c>
      <c r="AH170" s="128">
        <f t="shared" si="10"/>
        <v>6</v>
      </c>
      <c r="AI170" s="128">
        <f t="shared" si="10"/>
        <v>0</v>
      </c>
      <c r="AJ170" s="484">
        <f t="shared" si="10"/>
        <v>0</v>
      </c>
      <c r="AK170" s="128">
        <f t="shared" si="10"/>
        <v>183463</v>
      </c>
      <c r="AL170" s="128">
        <f t="shared" si="10"/>
        <v>447.87748912600006</v>
      </c>
      <c r="AM170" s="469"/>
      <c r="AN170" s="469"/>
      <c r="AO170" s="469"/>
      <c r="AP170" s="469"/>
      <c r="AQ170" s="469"/>
      <c r="AR170" s="469"/>
      <c r="AS170" s="128">
        <f t="shared" si="10"/>
        <v>1831</v>
      </c>
      <c r="AT170" s="128">
        <f t="shared" si="10"/>
        <v>60</v>
      </c>
      <c r="AU170" s="128">
        <f t="shared" si="10"/>
        <v>59</v>
      </c>
      <c r="AV170" s="128">
        <f t="shared" si="10"/>
        <v>91</v>
      </c>
      <c r="AW170" s="128">
        <f t="shared" si="10"/>
        <v>125</v>
      </c>
      <c r="AX170" s="128">
        <f t="shared" si="10"/>
        <v>71</v>
      </c>
      <c r="AY170" s="128">
        <f t="shared" si="10"/>
        <v>63</v>
      </c>
      <c r="AZ170" s="128">
        <f t="shared" si="10"/>
        <v>82</v>
      </c>
      <c r="BA170" s="128">
        <f t="shared" si="10"/>
        <v>100</v>
      </c>
      <c r="BB170" s="128">
        <f t="shared" si="10"/>
        <v>138</v>
      </c>
      <c r="BC170" s="128">
        <f t="shared" si="10"/>
        <v>96</v>
      </c>
      <c r="BD170" s="128">
        <f t="shared" si="10"/>
        <v>107</v>
      </c>
      <c r="BE170" s="128">
        <f t="shared" si="10"/>
        <v>134</v>
      </c>
      <c r="BF170" s="128">
        <f t="shared" si="10"/>
        <v>167</v>
      </c>
      <c r="BG170" s="128">
        <f t="shared" si="10"/>
        <v>181</v>
      </c>
      <c r="BH170" s="128">
        <f t="shared" si="10"/>
        <v>136</v>
      </c>
      <c r="BI170" s="128">
        <f t="shared" si="10"/>
        <v>87</v>
      </c>
      <c r="BJ170" s="128">
        <f t="shared" si="10"/>
        <v>73</v>
      </c>
      <c r="BK170" s="128">
        <f t="shared" si="10"/>
        <v>44</v>
      </c>
      <c r="BL170" s="128">
        <f t="shared" si="10"/>
        <v>15</v>
      </c>
      <c r="BM170" s="128">
        <f t="shared" si="10"/>
        <v>2</v>
      </c>
      <c r="BN170" s="128">
        <f t="shared" si="10"/>
        <v>0</v>
      </c>
      <c r="BO170" s="484">
        <f t="shared" si="10"/>
        <v>0</v>
      </c>
      <c r="BP170" s="469"/>
      <c r="BQ170" s="469"/>
      <c r="BR170" s="469"/>
      <c r="BS170" s="469"/>
      <c r="BT170" s="469"/>
      <c r="BU170" s="469"/>
      <c r="BV170" s="469"/>
      <c r="BW170" s="469"/>
      <c r="BX170" s="128">
        <f t="shared" si="10"/>
        <v>1903</v>
      </c>
      <c r="BY170" s="128">
        <f t="shared" si="10"/>
        <v>55</v>
      </c>
      <c r="BZ170" s="128">
        <f t="shared" si="10"/>
        <v>66</v>
      </c>
      <c r="CA170" s="128">
        <f t="shared" ref="CA170:CT170" si="11">SUM(CA113:CA114)+SUM(CA118:CA124)</f>
        <v>74</v>
      </c>
      <c r="CB170" s="128">
        <f t="shared" si="11"/>
        <v>105</v>
      </c>
      <c r="CC170" s="128">
        <f t="shared" si="11"/>
        <v>68</v>
      </c>
      <c r="CD170" s="128">
        <f t="shared" si="11"/>
        <v>66</v>
      </c>
      <c r="CE170" s="128">
        <f t="shared" si="11"/>
        <v>73</v>
      </c>
      <c r="CF170" s="128">
        <f t="shared" si="11"/>
        <v>91</v>
      </c>
      <c r="CG170" s="128">
        <f t="shared" si="11"/>
        <v>122</v>
      </c>
      <c r="CH170" s="128">
        <f t="shared" si="11"/>
        <v>114</v>
      </c>
      <c r="CI170" s="128">
        <f t="shared" si="11"/>
        <v>113</v>
      </c>
      <c r="CJ170" s="128">
        <f t="shared" si="11"/>
        <v>142</v>
      </c>
      <c r="CK170" s="128">
        <f t="shared" si="11"/>
        <v>182</v>
      </c>
      <c r="CL170" s="128">
        <f t="shared" si="11"/>
        <v>162</v>
      </c>
      <c r="CM170" s="128">
        <f t="shared" si="11"/>
        <v>133</v>
      </c>
      <c r="CN170" s="128">
        <f t="shared" si="11"/>
        <v>106</v>
      </c>
      <c r="CO170" s="128">
        <f t="shared" si="11"/>
        <v>115</v>
      </c>
      <c r="CP170" s="128">
        <f t="shared" si="11"/>
        <v>74</v>
      </c>
      <c r="CQ170" s="128">
        <f t="shared" si="11"/>
        <v>38</v>
      </c>
      <c r="CR170" s="128">
        <f t="shared" si="11"/>
        <v>4</v>
      </c>
      <c r="CS170" s="128">
        <f t="shared" si="11"/>
        <v>0</v>
      </c>
      <c r="CT170" s="484">
        <f t="shared" si="11"/>
        <v>0</v>
      </c>
      <c r="CU170" s="473"/>
      <c r="CV170" s="473"/>
      <c r="CW170" s="469"/>
      <c r="CX170" s="469"/>
      <c r="CY170" s="469"/>
      <c r="CZ170" s="469"/>
      <c r="DA170" s="469"/>
      <c r="DB170" s="469"/>
      <c r="DC170" s="469"/>
    </row>
    <row r="171" spans="1:107" x14ac:dyDescent="0.15">
      <c r="K171">
        <v>7</v>
      </c>
      <c r="L171" t="s">
        <v>886</v>
      </c>
      <c r="M171" s="128">
        <f>M125+SUM(M128:M142)</f>
        <v>1293</v>
      </c>
      <c r="N171" s="128">
        <f>N125+SUM(N128:N142)</f>
        <v>4356</v>
      </c>
      <c r="O171" s="128">
        <f t="shared" ref="O171:BZ171" si="12">O125+SUM(O128:O142)</f>
        <v>95</v>
      </c>
      <c r="P171" s="128">
        <f t="shared" si="12"/>
        <v>128</v>
      </c>
      <c r="Q171" s="128">
        <f t="shared" si="12"/>
        <v>192</v>
      </c>
      <c r="R171" s="128">
        <f t="shared" si="12"/>
        <v>187</v>
      </c>
      <c r="S171" s="128">
        <f t="shared" si="12"/>
        <v>185</v>
      </c>
      <c r="T171" s="128">
        <f t="shared" si="12"/>
        <v>174</v>
      </c>
      <c r="U171" s="128">
        <f t="shared" si="12"/>
        <v>173</v>
      </c>
      <c r="V171" s="128">
        <f t="shared" si="12"/>
        <v>182</v>
      </c>
      <c r="W171" s="128">
        <f t="shared" si="12"/>
        <v>220</v>
      </c>
      <c r="X171" s="128">
        <f t="shared" si="12"/>
        <v>248</v>
      </c>
      <c r="Y171" s="128">
        <f t="shared" si="12"/>
        <v>315</v>
      </c>
      <c r="Z171" s="128">
        <f t="shared" si="12"/>
        <v>305</v>
      </c>
      <c r="AA171" s="128">
        <f t="shared" si="12"/>
        <v>378</v>
      </c>
      <c r="AB171" s="128">
        <f t="shared" si="12"/>
        <v>392</v>
      </c>
      <c r="AC171" s="128">
        <f t="shared" si="12"/>
        <v>300</v>
      </c>
      <c r="AD171" s="128">
        <f t="shared" si="12"/>
        <v>274</v>
      </c>
      <c r="AE171" s="128">
        <f t="shared" si="12"/>
        <v>245</v>
      </c>
      <c r="AF171" s="128">
        <f t="shared" si="12"/>
        <v>205</v>
      </c>
      <c r="AG171" s="128">
        <f t="shared" si="12"/>
        <v>123</v>
      </c>
      <c r="AH171" s="128">
        <f t="shared" si="12"/>
        <v>29</v>
      </c>
      <c r="AI171" s="128">
        <f t="shared" si="12"/>
        <v>6</v>
      </c>
      <c r="AJ171" s="484">
        <f t="shared" si="12"/>
        <v>0</v>
      </c>
      <c r="AK171" s="128">
        <f t="shared" si="12"/>
        <v>227276</v>
      </c>
      <c r="AL171" s="128">
        <f t="shared" si="12"/>
        <v>837.81287025729978</v>
      </c>
      <c r="AM171" s="469"/>
      <c r="AN171" s="469"/>
      <c r="AO171" s="469"/>
      <c r="AP171" s="469"/>
      <c r="AQ171" s="469"/>
      <c r="AR171" s="469"/>
      <c r="AS171" s="128">
        <f t="shared" si="12"/>
        <v>2025</v>
      </c>
      <c r="AT171" s="128">
        <f t="shared" si="12"/>
        <v>48</v>
      </c>
      <c r="AU171" s="128">
        <f t="shared" si="12"/>
        <v>74</v>
      </c>
      <c r="AV171" s="128">
        <f t="shared" si="12"/>
        <v>95</v>
      </c>
      <c r="AW171" s="128">
        <f t="shared" si="12"/>
        <v>95</v>
      </c>
      <c r="AX171" s="128">
        <f t="shared" si="12"/>
        <v>76</v>
      </c>
      <c r="AY171" s="128">
        <f t="shared" si="12"/>
        <v>84</v>
      </c>
      <c r="AZ171" s="128">
        <f t="shared" si="12"/>
        <v>87</v>
      </c>
      <c r="BA171" s="128">
        <f t="shared" si="12"/>
        <v>96</v>
      </c>
      <c r="BB171" s="128">
        <f t="shared" si="12"/>
        <v>115</v>
      </c>
      <c r="BC171" s="128">
        <f t="shared" si="12"/>
        <v>109</v>
      </c>
      <c r="BD171" s="128">
        <f t="shared" si="12"/>
        <v>148</v>
      </c>
      <c r="BE171" s="128">
        <f t="shared" si="12"/>
        <v>153</v>
      </c>
      <c r="BF171" s="128">
        <f t="shared" si="12"/>
        <v>184</v>
      </c>
      <c r="BG171" s="128">
        <f t="shared" si="12"/>
        <v>208</v>
      </c>
      <c r="BH171" s="128">
        <f t="shared" si="12"/>
        <v>138</v>
      </c>
      <c r="BI171" s="128">
        <f t="shared" si="12"/>
        <v>114</v>
      </c>
      <c r="BJ171" s="128">
        <f t="shared" si="12"/>
        <v>98</v>
      </c>
      <c r="BK171" s="128">
        <f t="shared" si="12"/>
        <v>75</v>
      </c>
      <c r="BL171" s="128">
        <f t="shared" si="12"/>
        <v>25</v>
      </c>
      <c r="BM171" s="128">
        <f t="shared" si="12"/>
        <v>2</v>
      </c>
      <c r="BN171" s="128">
        <f t="shared" si="12"/>
        <v>1</v>
      </c>
      <c r="BO171" s="484">
        <f t="shared" si="12"/>
        <v>0</v>
      </c>
      <c r="BP171" s="469"/>
      <c r="BQ171" s="469"/>
      <c r="BR171" s="469"/>
      <c r="BS171" s="469"/>
      <c r="BT171" s="469"/>
      <c r="BU171" s="469"/>
      <c r="BV171" s="469"/>
      <c r="BW171" s="469"/>
      <c r="BX171" s="128">
        <f t="shared" si="12"/>
        <v>2331</v>
      </c>
      <c r="BY171" s="128">
        <f t="shared" si="12"/>
        <v>47</v>
      </c>
      <c r="BZ171" s="128">
        <f t="shared" si="12"/>
        <v>54</v>
      </c>
      <c r="CA171" s="128">
        <f t="shared" ref="CA171:CT171" si="13">CA125+SUM(CA128:CA142)</f>
        <v>97</v>
      </c>
      <c r="CB171" s="128">
        <f t="shared" si="13"/>
        <v>92</v>
      </c>
      <c r="CC171" s="128">
        <f t="shared" si="13"/>
        <v>109</v>
      </c>
      <c r="CD171" s="128">
        <f t="shared" si="13"/>
        <v>90</v>
      </c>
      <c r="CE171" s="128">
        <f t="shared" si="13"/>
        <v>86</v>
      </c>
      <c r="CF171" s="128">
        <f t="shared" si="13"/>
        <v>86</v>
      </c>
      <c r="CG171" s="128">
        <f t="shared" si="13"/>
        <v>105</v>
      </c>
      <c r="CH171" s="128">
        <f t="shared" si="13"/>
        <v>139</v>
      </c>
      <c r="CI171" s="128">
        <f t="shared" si="13"/>
        <v>167</v>
      </c>
      <c r="CJ171" s="128">
        <f t="shared" si="13"/>
        <v>152</v>
      </c>
      <c r="CK171" s="128">
        <f t="shared" si="13"/>
        <v>194</v>
      </c>
      <c r="CL171" s="128">
        <f t="shared" si="13"/>
        <v>184</v>
      </c>
      <c r="CM171" s="128">
        <f t="shared" si="13"/>
        <v>162</v>
      </c>
      <c r="CN171" s="128">
        <f t="shared" si="13"/>
        <v>160</v>
      </c>
      <c r="CO171" s="128">
        <f t="shared" si="13"/>
        <v>147</v>
      </c>
      <c r="CP171" s="128">
        <f t="shared" si="13"/>
        <v>130</v>
      </c>
      <c r="CQ171" s="128">
        <f t="shared" si="13"/>
        <v>98</v>
      </c>
      <c r="CR171" s="128">
        <f t="shared" si="13"/>
        <v>27</v>
      </c>
      <c r="CS171" s="128">
        <f t="shared" si="13"/>
        <v>5</v>
      </c>
      <c r="CT171" s="484">
        <f t="shared" si="13"/>
        <v>0</v>
      </c>
      <c r="CU171" s="473"/>
      <c r="CV171" s="473"/>
      <c r="CW171" s="469"/>
      <c r="CX171" s="469"/>
      <c r="CY171" s="469"/>
      <c r="CZ171" s="469"/>
      <c r="DA171" s="469"/>
      <c r="DB171" s="469"/>
      <c r="DC171" s="469"/>
    </row>
    <row r="172" spans="1:107" x14ac:dyDescent="0.15">
      <c r="K172">
        <v>8</v>
      </c>
      <c r="L172" t="s">
        <v>887</v>
      </c>
      <c r="M172" s="128">
        <f>M143+SUM(M146:M150)</f>
        <v>650</v>
      </c>
      <c r="N172" s="128">
        <f>N143+SUM(N146:N150)</f>
        <v>2142</v>
      </c>
      <c r="O172" s="128">
        <f t="shared" ref="O172:BZ172" si="14">O143+SUM(O146:O150)</f>
        <v>58</v>
      </c>
      <c r="P172" s="128">
        <f t="shared" si="14"/>
        <v>82</v>
      </c>
      <c r="Q172" s="128">
        <f t="shared" si="14"/>
        <v>90</v>
      </c>
      <c r="R172" s="128">
        <f t="shared" si="14"/>
        <v>107</v>
      </c>
      <c r="S172" s="128">
        <f t="shared" si="14"/>
        <v>106</v>
      </c>
      <c r="T172" s="128">
        <f t="shared" si="14"/>
        <v>76</v>
      </c>
      <c r="U172" s="128">
        <f t="shared" si="14"/>
        <v>91</v>
      </c>
      <c r="V172" s="128">
        <f t="shared" si="14"/>
        <v>89</v>
      </c>
      <c r="W172" s="128">
        <f t="shared" si="14"/>
        <v>152</v>
      </c>
      <c r="X172" s="128">
        <f t="shared" si="14"/>
        <v>124</v>
      </c>
      <c r="Y172" s="128">
        <f t="shared" si="14"/>
        <v>132</v>
      </c>
      <c r="Z172" s="128">
        <f t="shared" si="14"/>
        <v>171</v>
      </c>
      <c r="AA172" s="128">
        <f t="shared" si="14"/>
        <v>175</v>
      </c>
      <c r="AB172" s="128">
        <f t="shared" si="14"/>
        <v>203</v>
      </c>
      <c r="AC172" s="128">
        <f t="shared" si="14"/>
        <v>137</v>
      </c>
      <c r="AD172" s="128">
        <f t="shared" si="14"/>
        <v>107</v>
      </c>
      <c r="AE172" s="128">
        <f t="shared" si="14"/>
        <v>115</v>
      </c>
      <c r="AF172" s="128">
        <f t="shared" si="14"/>
        <v>89</v>
      </c>
      <c r="AG172" s="128">
        <f t="shared" si="14"/>
        <v>31</v>
      </c>
      <c r="AH172" s="128">
        <f t="shared" si="14"/>
        <v>7</v>
      </c>
      <c r="AI172" s="128">
        <f t="shared" si="14"/>
        <v>0</v>
      </c>
      <c r="AJ172" s="484">
        <f t="shared" si="14"/>
        <v>0</v>
      </c>
      <c r="AK172" s="128">
        <f t="shared" si="14"/>
        <v>106246</v>
      </c>
      <c r="AL172" s="128">
        <f t="shared" si="14"/>
        <v>302.39988025439999</v>
      </c>
      <c r="AM172" s="469"/>
      <c r="AN172" s="469"/>
      <c r="AO172" s="469"/>
      <c r="AP172" s="469"/>
      <c r="AQ172" s="469"/>
      <c r="AR172" s="469"/>
      <c r="AS172" s="128">
        <f t="shared" si="14"/>
        <v>1024</v>
      </c>
      <c r="AT172" s="128">
        <f t="shared" si="14"/>
        <v>35</v>
      </c>
      <c r="AU172" s="128">
        <f t="shared" si="14"/>
        <v>36</v>
      </c>
      <c r="AV172" s="128">
        <f t="shared" si="14"/>
        <v>39</v>
      </c>
      <c r="AW172" s="128">
        <f t="shared" si="14"/>
        <v>46</v>
      </c>
      <c r="AX172" s="128">
        <f t="shared" si="14"/>
        <v>56</v>
      </c>
      <c r="AY172" s="128">
        <f t="shared" si="14"/>
        <v>33</v>
      </c>
      <c r="AZ172" s="128">
        <f t="shared" si="14"/>
        <v>50</v>
      </c>
      <c r="BA172" s="128">
        <f t="shared" si="14"/>
        <v>46</v>
      </c>
      <c r="BB172" s="128">
        <f t="shared" si="14"/>
        <v>74</v>
      </c>
      <c r="BC172" s="128">
        <f t="shared" si="14"/>
        <v>54</v>
      </c>
      <c r="BD172" s="128">
        <f t="shared" si="14"/>
        <v>70</v>
      </c>
      <c r="BE172" s="128">
        <f t="shared" si="14"/>
        <v>88</v>
      </c>
      <c r="BF172" s="128">
        <f t="shared" si="14"/>
        <v>83</v>
      </c>
      <c r="BG172" s="128">
        <f t="shared" si="14"/>
        <v>115</v>
      </c>
      <c r="BH172" s="128">
        <f t="shared" si="14"/>
        <v>72</v>
      </c>
      <c r="BI172" s="128">
        <f t="shared" si="14"/>
        <v>44</v>
      </c>
      <c r="BJ172" s="128">
        <f t="shared" si="14"/>
        <v>38</v>
      </c>
      <c r="BK172" s="128">
        <f t="shared" si="14"/>
        <v>39</v>
      </c>
      <c r="BL172" s="128">
        <f t="shared" si="14"/>
        <v>4</v>
      </c>
      <c r="BM172" s="128">
        <f t="shared" si="14"/>
        <v>2</v>
      </c>
      <c r="BN172" s="128">
        <f t="shared" si="14"/>
        <v>0</v>
      </c>
      <c r="BO172" s="484">
        <f t="shared" si="14"/>
        <v>0</v>
      </c>
      <c r="BP172" s="469"/>
      <c r="BQ172" s="469"/>
      <c r="BR172" s="469"/>
      <c r="BS172" s="469"/>
      <c r="BT172" s="469"/>
      <c r="BU172" s="469"/>
      <c r="BV172" s="469"/>
      <c r="BW172" s="469"/>
      <c r="BX172" s="128">
        <f t="shared" si="14"/>
        <v>1118</v>
      </c>
      <c r="BY172" s="128">
        <f t="shared" si="14"/>
        <v>23</v>
      </c>
      <c r="BZ172" s="128">
        <f t="shared" si="14"/>
        <v>46</v>
      </c>
      <c r="CA172" s="128">
        <f t="shared" ref="CA172:CT172" si="15">CA143+SUM(CA146:CA150)</f>
        <v>51</v>
      </c>
      <c r="CB172" s="128">
        <f t="shared" si="15"/>
        <v>61</v>
      </c>
      <c r="CC172" s="128">
        <f t="shared" si="15"/>
        <v>50</v>
      </c>
      <c r="CD172" s="128">
        <f t="shared" si="15"/>
        <v>43</v>
      </c>
      <c r="CE172" s="128">
        <f t="shared" si="15"/>
        <v>41</v>
      </c>
      <c r="CF172" s="128">
        <f t="shared" si="15"/>
        <v>43</v>
      </c>
      <c r="CG172" s="128">
        <f t="shared" si="15"/>
        <v>78</v>
      </c>
      <c r="CH172" s="128">
        <f t="shared" si="15"/>
        <v>70</v>
      </c>
      <c r="CI172" s="128">
        <f t="shared" si="15"/>
        <v>62</v>
      </c>
      <c r="CJ172" s="128">
        <f t="shared" si="15"/>
        <v>83</v>
      </c>
      <c r="CK172" s="128">
        <f t="shared" si="15"/>
        <v>92</v>
      </c>
      <c r="CL172" s="128">
        <f t="shared" si="15"/>
        <v>88</v>
      </c>
      <c r="CM172" s="128">
        <f t="shared" si="15"/>
        <v>65</v>
      </c>
      <c r="CN172" s="128">
        <f t="shared" si="15"/>
        <v>63</v>
      </c>
      <c r="CO172" s="128">
        <f t="shared" si="15"/>
        <v>77</v>
      </c>
      <c r="CP172" s="128">
        <f t="shared" si="15"/>
        <v>50</v>
      </c>
      <c r="CQ172" s="128">
        <f t="shared" si="15"/>
        <v>27</v>
      </c>
      <c r="CR172" s="128">
        <f t="shared" si="15"/>
        <v>5</v>
      </c>
      <c r="CS172" s="128">
        <f t="shared" si="15"/>
        <v>0</v>
      </c>
      <c r="CT172" s="484">
        <f t="shared" si="15"/>
        <v>0</v>
      </c>
      <c r="CU172" s="473"/>
      <c r="CV172" s="473"/>
      <c r="CW172" s="469"/>
      <c r="CX172" s="469"/>
      <c r="CY172" s="469"/>
      <c r="CZ172" s="469"/>
      <c r="DA172" s="469"/>
      <c r="DB172" s="469"/>
      <c r="DC172" s="469"/>
    </row>
    <row r="173" spans="1:107" x14ac:dyDescent="0.15">
      <c r="K173">
        <v>9</v>
      </c>
      <c r="L173" t="s">
        <v>888</v>
      </c>
      <c r="M173" s="128">
        <f>SUM(M151:M162)</f>
        <v>1190</v>
      </c>
      <c r="N173" s="128">
        <f>SUM(N151:N162)</f>
        <v>3659</v>
      </c>
      <c r="O173" s="128">
        <f t="shared" ref="O173:BZ173" si="16">SUM(O151:O162)</f>
        <v>104</v>
      </c>
      <c r="P173" s="128">
        <f t="shared" si="16"/>
        <v>146</v>
      </c>
      <c r="Q173" s="128">
        <f t="shared" si="16"/>
        <v>181</v>
      </c>
      <c r="R173" s="128">
        <f t="shared" si="16"/>
        <v>178</v>
      </c>
      <c r="S173" s="128">
        <f t="shared" si="16"/>
        <v>106</v>
      </c>
      <c r="T173" s="128">
        <f t="shared" si="16"/>
        <v>122</v>
      </c>
      <c r="U173" s="128">
        <f t="shared" si="16"/>
        <v>164</v>
      </c>
      <c r="V173" s="128">
        <f t="shared" si="16"/>
        <v>170</v>
      </c>
      <c r="W173" s="128">
        <f t="shared" si="16"/>
        <v>230</v>
      </c>
      <c r="X173" s="128">
        <f t="shared" si="16"/>
        <v>245</v>
      </c>
      <c r="Y173" s="128">
        <f t="shared" si="16"/>
        <v>241</v>
      </c>
      <c r="Z173" s="128">
        <f t="shared" si="16"/>
        <v>253</v>
      </c>
      <c r="AA173" s="128">
        <f t="shared" si="16"/>
        <v>306</v>
      </c>
      <c r="AB173" s="128">
        <f t="shared" si="16"/>
        <v>342</v>
      </c>
      <c r="AC173" s="128">
        <f t="shared" si="16"/>
        <v>274</v>
      </c>
      <c r="AD173" s="128">
        <f t="shared" si="16"/>
        <v>211</v>
      </c>
      <c r="AE173" s="128">
        <f t="shared" si="16"/>
        <v>178</v>
      </c>
      <c r="AF173" s="128">
        <f t="shared" si="16"/>
        <v>135</v>
      </c>
      <c r="AG173" s="128">
        <f t="shared" si="16"/>
        <v>62</v>
      </c>
      <c r="AH173" s="128">
        <f t="shared" si="16"/>
        <v>8</v>
      </c>
      <c r="AI173" s="128">
        <f t="shared" si="16"/>
        <v>3</v>
      </c>
      <c r="AJ173" s="484">
        <f t="shared" si="16"/>
        <v>0</v>
      </c>
      <c r="AK173" s="128">
        <f t="shared" si="16"/>
        <v>182529</v>
      </c>
      <c r="AL173" s="128">
        <f t="shared" si="16"/>
        <v>609.94783532290012</v>
      </c>
      <c r="AM173" s="469"/>
      <c r="AN173" s="469"/>
      <c r="AO173" s="469"/>
      <c r="AP173" s="469"/>
      <c r="AQ173" s="469"/>
      <c r="AR173" s="469"/>
      <c r="AS173" s="128">
        <f t="shared" si="16"/>
        <v>1793</v>
      </c>
      <c r="AT173" s="128">
        <f t="shared" si="16"/>
        <v>51</v>
      </c>
      <c r="AU173" s="128">
        <f t="shared" si="16"/>
        <v>70</v>
      </c>
      <c r="AV173" s="128">
        <f t="shared" si="16"/>
        <v>107</v>
      </c>
      <c r="AW173" s="128">
        <f t="shared" si="16"/>
        <v>94</v>
      </c>
      <c r="AX173" s="128">
        <f t="shared" si="16"/>
        <v>54</v>
      </c>
      <c r="AY173" s="128">
        <f t="shared" si="16"/>
        <v>52</v>
      </c>
      <c r="AZ173" s="128">
        <f t="shared" si="16"/>
        <v>84</v>
      </c>
      <c r="BA173" s="128">
        <f t="shared" si="16"/>
        <v>89</v>
      </c>
      <c r="BB173" s="128">
        <f t="shared" si="16"/>
        <v>117</v>
      </c>
      <c r="BC173" s="128">
        <f t="shared" si="16"/>
        <v>123</v>
      </c>
      <c r="BD173" s="128">
        <f t="shared" si="16"/>
        <v>112</v>
      </c>
      <c r="BE173" s="128">
        <f t="shared" si="16"/>
        <v>133</v>
      </c>
      <c r="BF173" s="128">
        <f t="shared" si="16"/>
        <v>164</v>
      </c>
      <c r="BG173" s="128">
        <f t="shared" si="16"/>
        <v>164</v>
      </c>
      <c r="BH173" s="128">
        <f t="shared" si="16"/>
        <v>141</v>
      </c>
      <c r="BI173" s="128">
        <f t="shared" si="16"/>
        <v>100</v>
      </c>
      <c r="BJ173" s="128">
        <f t="shared" si="16"/>
        <v>61</v>
      </c>
      <c r="BK173" s="128">
        <f t="shared" si="16"/>
        <v>56</v>
      </c>
      <c r="BL173" s="128">
        <f t="shared" si="16"/>
        <v>18</v>
      </c>
      <c r="BM173" s="128">
        <f t="shared" si="16"/>
        <v>1</v>
      </c>
      <c r="BN173" s="128">
        <f t="shared" si="16"/>
        <v>2</v>
      </c>
      <c r="BO173" s="484">
        <f t="shared" si="16"/>
        <v>0</v>
      </c>
      <c r="BP173" s="469"/>
      <c r="BQ173" s="469"/>
      <c r="BR173" s="469"/>
      <c r="BS173" s="469"/>
      <c r="BT173" s="469"/>
      <c r="BU173" s="469"/>
      <c r="BV173" s="469"/>
      <c r="BW173" s="469"/>
      <c r="BX173" s="128">
        <f t="shared" si="16"/>
        <v>1866</v>
      </c>
      <c r="BY173" s="128">
        <f t="shared" si="16"/>
        <v>53</v>
      </c>
      <c r="BZ173" s="128">
        <f t="shared" si="16"/>
        <v>76</v>
      </c>
      <c r="CA173" s="128">
        <f t="shared" ref="CA173:CT173" si="17">SUM(CA151:CA162)</f>
        <v>74</v>
      </c>
      <c r="CB173" s="128">
        <f t="shared" si="17"/>
        <v>84</v>
      </c>
      <c r="CC173" s="128">
        <f t="shared" si="17"/>
        <v>52</v>
      </c>
      <c r="CD173" s="128">
        <f t="shared" si="17"/>
        <v>70</v>
      </c>
      <c r="CE173" s="128">
        <f t="shared" si="17"/>
        <v>80</v>
      </c>
      <c r="CF173" s="128">
        <f t="shared" si="17"/>
        <v>81</v>
      </c>
      <c r="CG173" s="128">
        <f t="shared" si="17"/>
        <v>113</v>
      </c>
      <c r="CH173" s="128">
        <f t="shared" si="17"/>
        <v>122</v>
      </c>
      <c r="CI173" s="128">
        <f t="shared" si="17"/>
        <v>129</v>
      </c>
      <c r="CJ173" s="128">
        <f t="shared" si="17"/>
        <v>120</v>
      </c>
      <c r="CK173" s="128">
        <f t="shared" si="17"/>
        <v>142</v>
      </c>
      <c r="CL173" s="128">
        <f t="shared" si="17"/>
        <v>178</v>
      </c>
      <c r="CM173" s="128">
        <f t="shared" si="17"/>
        <v>133</v>
      </c>
      <c r="CN173" s="128">
        <f t="shared" si="17"/>
        <v>111</v>
      </c>
      <c r="CO173" s="128">
        <f t="shared" si="17"/>
        <v>117</v>
      </c>
      <c r="CP173" s="128">
        <f t="shared" si="17"/>
        <v>79</v>
      </c>
      <c r="CQ173" s="128">
        <f t="shared" si="17"/>
        <v>44</v>
      </c>
      <c r="CR173" s="128">
        <f t="shared" si="17"/>
        <v>7</v>
      </c>
      <c r="CS173" s="128">
        <f t="shared" si="17"/>
        <v>1</v>
      </c>
      <c r="CT173" s="484">
        <f t="shared" si="17"/>
        <v>0</v>
      </c>
      <c r="CU173" s="473"/>
      <c r="CV173" s="473"/>
      <c r="CW173" s="469"/>
      <c r="CX173" s="469"/>
      <c r="CY173" s="469"/>
      <c r="CZ173" s="469"/>
      <c r="DA173" s="469"/>
      <c r="DB173" s="469"/>
      <c r="DC173" s="469"/>
    </row>
    <row r="174" spans="1:107" x14ac:dyDescent="0.15">
      <c r="K174"/>
      <c r="L174" s="17" t="s">
        <v>637</v>
      </c>
      <c r="M174" s="129">
        <f>SUM(M165:M173)</f>
        <v>15364</v>
      </c>
      <c r="N174" s="129">
        <f>SUM(N165:N173)</f>
        <v>44313</v>
      </c>
      <c r="O174" s="129">
        <f t="shared" ref="O174:BZ174" si="18">SUM(O165:O173)</f>
        <v>1474</v>
      </c>
      <c r="P174" s="129">
        <f t="shared" si="18"/>
        <v>1644</v>
      </c>
      <c r="Q174" s="129">
        <f t="shared" si="18"/>
        <v>2007</v>
      </c>
      <c r="R174" s="129">
        <f t="shared" si="18"/>
        <v>2297</v>
      </c>
      <c r="S174" s="129">
        <f t="shared" si="18"/>
        <v>1814</v>
      </c>
      <c r="T174" s="129">
        <f t="shared" si="18"/>
        <v>1985</v>
      </c>
      <c r="U174" s="129">
        <f t="shared" si="18"/>
        <v>2178</v>
      </c>
      <c r="V174" s="129">
        <f t="shared" si="18"/>
        <v>2373</v>
      </c>
      <c r="W174" s="129">
        <f t="shared" si="18"/>
        <v>2939</v>
      </c>
      <c r="X174" s="129">
        <f t="shared" si="18"/>
        <v>2752</v>
      </c>
      <c r="Y174" s="129">
        <f t="shared" si="18"/>
        <v>2837</v>
      </c>
      <c r="Z174" s="129">
        <f t="shared" si="18"/>
        <v>2932</v>
      </c>
      <c r="AA174" s="129">
        <f t="shared" si="18"/>
        <v>3516</v>
      </c>
      <c r="AB174" s="129">
        <f t="shared" si="18"/>
        <v>3814</v>
      </c>
      <c r="AC174" s="129">
        <f t="shared" si="18"/>
        <v>2914</v>
      </c>
      <c r="AD174" s="129">
        <f t="shared" si="18"/>
        <v>2271</v>
      </c>
      <c r="AE174" s="129">
        <f t="shared" si="18"/>
        <v>2062</v>
      </c>
      <c r="AF174" s="129">
        <f t="shared" si="18"/>
        <v>1488</v>
      </c>
      <c r="AG174" s="129">
        <f t="shared" si="18"/>
        <v>723</v>
      </c>
      <c r="AH174" s="129">
        <f t="shared" si="18"/>
        <v>174</v>
      </c>
      <c r="AI174" s="129">
        <f t="shared" si="18"/>
        <v>40</v>
      </c>
      <c r="AJ174" s="485">
        <f t="shared" si="18"/>
        <v>79</v>
      </c>
      <c r="AK174" s="129">
        <f t="shared" si="18"/>
        <v>2139031</v>
      </c>
      <c r="AL174" s="129">
        <f t="shared" si="18"/>
        <v>5157.9691424018001</v>
      </c>
      <c r="AM174" s="469"/>
      <c r="AN174" s="469"/>
      <c r="AO174" s="469"/>
      <c r="AP174" s="469"/>
      <c r="AQ174" s="469"/>
      <c r="AR174" s="469"/>
      <c r="AS174" s="129">
        <f t="shared" si="18"/>
        <v>21653</v>
      </c>
      <c r="AT174" s="129">
        <f t="shared" si="18"/>
        <v>719</v>
      </c>
      <c r="AU174" s="129">
        <f t="shared" si="18"/>
        <v>851</v>
      </c>
      <c r="AV174" s="129">
        <f t="shared" si="18"/>
        <v>1052</v>
      </c>
      <c r="AW174" s="129">
        <f t="shared" si="18"/>
        <v>1186</v>
      </c>
      <c r="AX174" s="129">
        <f t="shared" si="18"/>
        <v>944</v>
      </c>
      <c r="AY174" s="129">
        <f t="shared" si="18"/>
        <v>1030</v>
      </c>
      <c r="AZ174" s="129">
        <f t="shared" si="18"/>
        <v>1171</v>
      </c>
      <c r="BA174" s="129">
        <f t="shared" si="18"/>
        <v>1232</v>
      </c>
      <c r="BB174" s="129">
        <f t="shared" si="18"/>
        <v>1523</v>
      </c>
      <c r="BC174" s="129">
        <f t="shared" si="18"/>
        <v>1339</v>
      </c>
      <c r="BD174" s="129">
        <f t="shared" si="18"/>
        <v>1406</v>
      </c>
      <c r="BE174" s="129">
        <f t="shared" si="18"/>
        <v>1495</v>
      </c>
      <c r="BF174" s="129">
        <f t="shared" si="18"/>
        <v>1719</v>
      </c>
      <c r="BG174" s="129">
        <f t="shared" si="18"/>
        <v>1943</v>
      </c>
      <c r="BH174" s="129">
        <f t="shared" si="18"/>
        <v>1409</v>
      </c>
      <c r="BI174" s="129">
        <f t="shared" si="18"/>
        <v>1007</v>
      </c>
      <c r="BJ174" s="129">
        <f t="shared" si="18"/>
        <v>825</v>
      </c>
      <c r="BK174" s="129">
        <f t="shared" si="18"/>
        <v>527</v>
      </c>
      <c r="BL174" s="129">
        <f t="shared" si="18"/>
        <v>173</v>
      </c>
      <c r="BM174" s="129">
        <f t="shared" si="18"/>
        <v>32</v>
      </c>
      <c r="BN174" s="129">
        <f t="shared" si="18"/>
        <v>6</v>
      </c>
      <c r="BO174" s="485">
        <f t="shared" si="18"/>
        <v>64</v>
      </c>
      <c r="BP174" s="469"/>
      <c r="BQ174" s="469"/>
      <c r="BR174" s="469"/>
      <c r="BS174" s="469"/>
      <c r="BT174" s="469"/>
      <c r="BU174" s="469"/>
      <c r="BV174" s="469"/>
      <c r="BW174" s="469"/>
      <c r="BX174" s="129">
        <f t="shared" si="18"/>
        <v>22660</v>
      </c>
      <c r="BY174" s="129">
        <f t="shared" si="18"/>
        <v>755</v>
      </c>
      <c r="BZ174" s="129">
        <f t="shared" si="18"/>
        <v>793</v>
      </c>
      <c r="CA174" s="129">
        <f t="shared" ref="CA174:CT174" si="19">SUM(CA165:CA173)</f>
        <v>955</v>
      </c>
      <c r="CB174" s="129">
        <f t="shared" si="19"/>
        <v>1111</v>
      </c>
      <c r="CC174" s="129">
        <f t="shared" si="19"/>
        <v>870</v>
      </c>
      <c r="CD174" s="129">
        <f t="shared" si="19"/>
        <v>955</v>
      </c>
      <c r="CE174" s="129">
        <f t="shared" si="19"/>
        <v>1007</v>
      </c>
      <c r="CF174" s="129">
        <f t="shared" si="19"/>
        <v>1141</v>
      </c>
      <c r="CG174" s="129">
        <f t="shared" si="19"/>
        <v>1416</v>
      </c>
      <c r="CH174" s="129">
        <f t="shared" si="19"/>
        <v>1413</v>
      </c>
      <c r="CI174" s="129">
        <f t="shared" si="19"/>
        <v>1431</v>
      </c>
      <c r="CJ174" s="129">
        <f t="shared" si="19"/>
        <v>1437</v>
      </c>
      <c r="CK174" s="129">
        <f t="shared" si="19"/>
        <v>1797</v>
      </c>
      <c r="CL174" s="129">
        <f t="shared" si="19"/>
        <v>1871</v>
      </c>
      <c r="CM174" s="129">
        <f t="shared" si="19"/>
        <v>1505</v>
      </c>
      <c r="CN174" s="129">
        <f t="shared" si="19"/>
        <v>1264</v>
      </c>
      <c r="CO174" s="129">
        <f t="shared" si="19"/>
        <v>1237</v>
      </c>
      <c r="CP174" s="129">
        <f t="shared" si="19"/>
        <v>961</v>
      </c>
      <c r="CQ174" s="129">
        <f t="shared" si="19"/>
        <v>550</v>
      </c>
      <c r="CR174" s="129">
        <f t="shared" si="19"/>
        <v>142</v>
      </c>
      <c r="CS174" s="129">
        <f t="shared" si="19"/>
        <v>34</v>
      </c>
      <c r="CT174" s="485">
        <f t="shared" si="19"/>
        <v>15</v>
      </c>
      <c r="CU174" s="473"/>
      <c r="CV174" s="473"/>
      <c r="CW174" s="469"/>
      <c r="CX174" s="469"/>
      <c r="CY174" s="469"/>
      <c r="CZ174" s="469"/>
      <c r="DA174" s="469"/>
      <c r="DB174" s="469"/>
      <c r="DC174" s="469"/>
    </row>
    <row r="175" spans="1:107" x14ac:dyDescent="0.15">
      <c r="K175"/>
      <c r="L175" s="32"/>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473"/>
      <c r="AK175" s="469"/>
      <c r="AL175" s="469"/>
      <c r="AM175" s="469"/>
      <c r="AN175" s="469"/>
      <c r="AO175" s="469"/>
      <c r="AP175" s="469"/>
      <c r="AQ175" s="469"/>
      <c r="AR175" s="469"/>
      <c r="AS175" s="469">
        <f>SUM(AT175:BN175)</f>
        <v>6609</v>
      </c>
      <c r="AT175" s="469">
        <v>304</v>
      </c>
      <c r="AU175" s="469">
        <v>317</v>
      </c>
      <c r="AV175" s="469">
        <v>331</v>
      </c>
      <c r="AW175" s="469">
        <v>423</v>
      </c>
      <c r="AX175" s="469">
        <v>278</v>
      </c>
      <c r="AY175" s="469">
        <v>411</v>
      </c>
      <c r="AZ175" s="469">
        <v>503</v>
      </c>
      <c r="BA175" s="469">
        <v>498</v>
      </c>
      <c r="BB175" s="469">
        <v>510</v>
      </c>
      <c r="BC175" s="469">
        <v>446</v>
      </c>
      <c r="BD175" s="469">
        <v>438</v>
      </c>
      <c r="BE175" s="469">
        <v>365</v>
      </c>
      <c r="BF175" s="469">
        <v>437</v>
      </c>
      <c r="BG175" s="469">
        <v>441</v>
      </c>
      <c r="BH175" s="469">
        <v>346</v>
      </c>
      <c r="BI175" s="469">
        <v>255</v>
      </c>
      <c r="BJ175" s="469">
        <v>185</v>
      </c>
      <c r="BK175" s="469">
        <v>85</v>
      </c>
      <c r="BL175" s="469">
        <v>29</v>
      </c>
      <c r="BM175" s="469">
        <v>6</v>
      </c>
      <c r="BN175" s="469">
        <v>1</v>
      </c>
      <c r="BO175" s="473"/>
      <c r="BP175" s="469"/>
      <c r="BQ175" s="469"/>
      <c r="BR175" s="469"/>
      <c r="BS175" s="469"/>
      <c r="BT175" s="469"/>
      <c r="BU175" s="469"/>
      <c r="BV175" s="469"/>
      <c r="BW175" s="469"/>
      <c r="BX175" s="469">
        <f>SUM(BY175:CS175)</f>
        <v>6501</v>
      </c>
      <c r="BY175" s="469">
        <v>350</v>
      </c>
      <c r="BZ175" s="469">
        <v>267</v>
      </c>
      <c r="CA175" s="469">
        <v>290</v>
      </c>
      <c r="CB175" s="469">
        <v>369</v>
      </c>
      <c r="CC175" s="469">
        <v>289</v>
      </c>
      <c r="CD175" s="469">
        <v>356</v>
      </c>
      <c r="CE175" s="469">
        <v>388</v>
      </c>
      <c r="CF175" s="469">
        <v>444</v>
      </c>
      <c r="CG175" s="469">
        <v>483</v>
      </c>
      <c r="CH175" s="469">
        <v>442</v>
      </c>
      <c r="CI175" s="469">
        <v>368</v>
      </c>
      <c r="CJ175" s="469">
        <v>328</v>
      </c>
      <c r="CK175" s="469">
        <v>453</v>
      </c>
      <c r="CL175" s="469">
        <v>479</v>
      </c>
      <c r="CM175" s="469">
        <v>377</v>
      </c>
      <c r="CN175" s="469">
        <v>298</v>
      </c>
      <c r="CO175" s="469">
        <v>231</v>
      </c>
      <c r="CP175" s="469">
        <v>161</v>
      </c>
      <c r="CQ175" s="469">
        <v>99</v>
      </c>
      <c r="CR175" s="469">
        <v>21</v>
      </c>
      <c r="CS175" s="469">
        <v>8</v>
      </c>
      <c r="CT175" s="473"/>
      <c r="CU175" s="473"/>
      <c r="CV175" s="473"/>
      <c r="CW175" s="469"/>
      <c r="CX175" s="469"/>
      <c r="CY175" s="469"/>
      <c r="CZ175" s="469"/>
      <c r="DA175" s="469"/>
      <c r="DB175" s="469"/>
      <c r="DC175" s="469"/>
    </row>
    <row r="176" spans="1:107" x14ac:dyDescent="0.15">
      <c r="K176"/>
      <c r="L176" s="32"/>
      <c r="M176" s="469"/>
      <c r="N176" s="469"/>
      <c r="O176" s="469"/>
      <c r="P176" s="469"/>
      <c r="Q176" s="469"/>
      <c r="R176" s="469"/>
      <c r="S176" s="469"/>
      <c r="T176" s="469"/>
      <c r="U176" s="469"/>
      <c r="V176" s="469"/>
      <c r="W176" s="469"/>
      <c r="X176" s="469"/>
      <c r="Y176" s="469"/>
      <c r="Z176" s="469"/>
      <c r="AA176" s="469"/>
      <c r="AB176" s="469"/>
      <c r="AC176" s="469"/>
      <c r="AD176" s="469"/>
      <c r="AE176" s="469"/>
      <c r="AF176" s="469"/>
      <c r="AG176" s="469"/>
      <c r="AH176" s="469"/>
      <c r="AI176" s="469"/>
      <c r="AJ176" s="473"/>
      <c r="AK176" s="469"/>
      <c r="AL176" s="469"/>
      <c r="AM176" s="469"/>
      <c r="AN176" s="469"/>
      <c r="AO176" s="469"/>
      <c r="AP176" s="469"/>
      <c r="AQ176" s="469"/>
      <c r="AR176" s="469"/>
      <c r="AS176" s="469">
        <f>SUM(AT176:BN176)</f>
        <v>64</v>
      </c>
      <c r="AT176" s="469">
        <f t="shared" ref="AT176:BN176" si="20">ROUND($BO$165*AU175/$AS$175,0)</f>
        <v>3</v>
      </c>
      <c r="AU176" s="469">
        <f t="shared" si="20"/>
        <v>3</v>
      </c>
      <c r="AV176" s="469">
        <f t="shared" si="20"/>
        <v>4</v>
      </c>
      <c r="AW176" s="469">
        <f t="shared" si="20"/>
        <v>3</v>
      </c>
      <c r="AX176" s="469">
        <f t="shared" si="20"/>
        <v>4</v>
      </c>
      <c r="AY176" s="469">
        <f t="shared" si="20"/>
        <v>5</v>
      </c>
      <c r="AZ176" s="469">
        <f t="shared" si="20"/>
        <v>5</v>
      </c>
      <c r="BA176" s="469">
        <f t="shared" si="20"/>
        <v>5</v>
      </c>
      <c r="BB176" s="492">
        <f>ROUND($BO$165*BC175/$AS$175,0)+1</f>
        <v>5</v>
      </c>
      <c r="BC176" s="492">
        <f>ROUND($BO$165*BD175/$AS$175,0)+1</f>
        <v>5</v>
      </c>
      <c r="BD176" s="492">
        <f>ROUND($BO$165*BE175/$AS$175,0)+1</f>
        <v>5</v>
      </c>
      <c r="BE176" s="492">
        <f>ROUND($BO$165*BF175/$AS$175,0)+1</f>
        <v>5</v>
      </c>
      <c r="BF176" s="469">
        <f t="shared" si="20"/>
        <v>4</v>
      </c>
      <c r="BG176" s="469">
        <f t="shared" si="20"/>
        <v>3</v>
      </c>
      <c r="BH176" s="469">
        <f t="shared" si="20"/>
        <v>2</v>
      </c>
      <c r="BI176" s="469">
        <f t="shared" si="20"/>
        <v>2</v>
      </c>
      <c r="BJ176" s="469">
        <f t="shared" si="20"/>
        <v>1</v>
      </c>
      <c r="BK176" s="469">
        <f t="shared" si="20"/>
        <v>0</v>
      </c>
      <c r="BL176" s="469">
        <f t="shared" si="20"/>
        <v>0</v>
      </c>
      <c r="BM176" s="469">
        <f t="shared" si="20"/>
        <v>0</v>
      </c>
      <c r="BN176" s="469">
        <f t="shared" si="20"/>
        <v>0</v>
      </c>
      <c r="BO176" s="473"/>
      <c r="BP176" s="469"/>
      <c r="BQ176" s="469"/>
      <c r="BR176" s="469"/>
      <c r="BS176" s="469"/>
      <c r="BT176" s="469"/>
      <c r="BU176" s="469"/>
      <c r="BV176" s="469"/>
      <c r="BW176" s="469"/>
      <c r="BX176" s="469">
        <f>SUM(BY176:CS176)</f>
        <v>14</v>
      </c>
      <c r="BY176" s="492">
        <f>ROUND($CT$165*BY175/$BX$175,0)-1</f>
        <v>0</v>
      </c>
      <c r="BZ176" s="492">
        <f>ROUND($CT$165*BZ175/$BX$175,0)-1</f>
        <v>0</v>
      </c>
      <c r="CA176" s="469">
        <f t="shared" ref="CA176:CS176" si="21">ROUND($CT$165*CA175/$BX$175,0)</f>
        <v>1</v>
      </c>
      <c r="CB176" s="469">
        <f t="shared" si="21"/>
        <v>1</v>
      </c>
      <c r="CC176" s="469">
        <f t="shared" si="21"/>
        <v>1</v>
      </c>
      <c r="CD176" s="469">
        <f t="shared" si="21"/>
        <v>1</v>
      </c>
      <c r="CE176" s="469">
        <f t="shared" si="21"/>
        <v>1</v>
      </c>
      <c r="CF176" s="469">
        <f t="shared" si="21"/>
        <v>1</v>
      </c>
      <c r="CG176" s="469">
        <f t="shared" si="21"/>
        <v>1</v>
      </c>
      <c r="CH176" s="469">
        <f t="shared" si="21"/>
        <v>1</v>
      </c>
      <c r="CI176" s="469">
        <f t="shared" si="21"/>
        <v>1</v>
      </c>
      <c r="CJ176" s="469">
        <f t="shared" si="21"/>
        <v>1</v>
      </c>
      <c r="CK176" s="469">
        <f t="shared" si="21"/>
        <v>1</v>
      </c>
      <c r="CL176" s="469">
        <f t="shared" si="21"/>
        <v>1</v>
      </c>
      <c r="CM176" s="469">
        <f t="shared" si="21"/>
        <v>1</v>
      </c>
      <c r="CN176" s="469">
        <f t="shared" si="21"/>
        <v>1</v>
      </c>
      <c r="CO176" s="469">
        <f t="shared" si="21"/>
        <v>0</v>
      </c>
      <c r="CP176" s="469">
        <f t="shared" si="21"/>
        <v>0</v>
      </c>
      <c r="CQ176" s="469">
        <f t="shared" si="21"/>
        <v>0</v>
      </c>
      <c r="CR176" s="469">
        <f t="shared" si="21"/>
        <v>0</v>
      </c>
      <c r="CS176" s="469">
        <f t="shared" si="21"/>
        <v>0</v>
      </c>
      <c r="CT176" s="473"/>
      <c r="CU176" s="473"/>
      <c r="CV176" s="473"/>
      <c r="CW176" s="469"/>
      <c r="CX176" s="469"/>
      <c r="CY176" s="469"/>
      <c r="CZ176" s="469"/>
      <c r="DA176" s="469"/>
      <c r="DB176" s="469"/>
      <c r="DC176" s="469"/>
    </row>
    <row r="177" spans="11:107" x14ac:dyDescent="0.15">
      <c r="K177"/>
      <c r="L177" s="466" t="s">
        <v>898</v>
      </c>
      <c r="M177" s="72"/>
      <c r="N177"/>
      <c r="O177"/>
      <c r="P177"/>
      <c r="Q177"/>
      <c r="R177"/>
      <c r="S177"/>
      <c r="T177"/>
      <c r="U177"/>
      <c r="V177"/>
      <c r="W177"/>
      <c r="X177"/>
      <c r="Y177"/>
      <c r="Z177"/>
      <c r="AA177"/>
      <c r="AB177"/>
      <c r="AC177"/>
      <c r="AD177"/>
      <c r="AE177"/>
      <c r="AF177"/>
      <c r="AG177"/>
      <c r="AH177"/>
      <c r="AI177"/>
      <c r="AJ177"/>
      <c r="AK177" s="288"/>
      <c r="AL177" s="288"/>
      <c r="AM177" s="32"/>
      <c r="AN177" s="32"/>
      <c r="AO177" s="32"/>
      <c r="AP177" s="32"/>
      <c r="AQ177" s="32"/>
      <c r="AR177" s="32"/>
      <c r="AS177"/>
      <c r="AT177"/>
      <c r="AU177"/>
      <c r="AV177"/>
      <c r="AW177"/>
      <c r="AX177"/>
      <c r="AY177"/>
      <c r="AZ177"/>
      <c r="BA177"/>
      <c r="BB177"/>
      <c r="BC177"/>
      <c r="BD177"/>
      <c r="BE177"/>
      <c r="BF177"/>
      <c r="BG177"/>
      <c r="BH177"/>
      <c r="BI177"/>
      <c r="BJ177"/>
      <c r="BK177"/>
      <c r="BL177"/>
      <c r="BM177"/>
      <c r="BN177"/>
      <c r="BO177"/>
      <c r="BP177" s="474"/>
      <c r="BQ177" s="474"/>
      <c r="BR177" s="32"/>
      <c r="BS177" s="32"/>
      <c r="BT177" s="32"/>
      <c r="BU177" s="32"/>
      <c r="BV177" s="32"/>
      <c r="BW177" s="32"/>
      <c r="BX177"/>
      <c r="BY177"/>
      <c r="BZ177"/>
      <c r="CA177"/>
      <c r="CB177"/>
      <c r="CC177"/>
      <c r="CD177"/>
      <c r="CE177"/>
      <c r="CF177"/>
      <c r="CG177"/>
      <c r="CH177"/>
      <c r="CI177"/>
      <c r="CJ177"/>
      <c r="CK177"/>
      <c r="CL177"/>
      <c r="CM177"/>
      <c r="CN177"/>
      <c r="CO177"/>
      <c r="CP177"/>
      <c r="CQ177"/>
      <c r="CR177"/>
      <c r="CS177"/>
      <c r="CT177"/>
      <c r="CU177" s="474"/>
      <c r="CV177" s="474"/>
      <c r="CW177" s="288"/>
      <c r="CX177" s="288"/>
      <c r="CY177" s="32"/>
      <c r="CZ177" s="32"/>
      <c r="DA177" s="32"/>
      <c r="DB177" s="32"/>
      <c r="DC177" s="32"/>
    </row>
    <row r="178" spans="11:107" x14ac:dyDescent="0.15">
      <c r="K178"/>
      <c r="L178" s="44" t="s">
        <v>890</v>
      </c>
      <c r="M178" s="44" t="s">
        <v>897</v>
      </c>
      <c r="N178" s="291" t="s">
        <v>598</v>
      </c>
      <c r="O178" s="291"/>
      <c r="P178" s="291"/>
      <c r="Q178" s="291"/>
      <c r="R178" s="291"/>
      <c r="S178" s="291"/>
      <c r="T178" s="291"/>
      <c r="U178" s="291"/>
      <c r="V178" s="291"/>
      <c r="W178" s="291"/>
      <c r="X178" s="291"/>
      <c r="Y178" s="291"/>
      <c r="Z178" s="291"/>
      <c r="AA178" s="291"/>
      <c r="AB178" s="291"/>
      <c r="AC178" s="291"/>
      <c r="AD178" s="291"/>
      <c r="AE178" s="291"/>
      <c r="AF178" s="291"/>
      <c r="AG178" s="291"/>
      <c r="AH178" s="291"/>
      <c r="AI178" s="291"/>
      <c r="AJ178" s="291"/>
      <c r="AK178" s="288"/>
      <c r="AL178" s="288"/>
      <c r="AM178" s="288"/>
      <c r="AN178" s="288"/>
      <c r="AO178" s="288"/>
      <c r="AP178" s="288"/>
      <c r="AQ178" s="288"/>
      <c r="AR178" s="288"/>
      <c r="AS178" s="291" t="s">
        <v>465</v>
      </c>
      <c r="AT178" s="291"/>
      <c r="AU178" s="291"/>
      <c r="AV178" s="291"/>
      <c r="AW178" s="291"/>
      <c r="AX178" s="291"/>
      <c r="AY178" s="291"/>
      <c r="AZ178" s="291"/>
      <c r="BA178" s="291"/>
      <c r="BB178" s="291"/>
      <c r="BC178" s="291"/>
      <c r="BD178" s="291"/>
      <c r="BE178" s="291"/>
      <c r="BF178" s="291"/>
      <c r="BG178" s="291"/>
      <c r="BH178" s="291"/>
      <c r="BI178" s="291"/>
      <c r="BJ178" s="291"/>
      <c r="BK178" s="291"/>
      <c r="BL178" s="291"/>
      <c r="BM178" s="291"/>
      <c r="BN178" s="291"/>
      <c r="BO178" s="291"/>
      <c r="BP178" s="288"/>
      <c r="BQ178" s="288"/>
      <c r="BR178" s="288"/>
      <c r="BS178" s="288"/>
      <c r="BT178" s="288"/>
      <c r="BU178" s="288"/>
      <c r="BV178" s="288"/>
      <c r="BW178" s="288"/>
      <c r="BX178" s="294" t="s">
        <v>466</v>
      </c>
      <c r="BY178" s="291"/>
      <c r="BZ178" s="291"/>
      <c r="CA178" s="291"/>
      <c r="CB178" s="291"/>
      <c r="CC178" s="291"/>
      <c r="CD178" s="291"/>
      <c r="CE178" s="291"/>
      <c r="CF178" s="291"/>
      <c r="CG178" s="291"/>
      <c r="CH178" s="291"/>
      <c r="CI178" s="291"/>
      <c r="CJ178" s="291"/>
      <c r="CK178" s="291"/>
      <c r="CL178" s="291"/>
      <c r="CM178" s="291"/>
      <c r="CN178" s="291"/>
      <c r="CO178" s="291"/>
      <c r="CP178" s="291"/>
      <c r="CQ178" s="291"/>
      <c r="CR178" s="291"/>
      <c r="CS178" s="291"/>
      <c r="CT178" s="291"/>
      <c r="CU178" s="475"/>
      <c r="CV178" s="475"/>
      <c r="CW178" s="288"/>
      <c r="CX178" s="288"/>
      <c r="CY178" s="288"/>
      <c r="CZ178" s="288"/>
      <c r="DA178" s="288"/>
      <c r="DB178" s="288"/>
      <c r="DC178" s="32"/>
    </row>
    <row r="179" spans="11:107" ht="27" x14ac:dyDescent="0.15">
      <c r="K179"/>
      <c r="L179" s="45"/>
      <c r="M179" s="45"/>
      <c r="N179" s="486" t="s">
        <v>1220</v>
      </c>
      <c r="O179" s="465" t="s">
        <v>609</v>
      </c>
      <c r="P179" s="465" t="s">
        <v>610</v>
      </c>
      <c r="Q179" s="465" t="s">
        <v>611</v>
      </c>
      <c r="R179" s="465" t="s">
        <v>612</v>
      </c>
      <c r="S179" s="465" t="s">
        <v>613</v>
      </c>
      <c r="T179" s="465" t="s">
        <v>614</v>
      </c>
      <c r="U179" s="465" t="s">
        <v>615</v>
      </c>
      <c r="V179" s="465" t="s">
        <v>616</v>
      </c>
      <c r="W179" s="465" t="s">
        <v>617</v>
      </c>
      <c r="X179" s="465" t="s">
        <v>618</v>
      </c>
      <c r="Y179" s="465" t="s">
        <v>619</v>
      </c>
      <c r="Z179" s="465" t="s">
        <v>620</v>
      </c>
      <c r="AA179" s="465" t="s">
        <v>621</v>
      </c>
      <c r="AB179" s="465" t="s">
        <v>622</v>
      </c>
      <c r="AC179" s="465" t="s">
        <v>623</v>
      </c>
      <c r="AD179" s="465" t="s">
        <v>624</v>
      </c>
      <c r="AE179" s="465" t="s">
        <v>625</v>
      </c>
      <c r="AF179" s="465" t="s">
        <v>626</v>
      </c>
      <c r="AG179" s="465" t="s">
        <v>627</v>
      </c>
      <c r="AH179" s="465" t="s">
        <v>628</v>
      </c>
      <c r="AI179" s="465" t="s">
        <v>467</v>
      </c>
      <c r="AJ179" s="465" t="s">
        <v>1221</v>
      </c>
      <c r="AK179" s="470"/>
      <c r="AL179" s="470"/>
      <c r="AM179" s="470"/>
      <c r="AN179" s="470"/>
      <c r="AO179" s="470"/>
      <c r="AP179" s="470"/>
      <c r="AQ179" s="470"/>
      <c r="AR179" s="470"/>
      <c r="AS179" s="465" t="s">
        <v>1220</v>
      </c>
      <c r="AT179" s="465" t="s">
        <v>609</v>
      </c>
      <c r="AU179" s="465" t="s">
        <v>610</v>
      </c>
      <c r="AV179" s="465" t="s">
        <v>611</v>
      </c>
      <c r="AW179" s="465" t="s">
        <v>612</v>
      </c>
      <c r="AX179" s="465" t="s">
        <v>613</v>
      </c>
      <c r="AY179" s="465" t="s">
        <v>614</v>
      </c>
      <c r="AZ179" s="465" t="s">
        <v>615</v>
      </c>
      <c r="BA179" s="465" t="s">
        <v>616</v>
      </c>
      <c r="BB179" s="465" t="s">
        <v>617</v>
      </c>
      <c r="BC179" s="465" t="s">
        <v>618</v>
      </c>
      <c r="BD179" s="465" t="s">
        <v>619</v>
      </c>
      <c r="BE179" s="465" t="s">
        <v>620</v>
      </c>
      <c r="BF179" s="465" t="s">
        <v>621</v>
      </c>
      <c r="BG179" s="465" t="s">
        <v>622</v>
      </c>
      <c r="BH179" s="465" t="s">
        <v>623</v>
      </c>
      <c r="BI179" s="465" t="s">
        <v>624</v>
      </c>
      <c r="BJ179" s="465" t="s">
        <v>625</v>
      </c>
      <c r="BK179" s="465" t="s">
        <v>626</v>
      </c>
      <c r="BL179" s="465" t="s">
        <v>627</v>
      </c>
      <c r="BM179" s="465" t="s">
        <v>628</v>
      </c>
      <c r="BN179" s="465" t="s">
        <v>467</v>
      </c>
      <c r="BO179" s="465" t="s">
        <v>1221</v>
      </c>
      <c r="BP179" s="471"/>
      <c r="BQ179" s="471"/>
      <c r="BR179" s="470"/>
      <c r="BS179" s="470"/>
      <c r="BT179" s="470"/>
      <c r="BU179" s="470"/>
      <c r="BV179" s="470"/>
      <c r="BW179" s="470"/>
      <c r="BX179" s="486" t="s">
        <v>1220</v>
      </c>
      <c r="BY179" s="465" t="s">
        <v>609</v>
      </c>
      <c r="BZ179" s="465" t="s">
        <v>610</v>
      </c>
      <c r="CA179" s="465" t="s">
        <v>611</v>
      </c>
      <c r="CB179" s="465" t="s">
        <v>612</v>
      </c>
      <c r="CC179" s="465" t="s">
        <v>613</v>
      </c>
      <c r="CD179" s="465" t="s">
        <v>614</v>
      </c>
      <c r="CE179" s="465" t="s">
        <v>615</v>
      </c>
      <c r="CF179" s="465" t="s">
        <v>616</v>
      </c>
      <c r="CG179" s="465" t="s">
        <v>617</v>
      </c>
      <c r="CH179" s="465" t="s">
        <v>618</v>
      </c>
      <c r="CI179" s="465" t="s">
        <v>619</v>
      </c>
      <c r="CJ179" s="465" t="s">
        <v>620</v>
      </c>
      <c r="CK179" s="465" t="s">
        <v>621</v>
      </c>
      <c r="CL179" s="465" t="s">
        <v>622</v>
      </c>
      <c r="CM179" s="465" t="s">
        <v>623</v>
      </c>
      <c r="CN179" s="465" t="s">
        <v>624</v>
      </c>
      <c r="CO179" s="465" t="s">
        <v>625</v>
      </c>
      <c r="CP179" s="465" t="s">
        <v>626</v>
      </c>
      <c r="CQ179" s="465" t="s">
        <v>627</v>
      </c>
      <c r="CR179" s="465" t="s">
        <v>628</v>
      </c>
      <c r="CS179" s="465" t="s">
        <v>467</v>
      </c>
      <c r="CT179" s="465" t="s">
        <v>1221</v>
      </c>
      <c r="CU179" s="471"/>
      <c r="CV179" s="471"/>
      <c r="CW179" s="470"/>
      <c r="CX179" s="470"/>
      <c r="CY179" s="470"/>
      <c r="CZ179" s="470"/>
      <c r="DA179" s="470"/>
      <c r="DB179" s="470"/>
      <c r="DC179" s="32"/>
    </row>
    <row r="180" spans="11:107" x14ac:dyDescent="0.15">
      <c r="K180">
        <v>1</v>
      </c>
      <c r="L180" s="477" t="s">
        <v>878</v>
      </c>
      <c r="M180" s="476">
        <f t="shared" ref="M180:M188" si="22">M165</f>
        <v>5406</v>
      </c>
      <c r="N180" s="489">
        <f>SUM(O180:AJ180)</f>
        <v>13188</v>
      </c>
      <c r="O180" s="48">
        <f>AT180+BY180</f>
        <v>657</v>
      </c>
      <c r="P180" s="48">
        <f t="shared" ref="P180:AI188" si="23">AU180+BZ180</f>
        <v>587</v>
      </c>
      <c r="Q180" s="48">
        <f t="shared" si="23"/>
        <v>626</v>
      </c>
      <c r="R180" s="48">
        <f t="shared" si="23"/>
        <v>796</v>
      </c>
      <c r="S180" s="48">
        <f t="shared" si="23"/>
        <v>572</v>
      </c>
      <c r="T180" s="48">
        <f t="shared" si="23"/>
        <v>773</v>
      </c>
      <c r="U180" s="48">
        <f t="shared" si="23"/>
        <v>897</v>
      </c>
      <c r="V180" s="48">
        <f t="shared" si="23"/>
        <v>948</v>
      </c>
      <c r="W180" s="48">
        <f t="shared" si="23"/>
        <v>999</v>
      </c>
      <c r="X180" s="48">
        <f t="shared" si="23"/>
        <v>894</v>
      </c>
      <c r="Y180" s="48">
        <f t="shared" si="23"/>
        <v>812</v>
      </c>
      <c r="Z180" s="48">
        <f t="shared" si="23"/>
        <v>699</v>
      </c>
      <c r="AA180" s="48">
        <f t="shared" si="23"/>
        <v>895</v>
      </c>
      <c r="AB180" s="48">
        <f t="shared" si="23"/>
        <v>924</v>
      </c>
      <c r="AC180" s="48">
        <f t="shared" si="23"/>
        <v>726</v>
      </c>
      <c r="AD180" s="48">
        <f t="shared" si="23"/>
        <v>556</v>
      </c>
      <c r="AE180" s="48">
        <f t="shared" si="23"/>
        <v>417</v>
      </c>
      <c r="AF180" s="48">
        <f t="shared" si="23"/>
        <v>246</v>
      </c>
      <c r="AG180" s="48">
        <f t="shared" si="23"/>
        <v>128</v>
      </c>
      <c r="AH180" s="48">
        <f t="shared" si="23"/>
        <v>27</v>
      </c>
      <c r="AI180" s="48">
        <f t="shared" si="23"/>
        <v>9</v>
      </c>
      <c r="AJ180" s="48"/>
      <c r="AK180" s="34"/>
      <c r="AL180" s="34"/>
      <c r="AM180" s="34"/>
      <c r="AN180" s="34"/>
      <c r="AO180" s="34"/>
      <c r="AP180" s="34"/>
      <c r="AQ180" s="34"/>
      <c r="AR180" s="34"/>
      <c r="AS180" s="487">
        <f>SUM(AT180:BO180)</f>
        <v>6673</v>
      </c>
      <c r="AT180" s="489">
        <f>AT165+AT176</f>
        <v>307</v>
      </c>
      <c r="AU180" s="489">
        <f t="shared" ref="AU180:BN180" si="24">AU165+AU176</f>
        <v>320</v>
      </c>
      <c r="AV180" s="489">
        <f t="shared" si="24"/>
        <v>335</v>
      </c>
      <c r="AW180" s="489">
        <f t="shared" si="24"/>
        <v>426</v>
      </c>
      <c r="AX180" s="489">
        <f t="shared" si="24"/>
        <v>282</v>
      </c>
      <c r="AY180" s="489">
        <f t="shared" si="24"/>
        <v>416</v>
      </c>
      <c r="AZ180" s="489">
        <f t="shared" si="24"/>
        <v>508</v>
      </c>
      <c r="BA180" s="489">
        <f t="shared" si="24"/>
        <v>503</v>
      </c>
      <c r="BB180" s="489">
        <f t="shared" si="24"/>
        <v>515</v>
      </c>
      <c r="BC180" s="489">
        <f t="shared" si="24"/>
        <v>451</v>
      </c>
      <c r="BD180" s="489">
        <f t="shared" si="24"/>
        <v>443</v>
      </c>
      <c r="BE180" s="489">
        <f t="shared" si="24"/>
        <v>370</v>
      </c>
      <c r="BF180" s="489">
        <f t="shared" si="24"/>
        <v>441</v>
      </c>
      <c r="BG180" s="489">
        <f t="shared" si="24"/>
        <v>444</v>
      </c>
      <c r="BH180" s="489">
        <f t="shared" si="24"/>
        <v>348</v>
      </c>
      <c r="BI180" s="489">
        <f t="shared" si="24"/>
        <v>257</v>
      </c>
      <c r="BJ180" s="489">
        <f t="shared" si="24"/>
        <v>186</v>
      </c>
      <c r="BK180" s="489">
        <f t="shared" si="24"/>
        <v>85</v>
      </c>
      <c r="BL180" s="489">
        <f t="shared" si="24"/>
        <v>29</v>
      </c>
      <c r="BM180" s="489">
        <f t="shared" si="24"/>
        <v>6</v>
      </c>
      <c r="BN180" s="489">
        <f t="shared" si="24"/>
        <v>1</v>
      </c>
      <c r="BO180" s="48"/>
      <c r="BP180" s="34"/>
      <c r="BQ180" s="34"/>
      <c r="BR180" s="34"/>
      <c r="BS180" s="34"/>
      <c r="BT180" s="34"/>
      <c r="BU180" s="34"/>
      <c r="BV180" s="34"/>
      <c r="BW180" s="34"/>
      <c r="BX180" s="487">
        <f>SUM(BY180:CT180)</f>
        <v>6515</v>
      </c>
      <c r="BY180" s="489">
        <f>BY165+BY176</f>
        <v>350</v>
      </c>
      <c r="BZ180" s="489">
        <f t="shared" ref="BZ180:CS180" si="25">BZ165+BZ176</f>
        <v>267</v>
      </c>
      <c r="CA180" s="489">
        <f t="shared" si="25"/>
        <v>291</v>
      </c>
      <c r="CB180" s="489">
        <f t="shared" si="25"/>
        <v>370</v>
      </c>
      <c r="CC180" s="489">
        <f t="shared" si="25"/>
        <v>290</v>
      </c>
      <c r="CD180" s="489">
        <f t="shared" si="25"/>
        <v>357</v>
      </c>
      <c r="CE180" s="489">
        <f t="shared" si="25"/>
        <v>389</v>
      </c>
      <c r="CF180" s="489">
        <f t="shared" si="25"/>
        <v>445</v>
      </c>
      <c r="CG180" s="489">
        <f t="shared" si="25"/>
        <v>484</v>
      </c>
      <c r="CH180" s="489">
        <f t="shared" si="25"/>
        <v>443</v>
      </c>
      <c r="CI180" s="489">
        <f t="shared" si="25"/>
        <v>369</v>
      </c>
      <c r="CJ180" s="489">
        <f t="shared" si="25"/>
        <v>329</v>
      </c>
      <c r="CK180" s="489">
        <f t="shared" si="25"/>
        <v>454</v>
      </c>
      <c r="CL180" s="489">
        <f t="shared" si="25"/>
        <v>480</v>
      </c>
      <c r="CM180" s="489">
        <f t="shared" si="25"/>
        <v>378</v>
      </c>
      <c r="CN180" s="489">
        <f t="shared" si="25"/>
        <v>299</v>
      </c>
      <c r="CO180" s="489">
        <f t="shared" si="25"/>
        <v>231</v>
      </c>
      <c r="CP180" s="489">
        <f t="shared" si="25"/>
        <v>161</v>
      </c>
      <c r="CQ180" s="489">
        <f t="shared" si="25"/>
        <v>99</v>
      </c>
      <c r="CR180" s="489">
        <f t="shared" si="25"/>
        <v>21</v>
      </c>
      <c r="CS180" s="489">
        <f t="shared" si="25"/>
        <v>8</v>
      </c>
      <c r="CT180" s="48"/>
      <c r="CU180" s="34"/>
      <c r="CV180" s="34"/>
      <c r="CW180" s="34"/>
      <c r="CX180" s="34"/>
      <c r="CY180" s="34"/>
      <c r="CZ180" s="34"/>
      <c r="DA180" s="34"/>
      <c r="DB180" s="34"/>
      <c r="DC180" s="34"/>
    </row>
    <row r="181" spans="11:107" x14ac:dyDescent="0.15">
      <c r="K181">
        <v>2</v>
      </c>
      <c r="L181" t="s">
        <v>889</v>
      </c>
      <c r="M181" s="476">
        <f t="shared" si="22"/>
        <v>1069</v>
      </c>
      <c r="N181" s="489">
        <f t="shared" ref="N181:N188" si="26">SUM(O181:AJ181)</f>
        <v>3121</v>
      </c>
      <c r="O181" s="48">
        <f t="shared" ref="O181:O188" si="27">AT181+BY181</f>
        <v>102</v>
      </c>
      <c r="P181" s="48">
        <f t="shared" si="23"/>
        <v>133</v>
      </c>
      <c r="Q181" s="48">
        <f t="shared" si="23"/>
        <v>122</v>
      </c>
      <c r="R181" s="48">
        <f t="shared" si="23"/>
        <v>130</v>
      </c>
      <c r="S181" s="48">
        <f t="shared" si="23"/>
        <v>105</v>
      </c>
      <c r="T181" s="48">
        <f t="shared" si="23"/>
        <v>127</v>
      </c>
      <c r="U181" s="48">
        <f t="shared" si="23"/>
        <v>136</v>
      </c>
      <c r="V181" s="48">
        <f t="shared" si="23"/>
        <v>154</v>
      </c>
      <c r="W181" s="48">
        <f t="shared" si="23"/>
        <v>172</v>
      </c>
      <c r="X181" s="48">
        <f t="shared" si="23"/>
        <v>182</v>
      </c>
      <c r="Y181" s="48">
        <f t="shared" si="23"/>
        <v>191</v>
      </c>
      <c r="Z181" s="48">
        <f t="shared" si="23"/>
        <v>245</v>
      </c>
      <c r="AA181" s="48">
        <f t="shared" si="23"/>
        <v>273</v>
      </c>
      <c r="AB181" s="48">
        <f t="shared" si="23"/>
        <v>301</v>
      </c>
      <c r="AC181" s="48">
        <f t="shared" si="23"/>
        <v>240</v>
      </c>
      <c r="AD181" s="48">
        <f t="shared" si="23"/>
        <v>177</v>
      </c>
      <c r="AE181" s="48">
        <f t="shared" si="23"/>
        <v>162</v>
      </c>
      <c r="AF181" s="48">
        <f t="shared" si="23"/>
        <v>108</v>
      </c>
      <c r="AG181" s="48">
        <f t="shared" si="23"/>
        <v>49</v>
      </c>
      <c r="AH181" s="48">
        <f t="shared" si="23"/>
        <v>12</v>
      </c>
      <c r="AI181" s="48">
        <f t="shared" si="23"/>
        <v>0</v>
      </c>
      <c r="AJ181" s="48"/>
      <c r="AK181" s="34"/>
      <c r="AL181" s="34"/>
      <c r="AM181" s="34"/>
      <c r="AN181" s="34"/>
      <c r="AO181" s="34"/>
      <c r="AP181" s="34"/>
      <c r="AQ181" s="34"/>
      <c r="AR181" s="34"/>
      <c r="AS181" s="487">
        <f t="shared" ref="AS181:AS188" si="28">SUM(AT181:BO181)</f>
        <v>1475</v>
      </c>
      <c r="AT181" s="48">
        <f t="shared" ref="AT181:BN181" si="29">AT166</f>
        <v>48</v>
      </c>
      <c r="AU181" s="48">
        <f t="shared" si="29"/>
        <v>63</v>
      </c>
      <c r="AV181" s="48">
        <f t="shared" si="29"/>
        <v>67</v>
      </c>
      <c r="AW181" s="48">
        <f t="shared" si="29"/>
        <v>59</v>
      </c>
      <c r="AX181" s="48">
        <f t="shared" si="29"/>
        <v>49</v>
      </c>
      <c r="AY181" s="48">
        <f t="shared" si="29"/>
        <v>61</v>
      </c>
      <c r="AZ181" s="48">
        <f t="shared" si="29"/>
        <v>61</v>
      </c>
      <c r="BA181" s="48">
        <f t="shared" si="29"/>
        <v>67</v>
      </c>
      <c r="BB181" s="48">
        <f t="shared" si="29"/>
        <v>102</v>
      </c>
      <c r="BC181" s="48">
        <f t="shared" si="29"/>
        <v>90</v>
      </c>
      <c r="BD181" s="48">
        <f t="shared" si="29"/>
        <v>88</v>
      </c>
      <c r="BE181" s="48">
        <f t="shared" si="29"/>
        <v>123</v>
      </c>
      <c r="BF181" s="48">
        <f t="shared" si="29"/>
        <v>135</v>
      </c>
      <c r="BG181" s="48">
        <f t="shared" si="29"/>
        <v>155</v>
      </c>
      <c r="BH181" s="48">
        <f t="shared" si="29"/>
        <v>108</v>
      </c>
      <c r="BI181" s="48">
        <f t="shared" si="29"/>
        <v>79</v>
      </c>
      <c r="BJ181" s="48">
        <f t="shared" si="29"/>
        <v>69</v>
      </c>
      <c r="BK181" s="48">
        <f t="shared" si="29"/>
        <v>39</v>
      </c>
      <c r="BL181" s="48">
        <f t="shared" si="29"/>
        <v>9</v>
      </c>
      <c r="BM181" s="48">
        <f t="shared" si="29"/>
        <v>3</v>
      </c>
      <c r="BN181" s="48">
        <f t="shared" si="29"/>
        <v>0</v>
      </c>
      <c r="BO181" s="48"/>
      <c r="BP181" s="34"/>
      <c r="BQ181" s="34"/>
      <c r="BR181" s="34"/>
      <c r="BS181" s="34"/>
      <c r="BT181" s="34"/>
      <c r="BU181" s="34"/>
      <c r="BV181" s="34"/>
      <c r="BW181" s="34"/>
      <c r="BX181" s="487">
        <f t="shared" ref="BX181:BX188" si="30">SUM(BY181:CT181)</f>
        <v>1646</v>
      </c>
      <c r="BY181" s="48">
        <f t="shared" ref="BY181:CS181" si="31">BY166</f>
        <v>54</v>
      </c>
      <c r="BZ181" s="48">
        <f t="shared" si="31"/>
        <v>70</v>
      </c>
      <c r="CA181" s="48">
        <f t="shared" si="31"/>
        <v>55</v>
      </c>
      <c r="CB181" s="48">
        <f t="shared" si="31"/>
        <v>71</v>
      </c>
      <c r="CC181" s="48">
        <f t="shared" si="31"/>
        <v>56</v>
      </c>
      <c r="CD181" s="48">
        <f t="shared" si="31"/>
        <v>66</v>
      </c>
      <c r="CE181" s="48">
        <f t="shared" si="31"/>
        <v>75</v>
      </c>
      <c r="CF181" s="48">
        <f t="shared" si="31"/>
        <v>87</v>
      </c>
      <c r="CG181" s="48">
        <f t="shared" si="31"/>
        <v>70</v>
      </c>
      <c r="CH181" s="48">
        <f t="shared" si="31"/>
        <v>92</v>
      </c>
      <c r="CI181" s="48">
        <f t="shared" si="31"/>
        <v>103</v>
      </c>
      <c r="CJ181" s="48">
        <f t="shared" si="31"/>
        <v>122</v>
      </c>
      <c r="CK181" s="48">
        <f t="shared" si="31"/>
        <v>138</v>
      </c>
      <c r="CL181" s="48">
        <f t="shared" si="31"/>
        <v>146</v>
      </c>
      <c r="CM181" s="48">
        <f t="shared" si="31"/>
        <v>132</v>
      </c>
      <c r="CN181" s="48">
        <f t="shared" si="31"/>
        <v>98</v>
      </c>
      <c r="CO181" s="48">
        <f t="shared" si="31"/>
        <v>93</v>
      </c>
      <c r="CP181" s="48">
        <f t="shared" si="31"/>
        <v>69</v>
      </c>
      <c r="CQ181" s="48">
        <f t="shared" si="31"/>
        <v>40</v>
      </c>
      <c r="CR181" s="48">
        <f t="shared" si="31"/>
        <v>9</v>
      </c>
      <c r="CS181" s="48">
        <f t="shared" si="31"/>
        <v>0</v>
      </c>
      <c r="CT181" s="48"/>
      <c r="CU181" s="34"/>
      <c r="CV181" s="34"/>
      <c r="CW181" s="34"/>
      <c r="CX181" s="34"/>
      <c r="CY181" s="34"/>
      <c r="CZ181" s="34"/>
      <c r="DA181" s="34"/>
      <c r="DB181" s="34"/>
      <c r="DC181" s="34"/>
    </row>
    <row r="182" spans="11:107" x14ac:dyDescent="0.15">
      <c r="K182">
        <v>3</v>
      </c>
      <c r="L182" t="s">
        <v>879</v>
      </c>
      <c r="M182" s="476">
        <f t="shared" si="22"/>
        <v>1043</v>
      </c>
      <c r="N182" s="489">
        <f t="shared" si="26"/>
        <v>3124</v>
      </c>
      <c r="O182" s="48">
        <f t="shared" si="27"/>
        <v>60</v>
      </c>
      <c r="P182" s="48">
        <f t="shared" si="23"/>
        <v>85</v>
      </c>
      <c r="Q182" s="48">
        <f t="shared" si="23"/>
        <v>136</v>
      </c>
      <c r="R182" s="48">
        <f t="shared" si="23"/>
        <v>162</v>
      </c>
      <c r="S182" s="48">
        <f t="shared" si="23"/>
        <v>109</v>
      </c>
      <c r="T182" s="48">
        <f t="shared" si="23"/>
        <v>116</v>
      </c>
      <c r="U182" s="48">
        <f t="shared" si="23"/>
        <v>113</v>
      </c>
      <c r="V182" s="48">
        <f t="shared" si="23"/>
        <v>111</v>
      </c>
      <c r="W182" s="48">
        <f t="shared" si="23"/>
        <v>186</v>
      </c>
      <c r="X182" s="48">
        <f t="shared" si="23"/>
        <v>182</v>
      </c>
      <c r="Y182" s="48">
        <f t="shared" si="23"/>
        <v>210</v>
      </c>
      <c r="Z182" s="48">
        <f t="shared" si="23"/>
        <v>245</v>
      </c>
      <c r="AA182" s="48">
        <f t="shared" si="23"/>
        <v>256</v>
      </c>
      <c r="AB182" s="48">
        <f t="shared" si="23"/>
        <v>317</v>
      </c>
      <c r="AC182" s="48">
        <f t="shared" si="23"/>
        <v>254</v>
      </c>
      <c r="AD182" s="48">
        <f t="shared" si="23"/>
        <v>197</v>
      </c>
      <c r="AE182" s="48">
        <f t="shared" si="23"/>
        <v>199</v>
      </c>
      <c r="AF182" s="48">
        <f t="shared" si="23"/>
        <v>126</v>
      </c>
      <c r="AG182" s="48">
        <f t="shared" si="23"/>
        <v>50</v>
      </c>
      <c r="AH182" s="48">
        <f t="shared" si="23"/>
        <v>9</v>
      </c>
      <c r="AI182" s="48">
        <f t="shared" si="23"/>
        <v>1</v>
      </c>
      <c r="AJ182" s="48"/>
      <c r="AK182" s="34"/>
      <c r="AL182" s="34"/>
      <c r="AM182" s="34"/>
      <c r="AN182" s="34"/>
      <c r="AO182" s="34"/>
      <c r="AP182" s="34"/>
      <c r="AQ182" s="34"/>
      <c r="AR182" s="34"/>
      <c r="AS182" s="487">
        <f t="shared" si="28"/>
        <v>1487</v>
      </c>
      <c r="AT182" s="48">
        <f t="shared" ref="AT182:BN182" si="32">AT167</f>
        <v>30</v>
      </c>
      <c r="AU182" s="48">
        <f t="shared" si="32"/>
        <v>41</v>
      </c>
      <c r="AV182" s="48">
        <f t="shared" si="32"/>
        <v>72</v>
      </c>
      <c r="AW182" s="48">
        <f t="shared" si="32"/>
        <v>81</v>
      </c>
      <c r="AX182" s="48">
        <f t="shared" si="32"/>
        <v>52</v>
      </c>
      <c r="AY182" s="48">
        <f t="shared" si="32"/>
        <v>60</v>
      </c>
      <c r="AZ182" s="48">
        <f t="shared" si="32"/>
        <v>63</v>
      </c>
      <c r="BA182" s="48">
        <f t="shared" si="32"/>
        <v>48</v>
      </c>
      <c r="BB182" s="48">
        <f t="shared" si="32"/>
        <v>94</v>
      </c>
      <c r="BC182" s="48">
        <f t="shared" si="32"/>
        <v>89</v>
      </c>
      <c r="BD182" s="48">
        <f t="shared" si="32"/>
        <v>100</v>
      </c>
      <c r="BE182" s="48">
        <f t="shared" si="32"/>
        <v>123</v>
      </c>
      <c r="BF182" s="48">
        <f t="shared" si="32"/>
        <v>125</v>
      </c>
      <c r="BG182" s="48">
        <f t="shared" si="32"/>
        <v>171</v>
      </c>
      <c r="BH182" s="48">
        <f t="shared" si="32"/>
        <v>116</v>
      </c>
      <c r="BI182" s="48">
        <f t="shared" si="32"/>
        <v>83</v>
      </c>
      <c r="BJ182" s="48">
        <f t="shared" si="32"/>
        <v>80</v>
      </c>
      <c r="BK182" s="48">
        <f t="shared" si="32"/>
        <v>41</v>
      </c>
      <c r="BL182" s="48">
        <f t="shared" si="32"/>
        <v>17</v>
      </c>
      <c r="BM182" s="48">
        <f t="shared" si="32"/>
        <v>1</v>
      </c>
      <c r="BN182" s="48">
        <f t="shared" si="32"/>
        <v>0</v>
      </c>
      <c r="BO182" s="48"/>
      <c r="BP182" s="34"/>
      <c r="BQ182" s="34"/>
      <c r="BR182" s="34"/>
      <c r="BS182" s="34"/>
      <c r="BT182" s="34"/>
      <c r="BU182" s="34"/>
      <c r="BV182" s="34"/>
      <c r="BW182" s="34"/>
      <c r="BX182" s="487">
        <f t="shared" si="30"/>
        <v>1637</v>
      </c>
      <c r="BY182" s="48">
        <f t="shared" ref="BY182:CS182" si="33">BY167</f>
        <v>30</v>
      </c>
      <c r="BZ182" s="48">
        <f t="shared" si="33"/>
        <v>44</v>
      </c>
      <c r="CA182" s="48">
        <f t="shared" si="33"/>
        <v>64</v>
      </c>
      <c r="CB182" s="48">
        <f t="shared" si="33"/>
        <v>81</v>
      </c>
      <c r="CC182" s="48">
        <f t="shared" si="33"/>
        <v>57</v>
      </c>
      <c r="CD182" s="48">
        <f t="shared" si="33"/>
        <v>56</v>
      </c>
      <c r="CE182" s="48">
        <f t="shared" si="33"/>
        <v>50</v>
      </c>
      <c r="CF182" s="48">
        <f t="shared" si="33"/>
        <v>63</v>
      </c>
      <c r="CG182" s="48">
        <f t="shared" si="33"/>
        <v>92</v>
      </c>
      <c r="CH182" s="48">
        <f t="shared" si="33"/>
        <v>93</v>
      </c>
      <c r="CI182" s="48">
        <f t="shared" si="33"/>
        <v>110</v>
      </c>
      <c r="CJ182" s="48">
        <f t="shared" si="33"/>
        <v>122</v>
      </c>
      <c r="CK182" s="48">
        <f t="shared" si="33"/>
        <v>131</v>
      </c>
      <c r="CL182" s="48">
        <f t="shared" si="33"/>
        <v>146</v>
      </c>
      <c r="CM182" s="48">
        <f t="shared" si="33"/>
        <v>138</v>
      </c>
      <c r="CN182" s="48">
        <f t="shared" si="33"/>
        <v>114</v>
      </c>
      <c r="CO182" s="48">
        <f t="shared" si="33"/>
        <v>119</v>
      </c>
      <c r="CP182" s="48">
        <f t="shared" si="33"/>
        <v>85</v>
      </c>
      <c r="CQ182" s="48">
        <f t="shared" si="33"/>
        <v>33</v>
      </c>
      <c r="CR182" s="48">
        <f t="shared" si="33"/>
        <v>8</v>
      </c>
      <c r="CS182" s="48">
        <f t="shared" si="33"/>
        <v>1</v>
      </c>
      <c r="CT182" s="48"/>
      <c r="CU182" s="34"/>
      <c r="CV182" s="34"/>
      <c r="CW182" s="34"/>
      <c r="CX182" s="34"/>
      <c r="CY182" s="34"/>
      <c r="CZ182" s="34"/>
      <c r="DA182" s="34"/>
      <c r="DB182" s="34"/>
      <c r="DC182" s="34"/>
    </row>
    <row r="183" spans="11:107" x14ac:dyDescent="0.15">
      <c r="K183">
        <v>4</v>
      </c>
      <c r="L183" t="s">
        <v>881</v>
      </c>
      <c r="M183" s="476">
        <f t="shared" si="22"/>
        <v>1460</v>
      </c>
      <c r="N183" s="489">
        <f t="shared" si="26"/>
        <v>4800</v>
      </c>
      <c r="O183" s="48">
        <f t="shared" si="27"/>
        <v>116</v>
      </c>
      <c r="P183" s="48">
        <f t="shared" si="23"/>
        <v>136</v>
      </c>
      <c r="Q183" s="48">
        <f t="shared" si="23"/>
        <v>192</v>
      </c>
      <c r="R183" s="48">
        <f t="shared" si="23"/>
        <v>215</v>
      </c>
      <c r="S183" s="48">
        <f t="shared" si="23"/>
        <v>196</v>
      </c>
      <c r="T183" s="48">
        <f t="shared" si="23"/>
        <v>194</v>
      </c>
      <c r="U183" s="48">
        <f t="shared" si="23"/>
        <v>199</v>
      </c>
      <c r="V183" s="48">
        <f t="shared" si="23"/>
        <v>195</v>
      </c>
      <c r="W183" s="48">
        <f t="shared" si="23"/>
        <v>290</v>
      </c>
      <c r="X183" s="48">
        <f t="shared" si="23"/>
        <v>285</v>
      </c>
      <c r="Y183" s="48">
        <f t="shared" si="23"/>
        <v>321</v>
      </c>
      <c r="Z183" s="48">
        <f t="shared" si="23"/>
        <v>331</v>
      </c>
      <c r="AA183" s="48">
        <f t="shared" si="23"/>
        <v>418</v>
      </c>
      <c r="AB183" s="48">
        <f t="shared" si="23"/>
        <v>439</v>
      </c>
      <c r="AC183" s="48">
        <f t="shared" si="23"/>
        <v>326</v>
      </c>
      <c r="AD183" s="48">
        <f t="shared" si="23"/>
        <v>252</v>
      </c>
      <c r="AE183" s="48">
        <f t="shared" si="23"/>
        <v>281</v>
      </c>
      <c r="AF183" s="48">
        <f t="shared" si="23"/>
        <v>226</v>
      </c>
      <c r="AG183" s="48">
        <f t="shared" si="23"/>
        <v>125</v>
      </c>
      <c r="AH183" s="48">
        <f t="shared" si="23"/>
        <v>48</v>
      </c>
      <c r="AI183" s="48">
        <f t="shared" si="23"/>
        <v>15</v>
      </c>
      <c r="AJ183" s="48"/>
      <c r="AK183" s="34"/>
      <c r="AL183" s="34"/>
      <c r="AM183" s="34"/>
      <c r="AN183" s="34"/>
      <c r="AO183" s="34"/>
      <c r="AP183" s="34"/>
      <c r="AQ183" s="34"/>
      <c r="AR183" s="34"/>
      <c r="AS183" s="487">
        <f t="shared" si="28"/>
        <v>2276</v>
      </c>
      <c r="AT183" s="48">
        <f t="shared" ref="AT183:BN183" si="34">AT168</f>
        <v>56</v>
      </c>
      <c r="AU183" s="48">
        <f t="shared" si="34"/>
        <v>70</v>
      </c>
      <c r="AV183" s="48">
        <f t="shared" si="34"/>
        <v>100</v>
      </c>
      <c r="AW183" s="48">
        <f t="shared" si="34"/>
        <v>117</v>
      </c>
      <c r="AX183" s="48">
        <f t="shared" si="34"/>
        <v>115</v>
      </c>
      <c r="AY183" s="48">
        <f t="shared" si="34"/>
        <v>104</v>
      </c>
      <c r="AZ183" s="48">
        <f t="shared" si="34"/>
        <v>103</v>
      </c>
      <c r="BA183" s="48">
        <f t="shared" si="34"/>
        <v>109</v>
      </c>
      <c r="BB183" s="48">
        <f t="shared" si="34"/>
        <v>150</v>
      </c>
      <c r="BC183" s="48">
        <f t="shared" si="34"/>
        <v>140</v>
      </c>
      <c r="BD183" s="48">
        <f t="shared" si="34"/>
        <v>150</v>
      </c>
      <c r="BE183" s="48">
        <f t="shared" si="34"/>
        <v>169</v>
      </c>
      <c r="BF183" s="48">
        <f t="shared" si="34"/>
        <v>201</v>
      </c>
      <c r="BG183" s="48">
        <f t="shared" si="34"/>
        <v>219</v>
      </c>
      <c r="BH183" s="48">
        <f t="shared" si="34"/>
        <v>159</v>
      </c>
      <c r="BI183" s="48">
        <f t="shared" si="34"/>
        <v>104</v>
      </c>
      <c r="BJ183" s="48">
        <f t="shared" si="34"/>
        <v>111</v>
      </c>
      <c r="BK183" s="48">
        <f t="shared" si="34"/>
        <v>66</v>
      </c>
      <c r="BL183" s="48">
        <f t="shared" si="34"/>
        <v>23</v>
      </c>
      <c r="BM183" s="48">
        <f t="shared" si="34"/>
        <v>9</v>
      </c>
      <c r="BN183" s="48">
        <f t="shared" si="34"/>
        <v>1</v>
      </c>
      <c r="BO183" s="48"/>
      <c r="BP183" s="34"/>
      <c r="BQ183" s="34"/>
      <c r="BR183" s="34"/>
      <c r="BS183" s="34"/>
      <c r="BT183" s="34"/>
      <c r="BU183" s="34"/>
      <c r="BV183" s="34"/>
      <c r="BW183" s="34"/>
      <c r="BX183" s="487">
        <f t="shared" si="30"/>
        <v>2524</v>
      </c>
      <c r="BY183" s="48">
        <f t="shared" ref="BY183:CS183" si="35">BY168</f>
        <v>60</v>
      </c>
      <c r="BZ183" s="48">
        <f t="shared" si="35"/>
        <v>66</v>
      </c>
      <c r="CA183" s="48">
        <f t="shared" si="35"/>
        <v>92</v>
      </c>
      <c r="CB183" s="48">
        <f t="shared" si="35"/>
        <v>98</v>
      </c>
      <c r="CC183" s="48">
        <f t="shared" si="35"/>
        <v>81</v>
      </c>
      <c r="CD183" s="48">
        <f t="shared" si="35"/>
        <v>90</v>
      </c>
      <c r="CE183" s="48">
        <f t="shared" si="35"/>
        <v>96</v>
      </c>
      <c r="CF183" s="48">
        <f t="shared" si="35"/>
        <v>86</v>
      </c>
      <c r="CG183" s="48">
        <f t="shared" si="35"/>
        <v>140</v>
      </c>
      <c r="CH183" s="48">
        <f t="shared" si="35"/>
        <v>145</v>
      </c>
      <c r="CI183" s="48">
        <f t="shared" si="35"/>
        <v>171</v>
      </c>
      <c r="CJ183" s="48">
        <f t="shared" si="35"/>
        <v>162</v>
      </c>
      <c r="CK183" s="48">
        <f t="shared" si="35"/>
        <v>217</v>
      </c>
      <c r="CL183" s="48">
        <f t="shared" si="35"/>
        <v>220</v>
      </c>
      <c r="CM183" s="48">
        <f t="shared" si="35"/>
        <v>167</v>
      </c>
      <c r="CN183" s="48">
        <f t="shared" si="35"/>
        <v>148</v>
      </c>
      <c r="CO183" s="48">
        <f t="shared" si="35"/>
        <v>170</v>
      </c>
      <c r="CP183" s="48">
        <f t="shared" si="35"/>
        <v>160</v>
      </c>
      <c r="CQ183" s="48">
        <f t="shared" si="35"/>
        <v>102</v>
      </c>
      <c r="CR183" s="48">
        <f t="shared" si="35"/>
        <v>39</v>
      </c>
      <c r="CS183" s="48">
        <f t="shared" si="35"/>
        <v>14</v>
      </c>
      <c r="CT183" s="48"/>
      <c r="CU183" s="34"/>
      <c r="CV183" s="34"/>
      <c r="CW183" s="34"/>
      <c r="CX183" s="34"/>
      <c r="CY183" s="34"/>
      <c r="CZ183" s="34"/>
      <c r="DA183" s="34"/>
      <c r="DB183" s="34"/>
      <c r="DC183" s="34"/>
    </row>
    <row r="184" spans="11:107" x14ac:dyDescent="0.15">
      <c r="K184">
        <v>5</v>
      </c>
      <c r="L184" s="477" t="s">
        <v>882</v>
      </c>
      <c r="M184" s="476">
        <f t="shared" si="22"/>
        <v>2076</v>
      </c>
      <c r="N184" s="489">
        <f t="shared" si="26"/>
        <v>6189</v>
      </c>
      <c r="O184" s="48">
        <f t="shared" si="27"/>
        <v>170</v>
      </c>
      <c r="P184" s="48">
        <f t="shared" si="23"/>
        <v>225</v>
      </c>
      <c r="Q184" s="48">
        <f t="shared" si="23"/>
        <v>308</v>
      </c>
      <c r="R184" s="48">
        <f t="shared" si="23"/>
        <v>296</v>
      </c>
      <c r="S184" s="48">
        <f t="shared" si="23"/>
        <v>301</v>
      </c>
      <c r="T184" s="48">
        <f t="shared" si="23"/>
        <v>280</v>
      </c>
      <c r="U184" s="48">
        <f t="shared" si="23"/>
        <v>256</v>
      </c>
      <c r="V184" s="48">
        <f t="shared" si="23"/>
        <v>339</v>
      </c>
      <c r="W184" s="48">
        <f t="shared" si="23"/>
        <v>436</v>
      </c>
      <c r="X184" s="48">
        <f t="shared" si="23"/>
        <v>388</v>
      </c>
      <c r="Y184" s="48">
        <f t="shared" si="23"/>
        <v>401</v>
      </c>
      <c r="Z184" s="48">
        <f t="shared" si="23"/>
        <v>413</v>
      </c>
      <c r="AA184" s="48">
        <f t="shared" si="23"/>
        <v>471</v>
      </c>
      <c r="AB184" s="48">
        <f t="shared" si="23"/>
        <v>558</v>
      </c>
      <c r="AC184" s="48">
        <f t="shared" si="23"/>
        <v>391</v>
      </c>
      <c r="AD184" s="48">
        <f t="shared" si="23"/>
        <v>307</v>
      </c>
      <c r="AE184" s="48">
        <f t="shared" si="23"/>
        <v>278</v>
      </c>
      <c r="AF184" s="48">
        <f t="shared" si="23"/>
        <v>235</v>
      </c>
      <c r="AG184" s="48">
        <f t="shared" si="23"/>
        <v>102</v>
      </c>
      <c r="AH184" s="48">
        <f t="shared" si="23"/>
        <v>28</v>
      </c>
      <c r="AI184" s="48">
        <f t="shared" si="23"/>
        <v>6</v>
      </c>
      <c r="AJ184" s="48"/>
      <c r="AK184" s="34"/>
      <c r="AL184" s="34"/>
      <c r="AM184" s="34"/>
      <c r="AN184" s="34"/>
      <c r="AO184" s="34"/>
      <c r="AP184" s="34"/>
      <c r="AQ184" s="34"/>
      <c r="AR184" s="34"/>
      <c r="AS184" s="487">
        <f t="shared" si="28"/>
        <v>3069</v>
      </c>
      <c r="AT184" s="48">
        <f t="shared" ref="AT184:BN184" si="36">AT169</f>
        <v>87</v>
      </c>
      <c r="AU184" s="48">
        <f t="shared" si="36"/>
        <v>121</v>
      </c>
      <c r="AV184" s="48">
        <f t="shared" si="36"/>
        <v>150</v>
      </c>
      <c r="AW184" s="48">
        <f t="shared" si="36"/>
        <v>146</v>
      </c>
      <c r="AX184" s="48">
        <f t="shared" si="36"/>
        <v>193</v>
      </c>
      <c r="AY184" s="48">
        <f t="shared" si="36"/>
        <v>162</v>
      </c>
      <c r="AZ184" s="48">
        <f t="shared" si="36"/>
        <v>138</v>
      </c>
      <c r="BA184" s="48">
        <f t="shared" si="36"/>
        <v>179</v>
      </c>
      <c r="BB184" s="48">
        <f t="shared" si="36"/>
        <v>223</v>
      </c>
      <c r="BC184" s="48">
        <f t="shared" si="36"/>
        <v>192</v>
      </c>
      <c r="BD184" s="48">
        <f t="shared" si="36"/>
        <v>193</v>
      </c>
      <c r="BE184" s="48">
        <f t="shared" si="36"/>
        <v>207</v>
      </c>
      <c r="BF184" s="48">
        <f t="shared" si="36"/>
        <v>223</v>
      </c>
      <c r="BG184" s="48">
        <f t="shared" si="36"/>
        <v>289</v>
      </c>
      <c r="BH184" s="48">
        <f t="shared" si="36"/>
        <v>193</v>
      </c>
      <c r="BI184" s="48">
        <f t="shared" si="36"/>
        <v>141</v>
      </c>
      <c r="BJ184" s="48">
        <f t="shared" si="36"/>
        <v>110</v>
      </c>
      <c r="BK184" s="48">
        <f t="shared" si="36"/>
        <v>82</v>
      </c>
      <c r="BL184" s="48">
        <f t="shared" si="36"/>
        <v>33</v>
      </c>
      <c r="BM184" s="48">
        <f t="shared" si="36"/>
        <v>6</v>
      </c>
      <c r="BN184" s="48">
        <f t="shared" si="36"/>
        <v>1</v>
      </c>
      <c r="BO184" s="48"/>
      <c r="BP184" s="34"/>
      <c r="BQ184" s="34"/>
      <c r="BR184" s="34"/>
      <c r="BS184" s="34"/>
      <c r="BT184" s="34"/>
      <c r="BU184" s="34"/>
      <c r="BV184" s="34"/>
      <c r="BW184" s="34"/>
      <c r="BX184" s="487">
        <f t="shared" si="30"/>
        <v>3120</v>
      </c>
      <c r="BY184" s="48">
        <f t="shared" ref="BY184:CK184" si="37">BY169</f>
        <v>83</v>
      </c>
      <c r="BZ184" s="48">
        <f t="shared" si="37"/>
        <v>104</v>
      </c>
      <c r="CA184" s="48">
        <f t="shared" si="37"/>
        <v>158</v>
      </c>
      <c r="CB184" s="48">
        <f t="shared" si="37"/>
        <v>150</v>
      </c>
      <c r="CC184" s="48">
        <f t="shared" si="37"/>
        <v>108</v>
      </c>
      <c r="CD184" s="48">
        <f t="shared" si="37"/>
        <v>118</v>
      </c>
      <c r="CE184" s="48">
        <f t="shared" si="37"/>
        <v>118</v>
      </c>
      <c r="CF184" s="48">
        <f t="shared" si="37"/>
        <v>160</v>
      </c>
      <c r="CG184" s="48">
        <f t="shared" si="37"/>
        <v>213</v>
      </c>
      <c r="CH184" s="48">
        <f t="shared" si="37"/>
        <v>196</v>
      </c>
      <c r="CI184" s="48">
        <f t="shared" si="37"/>
        <v>208</v>
      </c>
      <c r="CJ184" s="48">
        <f t="shared" si="37"/>
        <v>206</v>
      </c>
      <c r="CK184" s="48">
        <f t="shared" si="37"/>
        <v>248</v>
      </c>
      <c r="CL184" s="491">
        <f>CL169+1</f>
        <v>269</v>
      </c>
      <c r="CM184" s="48">
        <f t="shared" ref="CM184:CS188" si="38">CM169</f>
        <v>198</v>
      </c>
      <c r="CN184" s="48">
        <f t="shared" si="38"/>
        <v>166</v>
      </c>
      <c r="CO184" s="48">
        <f t="shared" si="38"/>
        <v>168</v>
      </c>
      <c r="CP184" s="48">
        <f t="shared" si="38"/>
        <v>153</v>
      </c>
      <c r="CQ184" s="48">
        <f t="shared" si="38"/>
        <v>69</v>
      </c>
      <c r="CR184" s="48">
        <f t="shared" si="38"/>
        <v>22</v>
      </c>
      <c r="CS184" s="48">
        <f t="shared" si="38"/>
        <v>5</v>
      </c>
      <c r="CT184" s="48"/>
      <c r="CU184" s="34"/>
      <c r="CV184" s="34"/>
      <c r="CW184" s="34"/>
      <c r="CX184" s="34"/>
      <c r="CY184" s="34"/>
      <c r="CZ184" s="34"/>
      <c r="DA184" s="34"/>
      <c r="DB184" s="34"/>
      <c r="DC184" s="34"/>
    </row>
    <row r="185" spans="11:107" x14ac:dyDescent="0.15">
      <c r="K185">
        <v>6</v>
      </c>
      <c r="L185" t="s">
        <v>884</v>
      </c>
      <c r="M185" s="476">
        <f t="shared" si="22"/>
        <v>1177</v>
      </c>
      <c r="N185" s="489">
        <f t="shared" si="26"/>
        <v>3734</v>
      </c>
      <c r="O185" s="48">
        <f t="shared" si="27"/>
        <v>115</v>
      </c>
      <c r="P185" s="48">
        <f t="shared" si="23"/>
        <v>125</v>
      </c>
      <c r="Q185" s="48">
        <f t="shared" si="23"/>
        <v>165</v>
      </c>
      <c r="R185" s="48">
        <f t="shared" si="23"/>
        <v>230</v>
      </c>
      <c r="S185" s="48">
        <f t="shared" si="23"/>
        <v>139</v>
      </c>
      <c r="T185" s="48">
        <f t="shared" si="23"/>
        <v>129</v>
      </c>
      <c r="U185" s="48">
        <f t="shared" si="23"/>
        <v>155</v>
      </c>
      <c r="V185" s="48">
        <f t="shared" si="23"/>
        <v>191</v>
      </c>
      <c r="W185" s="48">
        <f t="shared" si="23"/>
        <v>260</v>
      </c>
      <c r="X185" s="48">
        <f t="shared" si="23"/>
        <v>210</v>
      </c>
      <c r="Y185" s="48">
        <f t="shared" si="23"/>
        <v>220</v>
      </c>
      <c r="Z185" s="48">
        <f t="shared" si="23"/>
        <v>276</v>
      </c>
      <c r="AA185" s="48">
        <f t="shared" si="23"/>
        <v>349</v>
      </c>
      <c r="AB185" s="48">
        <f t="shared" si="23"/>
        <v>343</v>
      </c>
      <c r="AC185" s="48">
        <f t="shared" si="23"/>
        <v>269</v>
      </c>
      <c r="AD185" s="48">
        <f t="shared" si="23"/>
        <v>193</v>
      </c>
      <c r="AE185" s="48">
        <f t="shared" si="23"/>
        <v>188</v>
      </c>
      <c r="AF185" s="48">
        <f t="shared" si="23"/>
        <v>118</v>
      </c>
      <c r="AG185" s="48">
        <f t="shared" si="23"/>
        <v>53</v>
      </c>
      <c r="AH185" s="48">
        <f t="shared" si="23"/>
        <v>6</v>
      </c>
      <c r="AI185" s="48">
        <f t="shared" si="23"/>
        <v>0</v>
      </c>
      <c r="AJ185" s="48"/>
      <c r="AK185" s="34"/>
      <c r="AL185" s="34"/>
      <c r="AM185" s="34"/>
      <c r="AN185" s="34"/>
      <c r="AO185" s="34"/>
      <c r="AP185" s="34"/>
      <c r="AQ185" s="34"/>
      <c r="AR185" s="34"/>
      <c r="AS185" s="487">
        <f t="shared" si="28"/>
        <v>1831</v>
      </c>
      <c r="AT185" s="48">
        <f t="shared" ref="AT185:BN185" si="39">AT170</f>
        <v>60</v>
      </c>
      <c r="AU185" s="48">
        <f t="shared" si="39"/>
        <v>59</v>
      </c>
      <c r="AV185" s="48">
        <f t="shared" si="39"/>
        <v>91</v>
      </c>
      <c r="AW185" s="48">
        <f t="shared" si="39"/>
        <v>125</v>
      </c>
      <c r="AX185" s="48">
        <f t="shared" si="39"/>
        <v>71</v>
      </c>
      <c r="AY185" s="48">
        <f t="shared" si="39"/>
        <v>63</v>
      </c>
      <c r="AZ185" s="48">
        <f t="shared" si="39"/>
        <v>82</v>
      </c>
      <c r="BA185" s="48">
        <f t="shared" si="39"/>
        <v>100</v>
      </c>
      <c r="BB185" s="48">
        <f t="shared" si="39"/>
        <v>138</v>
      </c>
      <c r="BC185" s="48">
        <f t="shared" si="39"/>
        <v>96</v>
      </c>
      <c r="BD185" s="48">
        <f t="shared" si="39"/>
        <v>107</v>
      </c>
      <c r="BE185" s="48">
        <f t="shared" si="39"/>
        <v>134</v>
      </c>
      <c r="BF185" s="48">
        <f t="shared" si="39"/>
        <v>167</v>
      </c>
      <c r="BG185" s="48">
        <f t="shared" si="39"/>
        <v>181</v>
      </c>
      <c r="BH185" s="48">
        <f t="shared" si="39"/>
        <v>136</v>
      </c>
      <c r="BI185" s="48">
        <f t="shared" si="39"/>
        <v>87</v>
      </c>
      <c r="BJ185" s="48">
        <f t="shared" si="39"/>
        <v>73</v>
      </c>
      <c r="BK185" s="48">
        <f t="shared" si="39"/>
        <v>44</v>
      </c>
      <c r="BL185" s="48">
        <f t="shared" si="39"/>
        <v>15</v>
      </c>
      <c r="BM185" s="48">
        <f t="shared" si="39"/>
        <v>2</v>
      </c>
      <c r="BN185" s="48">
        <f t="shared" si="39"/>
        <v>0</v>
      </c>
      <c r="BO185" s="48"/>
      <c r="BP185" s="34"/>
      <c r="BQ185" s="34"/>
      <c r="BR185" s="34"/>
      <c r="BS185" s="34"/>
      <c r="BT185" s="34"/>
      <c r="BU185" s="34"/>
      <c r="BV185" s="34"/>
      <c r="BW185" s="34"/>
      <c r="BX185" s="487">
        <f t="shared" si="30"/>
        <v>1903</v>
      </c>
      <c r="BY185" s="48">
        <f t="shared" ref="BY185:CK185" si="40">BY170</f>
        <v>55</v>
      </c>
      <c r="BZ185" s="48">
        <f t="shared" si="40"/>
        <v>66</v>
      </c>
      <c r="CA185" s="48">
        <f t="shared" si="40"/>
        <v>74</v>
      </c>
      <c r="CB185" s="48">
        <f t="shared" si="40"/>
        <v>105</v>
      </c>
      <c r="CC185" s="48">
        <f t="shared" si="40"/>
        <v>68</v>
      </c>
      <c r="CD185" s="48">
        <f t="shared" si="40"/>
        <v>66</v>
      </c>
      <c r="CE185" s="48">
        <f t="shared" si="40"/>
        <v>73</v>
      </c>
      <c r="CF185" s="48">
        <f t="shared" si="40"/>
        <v>91</v>
      </c>
      <c r="CG185" s="48">
        <f t="shared" si="40"/>
        <v>122</v>
      </c>
      <c r="CH185" s="48">
        <f t="shared" si="40"/>
        <v>114</v>
      </c>
      <c r="CI185" s="48">
        <f t="shared" si="40"/>
        <v>113</v>
      </c>
      <c r="CJ185" s="48">
        <f t="shared" si="40"/>
        <v>142</v>
      </c>
      <c r="CK185" s="48">
        <f t="shared" si="40"/>
        <v>182</v>
      </c>
      <c r="CL185" s="48">
        <f>CL170</f>
        <v>162</v>
      </c>
      <c r="CM185" s="48">
        <f t="shared" si="38"/>
        <v>133</v>
      </c>
      <c r="CN185" s="48">
        <f t="shared" si="38"/>
        <v>106</v>
      </c>
      <c r="CO185" s="48">
        <f t="shared" si="38"/>
        <v>115</v>
      </c>
      <c r="CP185" s="48">
        <f t="shared" si="38"/>
        <v>74</v>
      </c>
      <c r="CQ185" s="48">
        <f t="shared" si="38"/>
        <v>38</v>
      </c>
      <c r="CR185" s="48">
        <f t="shared" si="38"/>
        <v>4</v>
      </c>
      <c r="CS185" s="48">
        <f t="shared" si="38"/>
        <v>0</v>
      </c>
      <c r="CT185" s="48"/>
      <c r="CU185" s="34"/>
      <c r="CV185" s="34"/>
      <c r="CW185" s="34"/>
      <c r="CX185" s="34"/>
      <c r="CY185" s="34"/>
      <c r="CZ185" s="34"/>
      <c r="DA185" s="34"/>
      <c r="DB185" s="34"/>
      <c r="DC185" s="34"/>
    </row>
    <row r="186" spans="11:107" x14ac:dyDescent="0.15">
      <c r="K186">
        <v>7</v>
      </c>
      <c r="L186" t="s">
        <v>886</v>
      </c>
      <c r="M186" s="476">
        <f t="shared" si="22"/>
        <v>1293</v>
      </c>
      <c r="N186" s="489">
        <f t="shared" si="26"/>
        <v>4356</v>
      </c>
      <c r="O186" s="48">
        <f t="shared" si="27"/>
        <v>95</v>
      </c>
      <c r="P186" s="48">
        <f t="shared" si="23"/>
        <v>128</v>
      </c>
      <c r="Q186" s="48">
        <f t="shared" si="23"/>
        <v>192</v>
      </c>
      <c r="R186" s="48">
        <f t="shared" si="23"/>
        <v>187</v>
      </c>
      <c r="S186" s="48">
        <f t="shared" si="23"/>
        <v>185</v>
      </c>
      <c r="T186" s="48">
        <f t="shared" si="23"/>
        <v>174</v>
      </c>
      <c r="U186" s="48">
        <f t="shared" si="23"/>
        <v>173</v>
      </c>
      <c r="V186" s="48">
        <f t="shared" si="23"/>
        <v>182</v>
      </c>
      <c r="W186" s="48">
        <f t="shared" si="23"/>
        <v>220</v>
      </c>
      <c r="X186" s="48">
        <f t="shared" si="23"/>
        <v>248</v>
      </c>
      <c r="Y186" s="48">
        <f t="shared" si="23"/>
        <v>315</v>
      </c>
      <c r="Z186" s="48">
        <f t="shared" si="23"/>
        <v>305</v>
      </c>
      <c r="AA186" s="48">
        <f t="shared" si="23"/>
        <v>378</v>
      </c>
      <c r="AB186" s="48">
        <f t="shared" si="23"/>
        <v>392</v>
      </c>
      <c r="AC186" s="48">
        <f t="shared" si="23"/>
        <v>300</v>
      </c>
      <c r="AD186" s="48">
        <f t="shared" si="23"/>
        <v>274</v>
      </c>
      <c r="AE186" s="48">
        <f t="shared" si="23"/>
        <v>245</v>
      </c>
      <c r="AF186" s="48">
        <f t="shared" si="23"/>
        <v>205</v>
      </c>
      <c r="AG186" s="48">
        <f t="shared" si="23"/>
        <v>123</v>
      </c>
      <c r="AH186" s="48">
        <f t="shared" si="23"/>
        <v>29</v>
      </c>
      <c r="AI186" s="48">
        <f t="shared" si="23"/>
        <v>6</v>
      </c>
      <c r="AJ186" s="48"/>
      <c r="AK186" s="34"/>
      <c r="AL186" s="34"/>
      <c r="AM186" s="34"/>
      <c r="AN186" s="34"/>
      <c r="AO186" s="34"/>
      <c r="AP186" s="34"/>
      <c r="AQ186" s="34"/>
      <c r="AR186" s="34"/>
      <c r="AS186" s="487">
        <f t="shared" si="28"/>
        <v>2025</v>
      </c>
      <c r="AT186" s="48">
        <f t="shared" ref="AT186:BN186" si="41">AT171</f>
        <v>48</v>
      </c>
      <c r="AU186" s="48">
        <f t="shared" si="41"/>
        <v>74</v>
      </c>
      <c r="AV186" s="48">
        <f t="shared" si="41"/>
        <v>95</v>
      </c>
      <c r="AW186" s="48">
        <f t="shared" si="41"/>
        <v>95</v>
      </c>
      <c r="AX186" s="48">
        <f t="shared" si="41"/>
        <v>76</v>
      </c>
      <c r="AY186" s="48">
        <f t="shared" si="41"/>
        <v>84</v>
      </c>
      <c r="AZ186" s="48">
        <f t="shared" si="41"/>
        <v>87</v>
      </c>
      <c r="BA186" s="48">
        <f t="shared" si="41"/>
        <v>96</v>
      </c>
      <c r="BB186" s="48">
        <f t="shared" si="41"/>
        <v>115</v>
      </c>
      <c r="BC186" s="48">
        <f t="shared" si="41"/>
        <v>109</v>
      </c>
      <c r="BD186" s="48">
        <f t="shared" si="41"/>
        <v>148</v>
      </c>
      <c r="BE186" s="48">
        <f t="shared" si="41"/>
        <v>153</v>
      </c>
      <c r="BF186" s="48">
        <f t="shared" si="41"/>
        <v>184</v>
      </c>
      <c r="BG186" s="48">
        <f t="shared" si="41"/>
        <v>208</v>
      </c>
      <c r="BH186" s="48">
        <f t="shared" si="41"/>
        <v>138</v>
      </c>
      <c r="BI186" s="48">
        <f t="shared" si="41"/>
        <v>114</v>
      </c>
      <c r="BJ186" s="48">
        <f t="shared" si="41"/>
        <v>98</v>
      </c>
      <c r="BK186" s="48">
        <f t="shared" si="41"/>
        <v>75</v>
      </c>
      <c r="BL186" s="48">
        <f t="shared" si="41"/>
        <v>25</v>
      </c>
      <c r="BM186" s="48">
        <f t="shared" si="41"/>
        <v>2</v>
      </c>
      <c r="BN186" s="48">
        <f t="shared" si="41"/>
        <v>1</v>
      </c>
      <c r="BO186" s="48"/>
      <c r="BP186" s="34"/>
      <c r="BQ186" s="34"/>
      <c r="BR186" s="34"/>
      <c r="BS186" s="34"/>
      <c r="BT186" s="34"/>
      <c r="BU186" s="34"/>
      <c r="BV186" s="34"/>
      <c r="BW186" s="34"/>
      <c r="BX186" s="487">
        <f t="shared" si="30"/>
        <v>2331</v>
      </c>
      <c r="BY186" s="48">
        <f t="shared" ref="BY186:CK186" si="42">BY171</f>
        <v>47</v>
      </c>
      <c r="BZ186" s="48">
        <f t="shared" si="42"/>
        <v>54</v>
      </c>
      <c r="CA186" s="48">
        <f t="shared" si="42"/>
        <v>97</v>
      </c>
      <c r="CB186" s="48">
        <f t="shared" si="42"/>
        <v>92</v>
      </c>
      <c r="CC186" s="48">
        <f t="shared" si="42"/>
        <v>109</v>
      </c>
      <c r="CD186" s="48">
        <f t="shared" si="42"/>
        <v>90</v>
      </c>
      <c r="CE186" s="48">
        <f t="shared" si="42"/>
        <v>86</v>
      </c>
      <c r="CF186" s="48">
        <f t="shared" si="42"/>
        <v>86</v>
      </c>
      <c r="CG186" s="48">
        <f t="shared" si="42"/>
        <v>105</v>
      </c>
      <c r="CH186" s="48">
        <f t="shared" si="42"/>
        <v>139</v>
      </c>
      <c r="CI186" s="48">
        <f t="shared" si="42"/>
        <v>167</v>
      </c>
      <c r="CJ186" s="48">
        <f t="shared" si="42"/>
        <v>152</v>
      </c>
      <c r="CK186" s="48">
        <f t="shared" si="42"/>
        <v>194</v>
      </c>
      <c r="CL186" s="48">
        <f>CL171</f>
        <v>184</v>
      </c>
      <c r="CM186" s="48">
        <f t="shared" si="38"/>
        <v>162</v>
      </c>
      <c r="CN186" s="48">
        <f t="shared" si="38"/>
        <v>160</v>
      </c>
      <c r="CO186" s="48">
        <f t="shared" si="38"/>
        <v>147</v>
      </c>
      <c r="CP186" s="48">
        <f t="shared" si="38"/>
        <v>130</v>
      </c>
      <c r="CQ186" s="48">
        <f t="shared" si="38"/>
        <v>98</v>
      </c>
      <c r="CR186" s="48">
        <f t="shared" si="38"/>
        <v>27</v>
      </c>
      <c r="CS186" s="48">
        <f t="shared" si="38"/>
        <v>5</v>
      </c>
      <c r="CT186" s="48"/>
      <c r="CU186" s="34"/>
      <c r="CV186" s="34"/>
      <c r="CW186" s="34"/>
      <c r="CX186" s="34"/>
      <c r="CY186" s="34"/>
      <c r="CZ186" s="34"/>
      <c r="DA186" s="34"/>
      <c r="DB186" s="34"/>
      <c r="DC186" s="34"/>
    </row>
    <row r="187" spans="11:107" x14ac:dyDescent="0.15">
      <c r="K187">
        <v>8</v>
      </c>
      <c r="L187" t="s">
        <v>887</v>
      </c>
      <c r="M187" s="476">
        <f t="shared" si="22"/>
        <v>650</v>
      </c>
      <c r="N187" s="489">
        <f t="shared" si="26"/>
        <v>2142</v>
      </c>
      <c r="O187" s="48">
        <f t="shared" si="27"/>
        <v>58</v>
      </c>
      <c r="P187" s="48">
        <f t="shared" si="23"/>
        <v>82</v>
      </c>
      <c r="Q187" s="48">
        <f t="shared" si="23"/>
        <v>90</v>
      </c>
      <c r="R187" s="48">
        <f t="shared" si="23"/>
        <v>107</v>
      </c>
      <c r="S187" s="48">
        <f t="shared" si="23"/>
        <v>106</v>
      </c>
      <c r="T187" s="48">
        <f t="shared" si="23"/>
        <v>76</v>
      </c>
      <c r="U187" s="48">
        <f t="shared" si="23"/>
        <v>91</v>
      </c>
      <c r="V187" s="48">
        <f t="shared" si="23"/>
        <v>89</v>
      </c>
      <c r="W187" s="48">
        <f t="shared" si="23"/>
        <v>152</v>
      </c>
      <c r="X187" s="48">
        <f t="shared" si="23"/>
        <v>124</v>
      </c>
      <c r="Y187" s="48">
        <f t="shared" si="23"/>
        <v>132</v>
      </c>
      <c r="Z187" s="48">
        <f t="shared" si="23"/>
        <v>171</v>
      </c>
      <c r="AA187" s="48">
        <f t="shared" si="23"/>
        <v>175</v>
      </c>
      <c r="AB187" s="48">
        <f t="shared" si="23"/>
        <v>203</v>
      </c>
      <c r="AC187" s="48">
        <f t="shared" si="23"/>
        <v>137</v>
      </c>
      <c r="AD187" s="48">
        <f t="shared" si="23"/>
        <v>107</v>
      </c>
      <c r="AE187" s="48">
        <f t="shared" si="23"/>
        <v>115</v>
      </c>
      <c r="AF187" s="48">
        <f t="shared" si="23"/>
        <v>89</v>
      </c>
      <c r="AG187" s="48">
        <f t="shared" si="23"/>
        <v>31</v>
      </c>
      <c r="AH187" s="48">
        <f t="shared" si="23"/>
        <v>7</v>
      </c>
      <c r="AI187" s="48">
        <f t="shared" si="23"/>
        <v>0</v>
      </c>
      <c r="AJ187" s="48"/>
      <c r="AK187" s="34"/>
      <c r="AL187" s="34"/>
      <c r="AM187" s="34"/>
      <c r="AN187" s="34"/>
      <c r="AO187" s="34"/>
      <c r="AP187" s="34"/>
      <c r="AQ187" s="34"/>
      <c r="AR187" s="34"/>
      <c r="AS187" s="487">
        <f t="shared" si="28"/>
        <v>1024</v>
      </c>
      <c r="AT187" s="48">
        <f t="shared" ref="AT187:BN187" si="43">AT172</f>
        <v>35</v>
      </c>
      <c r="AU187" s="48">
        <f t="shared" si="43"/>
        <v>36</v>
      </c>
      <c r="AV187" s="48">
        <f t="shared" si="43"/>
        <v>39</v>
      </c>
      <c r="AW187" s="48">
        <f t="shared" si="43"/>
        <v>46</v>
      </c>
      <c r="AX187" s="48">
        <f t="shared" si="43"/>
        <v>56</v>
      </c>
      <c r="AY187" s="48">
        <f t="shared" si="43"/>
        <v>33</v>
      </c>
      <c r="AZ187" s="48">
        <f t="shared" si="43"/>
        <v>50</v>
      </c>
      <c r="BA187" s="48">
        <f t="shared" si="43"/>
        <v>46</v>
      </c>
      <c r="BB187" s="48">
        <f t="shared" si="43"/>
        <v>74</v>
      </c>
      <c r="BC187" s="48">
        <f t="shared" si="43"/>
        <v>54</v>
      </c>
      <c r="BD187" s="48">
        <f t="shared" si="43"/>
        <v>70</v>
      </c>
      <c r="BE187" s="48">
        <f t="shared" si="43"/>
        <v>88</v>
      </c>
      <c r="BF187" s="48">
        <f t="shared" si="43"/>
        <v>83</v>
      </c>
      <c r="BG187" s="48">
        <f t="shared" si="43"/>
        <v>115</v>
      </c>
      <c r="BH187" s="48">
        <f t="shared" si="43"/>
        <v>72</v>
      </c>
      <c r="BI187" s="48">
        <f t="shared" si="43"/>
        <v>44</v>
      </c>
      <c r="BJ187" s="48">
        <f t="shared" si="43"/>
        <v>38</v>
      </c>
      <c r="BK187" s="48">
        <f t="shared" si="43"/>
        <v>39</v>
      </c>
      <c r="BL187" s="48">
        <f t="shared" si="43"/>
        <v>4</v>
      </c>
      <c r="BM187" s="48">
        <f t="shared" si="43"/>
        <v>2</v>
      </c>
      <c r="BN187" s="48">
        <f t="shared" si="43"/>
        <v>0</v>
      </c>
      <c r="BO187" s="48"/>
      <c r="BP187" s="34"/>
      <c r="BQ187" s="34"/>
      <c r="BR187" s="34"/>
      <c r="BS187" s="34"/>
      <c r="BT187" s="34"/>
      <c r="BU187" s="34"/>
      <c r="BV187" s="34"/>
      <c r="BW187" s="34"/>
      <c r="BX187" s="487">
        <f t="shared" si="30"/>
        <v>1118</v>
      </c>
      <c r="BY187" s="48">
        <f t="shared" ref="BY187:CK187" si="44">BY172</f>
        <v>23</v>
      </c>
      <c r="BZ187" s="48">
        <f t="shared" si="44"/>
        <v>46</v>
      </c>
      <c r="CA187" s="48">
        <f t="shared" si="44"/>
        <v>51</v>
      </c>
      <c r="CB187" s="48">
        <f t="shared" si="44"/>
        <v>61</v>
      </c>
      <c r="CC187" s="48">
        <f t="shared" si="44"/>
        <v>50</v>
      </c>
      <c r="CD187" s="48">
        <f t="shared" si="44"/>
        <v>43</v>
      </c>
      <c r="CE187" s="48">
        <f t="shared" si="44"/>
        <v>41</v>
      </c>
      <c r="CF187" s="48">
        <f t="shared" si="44"/>
        <v>43</v>
      </c>
      <c r="CG187" s="48">
        <f t="shared" si="44"/>
        <v>78</v>
      </c>
      <c r="CH187" s="48">
        <f t="shared" si="44"/>
        <v>70</v>
      </c>
      <c r="CI187" s="48">
        <f t="shared" si="44"/>
        <v>62</v>
      </c>
      <c r="CJ187" s="48">
        <f t="shared" si="44"/>
        <v>83</v>
      </c>
      <c r="CK187" s="48">
        <f t="shared" si="44"/>
        <v>92</v>
      </c>
      <c r="CL187" s="48">
        <f>CL172</f>
        <v>88</v>
      </c>
      <c r="CM187" s="48">
        <f t="shared" si="38"/>
        <v>65</v>
      </c>
      <c r="CN187" s="48">
        <f t="shared" si="38"/>
        <v>63</v>
      </c>
      <c r="CO187" s="48">
        <f t="shared" si="38"/>
        <v>77</v>
      </c>
      <c r="CP187" s="48">
        <f t="shared" si="38"/>
        <v>50</v>
      </c>
      <c r="CQ187" s="48">
        <f t="shared" si="38"/>
        <v>27</v>
      </c>
      <c r="CR187" s="48">
        <f t="shared" si="38"/>
        <v>5</v>
      </c>
      <c r="CS187" s="48">
        <f t="shared" si="38"/>
        <v>0</v>
      </c>
      <c r="CT187" s="48"/>
      <c r="CU187" s="34"/>
      <c r="CV187" s="34"/>
      <c r="CW187" s="34"/>
      <c r="CX187" s="34"/>
      <c r="CY187" s="34"/>
      <c r="CZ187" s="34"/>
      <c r="DA187" s="34"/>
      <c r="DB187" s="34"/>
      <c r="DC187" s="34"/>
    </row>
    <row r="188" spans="11:107" x14ac:dyDescent="0.15">
      <c r="K188">
        <v>9</v>
      </c>
      <c r="L188" t="s">
        <v>888</v>
      </c>
      <c r="M188" s="476">
        <f t="shared" si="22"/>
        <v>1190</v>
      </c>
      <c r="N188" s="489">
        <f t="shared" si="26"/>
        <v>3659</v>
      </c>
      <c r="O188" s="48">
        <f t="shared" si="27"/>
        <v>104</v>
      </c>
      <c r="P188" s="48">
        <f t="shared" si="23"/>
        <v>146</v>
      </c>
      <c r="Q188" s="48">
        <f t="shared" si="23"/>
        <v>181</v>
      </c>
      <c r="R188" s="48">
        <f t="shared" si="23"/>
        <v>178</v>
      </c>
      <c r="S188" s="48">
        <f t="shared" si="23"/>
        <v>106</v>
      </c>
      <c r="T188" s="48">
        <f t="shared" si="23"/>
        <v>122</v>
      </c>
      <c r="U188" s="48">
        <f t="shared" si="23"/>
        <v>164</v>
      </c>
      <c r="V188" s="48">
        <f t="shared" si="23"/>
        <v>170</v>
      </c>
      <c r="W188" s="48">
        <f t="shared" si="23"/>
        <v>230</v>
      </c>
      <c r="X188" s="48">
        <f t="shared" si="23"/>
        <v>245</v>
      </c>
      <c r="Y188" s="48">
        <f t="shared" si="23"/>
        <v>241</v>
      </c>
      <c r="Z188" s="48">
        <f t="shared" si="23"/>
        <v>253</v>
      </c>
      <c r="AA188" s="48">
        <f t="shared" si="23"/>
        <v>306</v>
      </c>
      <c r="AB188" s="48">
        <f t="shared" si="23"/>
        <v>342</v>
      </c>
      <c r="AC188" s="48">
        <f t="shared" si="23"/>
        <v>274</v>
      </c>
      <c r="AD188" s="48">
        <f t="shared" si="23"/>
        <v>211</v>
      </c>
      <c r="AE188" s="48">
        <f t="shared" si="23"/>
        <v>178</v>
      </c>
      <c r="AF188" s="48">
        <f t="shared" si="23"/>
        <v>135</v>
      </c>
      <c r="AG188" s="48">
        <f t="shared" si="23"/>
        <v>62</v>
      </c>
      <c r="AH188" s="48">
        <f t="shared" si="23"/>
        <v>8</v>
      </c>
      <c r="AI188" s="48">
        <f t="shared" si="23"/>
        <v>3</v>
      </c>
      <c r="AJ188" s="48"/>
      <c r="AK188" s="34"/>
      <c r="AL188" s="34"/>
      <c r="AM188" s="34"/>
      <c r="AN188" s="34"/>
      <c r="AO188" s="34"/>
      <c r="AP188" s="34"/>
      <c r="AQ188" s="34"/>
      <c r="AR188" s="34"/>
      <c r="AS188" s="487">
        <f t="shared" si="28"/>
        <v>1793</v>
      </c>
      <c r="AT188" s="48">
        <f t="shared" ref="AT188:BN188" si="45">AT173</f>
        <v>51</v>
      </c>
      <c r="AU188" s="48">
        <f t="shared" si="45"/>
        <v>70</v>
      </c>
      <c r="AV188" s="48">
        <f t="shared" si="45"/>
        <v>107</v>
      </c>
      <c r="AW188" s="48">
        <f t="shared" si="45"/>
        <v>94</v>
      </c>
      <c r="AX188" s="48">
        <f t="shared" si="45"/>
        <v>54</v>
      </c>
      <c r="AY188" s="48">
        <f t="shared" si="45"/>
        <v>52</v>
      </c>
      <c r="AZ188" s="48">
        <f t="shared" si="45"/>
        <v>84</v>
      </c>
      <c r="BA188" s="48">
        <f t="shared" si="45"/>
        <v>89</v>
      </c>
      <c r="BB188" s="48">
        <f t="shared" si="45"/>
        <v>117</v>
      </c>
      <c r="BC188" s="48">
        <f t="shared" si="45"/>
        <v>123</v>
      </c>
      <c r="BD188" s="48">
        <f t="shared" si="45"/>
        <v>112</v>
      </c>
      <c r="BE188" s="48">
        <f t="shared" si="45"/>
        <v>133</v>
      </c>
      <c r="BF188" s="48">
        <f t="shared" si="45"/>
        <v>164</v>
      </c>
      <c r="BG188" s="48">
        <f t="shared" si="45"/>
        <v>164</v>
      </c>
      <c r="BH188" s="48">
        <f t="shared" si="45"/>
        <v>141</v>
      </c>
      <c r="BI188" s="48">
        <f t="shared" si="45"/>
        <v>100</v>
      </c>
      <c r="BJ188" s="48">
        <f t="shared" si="45"/>
        <v>61</v>
      </c>
      <c r="BK188" s="48">
        <f t="shared" si="45"/>
        <v>56</v>
      </c>
      <c r="BL188" s="48">
        <f t="shared" si="45"/>
        <v>18</v>
      </c>
      <c r="BM188" s="48">
        <f t="shared" si="45"/>
        <v>1</v>
      </c>
      <c r="BN188" s="48">
        <f t="shared" si="45"/>
        <v>2</v>
      </c>
      <c r="BO188" s="48"/>
      <c r="BP188" s="34"/>
      <c r="BQ188" s="34"/>
      <c r="BR188" s="34"/>
      <c r="BS188" s="34"/>
      <c r="BT188" s="34"/>
      <c r="BU188" s="34"/>
      <c r="BV188" s="34"/>
      <c r="BW188" s="34"/>
      <c r="BX188" s="487">
        <f t="shared" si="30"/>
        <v>1866</v>
      </c>
      <c r="BY188" s="48">
        <f t="shared" ref="BY188:CK188" si="46">BY173</f>
        <v>53</v>
      </c>
      <c r="BZ188" s="48">
        <f t="shared" si="46"/>
        <v>76</v>
      </c>
      <c r="CA188" s="48">
        <f t="shared" si="46"/>
        <v>74</v>
      </c>
      <c r="CB188" s="48">
        <f t="shared" si="46"/>
        <v>84</v>
      </c>
      <c r="CC188" s="48">
        <f t="shared" si="46"/>
        <v>52</v>
      </c>
      <c r="CD188" s="48">
        <f t="shared" si="46"/>
        <v>70</v>
      </c>
      <c r="CE188" s="48">
        <f t="shared" si="46"/>
        <v>80</v>
      </c>
      <c r="CF188" s="48">
        <f t="shared" si="46"/>
        <v>81</v>
      </c>
      <c r="CG188" s="48">
        <f t="shared" si="46"/>
        <v>113</v>
      </c>
      <c r="CH188" s="48">
        <f t="shared" si="46"/>
        <v>122</v>
      </c>
      <c r="CI188" s="48">
        <f t="shared" si="46"/>
        <v>129</v>
      </c>
      <c r="CJ188" s="48">
        <f t="shared" si="46"/>
        <v>120</v>
      </c>
      <c r="CK188" s="48">
        <f t="shared" si="46"/>
        <v>142</v>
      </c>
      <c r="CL188" s="48">
        <f>CL173</f>
        <v>178</v>
      </c>
      <c r="CM188" s="48">
        <f t="shared" si="38"/>
        <v>133</v>
      </c>
      <c r="CN188" s="48">
        <f t="shared" si="38"/>
        <v>111</v>
      </c>
      <c r="CO188" s="48">
        <f t="shared" si="38"/>
        <v>117</v>
      </c>
      <c r="CP188" s="48">
        <f t="shared" si="38"/>
        <v>79</v>
      </c>
      <c r="CQ188" s="48">
        <f t="shared" si="38"/>
        <v>44</v>
      </c>
      <c r="CR188" s="48">
        <f t="shared" si="38"/>
        <v>7</v>
      </c>
      <c r="CS188" s="48">
        <f t="shared" si="38"/>
        <v>1</v>
      </c>
      <c r="CT188" s="48"/>
      <c r="CU188" s="34"/>
      <c r="CV188" s="34"/>
      <c r="CW188" s="34"/>
      <c r="CX188" s="34"/>
      <c r="CY188" s="34"/>
      <c r="CZ188" s="34"/>
      <c r="DA188" s="34"/>
      <c r="DB188" s="34"/>
      <c r="DC188" s="34"/>
    </row>
    <row r="189" spans="11:107" x14ac:dyDescent="0.15">
      <c r="K189"/>
      <c r="L189" s="17" t="s">
        <v>637</v>
      </c>
      <c r="M189" s="52">
        <f>SUM(M180:M188)</f>
        <v>15364</v>
      </c>
      <c r="N189" s="490">
        <f>SUM(N180:N188)</f>
        <v>44313</v>
      </c>
      <c r="O189" s="52">
        <f t="shared" ref="O189:AI189" si="47">SUM(O180:O188)</f>
        <v>1477</v>
      </c>
      <c r="P189" s="52">
        <f t="shared" si="47"/>
        <v>1647</v>
      </c>
      <c r="Q189" s="52">
        <f t="shared" si="47"/>
        <v>2012</v>
      </c>
      <c r="R189" s="52">
        <f t="shared" si="47"/>
        <v>2301</v>
      </c>
      <c r="S189" s="52">
        <f t="shared" si="47"/>
        <v>1819</v>
      </c>
      <c r="T189" s="52">
        <f t="shared" si="47"/>
        <v>1991</v>
      </c>
      <c r="U189" s="52">
        <f t="shared" si="47"/>
        <v>2184</v>
      </c>
      <c r="V189" s="52">
        <f t="shared" si="47"/>
        <v>2379</v>
      </c>
      <c r="W189" s="52">
        <f t="shared" si="47"/>
        <v>2945</v>
      </c>
      <c r="X189" s="52">
        <f t="shared" si="47"/>
        <v>2758</v>
      </c>
      <c r="Y189" s="52">
        <f t="shared" si="47"/>
        <v>2843</v>
      </c>
      <c r="Z189" s="52">
        <f t="shared" si="47"/>
        <v>2938</v>
      </c>
      <c r="AA189" s="52">
        <f t="shared" si="47"/>
        <v>3521</v>
      </c>
      <c r="AB189" s="52">
        <f t="shared" si="47"/>
        <v>3819</v>
      </c>
      <c r="AC189" s="52">
        <f t="shared" si="47"/>
        <v>2917</v>
      </c>
      <c r="AD189" s="52">
        <f t="shared" si="47"/>
        <v>2274</v>
      </c>
      <c r="AE189" s="52">
        <f t="shared" si="47"/>
        <v>2063</v>
      </c>
      <c r="AF189" s="52">
        <f t="shared" si="47"/>
        <v>1488</v>
      </c>
      <c r="AG189" s="52">
        <f t="shared" si="47"/>
        <v>723</v>
      </c>
      <c r="AH189" s="52">
        <f t="shared" si="47"/>
        <v>174</v>
      </c>
      <c r="AI189" s="52">
        <f t="shared" si="47"/>
        <v>40</v>
      </c>
      <c r="AJ189" s="52"/>
      <c r="AK189" s="34"/>
      <c r="AL189" s="34"/>
      <c r="AM189" s="34"/>
      <c r="AN189" s="34"/>
      <c r="AO189" s="34"/>
      <c r="AP189" s="34"/>
      <c r="AQ189" s="34"/>
      <c r="AR189" s="34"/>
      <c r="AS189" s="488">
        <f t="shared" ref="AS189:BN189" si="48">SUM(AS180:AS188)</f>
        <v>21653</v>
      </c>
      <c r="AT189" s="52">
        <f t="shared" si="48"/>
        <v>722</v>
      </c>
      <c r="AU189" s="52">
        <f t="shared" si="48"/>
        <v>854</v>
      </c>
      <c r="AV189" s="52">
        <f t="shared" si="48"/>
        <v>1056</v>
      </c>
      <c r="AW189" s="52">
        <f t="shared" si="48"/>
        <v>1189</v>
      </c>
      <c r="AX189" s="52">
        <f t="shared" si="48"/>
        <v>948</v>
      </c>
      <c r="AY189" s="52">
        <f t="shared" si="48"/>
        <v>1035</v>
      </c>
      <c r="AZ189" s="52">
        <f t="shared" si="48"/>
        <v>1176</v>
      </c>
      <c r="BA189" s="52">
        <f t="shared" si="48"/>
        <v>1237</v>
      </c>
      <c r="BB189" s="52">
        <f t="shared" si="48"/>
        <v>1528</v>
      </c>
      <c r="BC189" s="52">
        <f t="shared" si="48"/>
        <v>1344</v>
      </c>
      <c r="BD189" s="52">
        <f t="shared" si="48"/>
        <v>1411</v>
      </c>
      <c r="BE189" s="52">
        <f t="shared" si="48"/>
        <v>1500</v>
      </c>
      <c r="BF189" s="52">
        <f t="shared" si="48"/>
        <v>1723</v>
      </c>
      <c r="BG189" s="52">
        <f t="shared" si="48"/>
        <v>1946</v>
      </c>
      <c r="BH189" s="52">
        <f t="shared" si="48"/>
        <v>1411</v>
      </c>
      <c r="BI189" s="52">
        <f t="shared" si="48"/>
        <v>1009</v>
      </c>
      <c r="BJ189" s="52">
        <f t="shared" si="48"/>
        <v>826</v>
      </c>
      <c r="BK189" s="52">
        <f t="shared" si="48"/>
        <v>527</v>
      </c>
      <c r="BL189" s="52">
        <f t="shared" si="48"/>
        <v>173</v>
      </c>
      <c r="BM189" s="52">
        <f t="shared" si="48"/>
        <v>32</v>
      </c>
      <c r="BN189" s="52">
        <f t="shared" si="48"/>
        <v>6</v>
      </c>
      <c r="BO189" s="52"/>
      <c r="BP189" s="34"/>
      <c r="BQ189" s="34"/>
      <c r="BR189" s="34"/>
      <c r="BS189" s="34"/>
      <c r="BT189" s="34"/>
      <c r="BU189" s="34"/>
      <c r="BV189" s="34"/>
      <c r="BW189" s="34"/>
      <c r="BX189" s="488">
        <f t="shared" ref="BX189:CS189" si="49">SUM(BX180:BX188)</f>
        <v>22660</v>
      </c>
      <c r="BY189" s="52">
        <f t="shared" si="49"/>
        <v>755</v>
      </c>
      <c r="BZ189" s="52">
        <f t="shared" si="49"/>
        <v>793</v>
      </c>
      <c r="CA189" s="52">
        <f t="shared" si="49"/>
        <v>956</v>
      </c>
      <c r="CB189" s="52">
        <f t="shared" si="49"/>
        <v>1112</v>
      </c>
      <c r="CC189" s="52">
        <f t="shared" si="49"/>
        <v>871</v>
      </c>
      <c r="CD189" s="52">
        <f t="shared" si="49"/>
        <v>956</v>
      </c>
      <c r="CE189" s="52">
        <f t="shared" si="49"/>
        <v>1008</v>
      </c>
      <c r="CF189" s="52">
        <f t="shared" si="49"/>
        <v>1142</v>
      </c>
      <c r="CG189" s="52">
        <f t="shared" si="49"/>
        <v>1417</v>
      </c>
      <c r="CH189" s="52">
        <f t="shared" si="49"/>
        <v>1414</v>
      </c>
      <c r="CI189" s="52">
        <f t="shared" si="49"/>
        <v>1432</v>
      </c>
      <c r="CJ189" s="52">
        <f t="shared" si="49"/>
        <v>1438</v>
      </c>
      <c r="CK189" s="52">
        <f t="shared" si="49"/>
        <v>1798</v>
      </c>
      <c r="CL189" s="52">
        <f t="shared" si="49"/>
        <v>1873</v>
      </c>
      <c r="CM189" s="52">
        <f t="shared" si="49"/>
        <v>1506</v>
      </c>
      <c r="CN189" s="52">
        <f t="shared" si="49"/>
        <v>1265</v>
      </c>
      <c r="CO189" s="52">
        <f t="shared" si="49"/>
        <v>1237</v>
      </c>
      <c r="CP189" s="52">
        <f t="shared" si="49"/>
        <v>961</v>
      </c>
      <c r="CQ189" s="52">
        <f t="shared" si="49"/>
        <v>550</v>
      </c>
      <c r="CR189" s="52">
        <f t="shared" si="49"/>
        <v>142</v>
      </c>
      <c r="CS189" s="52">
        <f t="shared" si="49"/>
        <v>34</v>
      </c>
      <c r="CT189" s="52"/>
      <c r="CU189" s="34"/>
      <c r="CV189" s="34"/>
      <c r="CW189" s="34"/>
      <c r="CX189" s="34"/>
      <c r="CY189" s="34"/>
      <c r="CZ189" s="34"/>
      <c r="DA189" s="34"/>
      <c r="DB189" s="34"/>
      <c r="DC189" s="34"/>
    </row>
    <row r="190" spans="11:107" x14ac:dyDescent="0.15">
      <c r="AK190" s="288"/>
      <c r="AL190" s="288"/>
      <c r="BP190" s="288"/>
      <c r="BQ190" s="288"/>
      <c r="BR190" s="288"/>
      <c r="BS190" s="288"/>
      <c r="BT190" s="288"/>
      <c r="BU190" s="288"/>
      <c r="BV190" s="288"/>
      <c r="BW190" s="288"/>
      <c r="CU190" s="288"/>
      <c r="CV190" s="288"/>
      <c r="CW190" s="288"/>
      <c r="CX190" s="288"/>
      <c r="CY190" s="288"/>
      <c r="CZ190" s="288"/>
      <c r="DA190" s="288"/>
      <c r="DB190" s="288"/>
    </row>
    <row r="191" spans="11:107" x14ac:dyDescent="0.15">
      <c r="BP191" s="288"/>
      <c r="BQ191" s="288"/>
      <c r="CU191" s="288"/>
      <c r="CV191" s="288"/>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AF142"/>
  <sheetViews>
    <sheetView workbookViewId="0">
      <pane xSplit="1" ySplit="3" topLeftCell="B4" activePane="bottomRight" state="frozen"/>
      <selection pane="topRight" activeCell="B1" sqref="B1"/>
      <selection pane="bottomLeft" activeCell="A4" sqref="A4"/>
      <selection pane="bottomRight" activeCell="A15" sqref="A15"/>
    </sheetView>
  </sheetViews>
  <sheetFormatPr defaultColWidth="12.875" defaultRowHeight="13.5" x14ac:dyDescent="0.15"/>
  <cols>
    <col min="1" max="1" width="19.625" style="3" customWidth="1"/>
    <col min="2" max="7" width="8.625" style="3" customWidth="1"/>
    <col min="8" max="9" width="9.875" style="3" customWidth="1"/>
    <col min="10" max="22" width="8.625" style="3" customWidth="1"/>
    <col min="23" max="24" width="6.625" style="3" customWidth="1"/>
    <col min="25" max="25" width="12.375" style="3" customWidth="1"/>
    <col min="26" max="27" width="8.5" style="3" customWidth="1"/>
    <col min="28" max="16384" width="12.875" style="3"/>
  </cols>
  <sheetData>
    <row r="1" spans="1:27" ht="14.25" thickBot="1" x14ac:dyDescent="0.2">
      <c r="A1" s="529" t="s">
        <v>1132</v>
      </c>
      <c r="B1" s="530"/>
      <c r="C1" s="530"/>
      <c r="D1" s="530"/>
      <c r="E1" s="531" t="s">
        <v>891</v>
      </c>
      <c r="F1" s="530"/>
      <c r="G1" s="530"/>
      <c r="H1" s="530"/>
      <c r="I1" s="530"/>
      <c r="J1" s="530"/>
      <c r="K1" s="530"/>
      <c r="L1" s="530"/>
      <c r="M1" s="530"/>
      <c r="N1" s="530"/>
      <c r="O1" s="530"/>
      <c r="P1" s="530"/>
      <c r="Q1" s="530"/>
      <c r="R1" s="530"/>
      <c r="S1" s="530"/>
      <c r="T1" s="530"/>
      <c r="U1" s="530"/>
      <c r="V1" s="530"/>
      <c r="W1" s="532" t="s">
        <v>1311</v>
      </c>
      <c r="X1" s="533"/>
      <c r="Y1" s="534"/>
      <c r="Z1" s="535"/>
      <c r="AA1" s="535"/>
    </row>
    <row r="2" spans="1:27" ht="14.25" thickBot="1" x14ac:dyDescent="0.2">
      <c r="A2" s="637" t="s">
        <v>1131</v>
      </c>
      <c r="B2" s="537"/>
      <c r="C2" s="636" t="s">
        <v>421</v>
      </c>
      <c r="D2" s="539"/>
      <c r="E2" s="537"/>
      <c r="F2" s="636" t="s">
        <v>422</v>
      </c>
      <c r="G2" s="539"/>
      <c r="H2" s="701" t="s">
        <v>426</v>
      </c>
      <c r="I2" s="702"/>
      <c r="J2" s="703"/>
      <c r="K2" s="701" t="s">
        <v>427</v>
      </c>
      <c r="L2" s="702"/>
      <c r="M2" s="702"/>
      <c r="N2" s="704" t="s">
        <v>462</v>
      </c>
      <c r="O2" s="702"/>
      <c r="P2" s="703"/>
      <c r="Q2" s="701" t="s">
        <v>1133</v>
      </c>
      <c r="R2" s="702"/>
      <c r="S2" s="702"/>
      <c r="T2" s="704" t="s">
        <v>1310</v>
      </c>
      <c r="U2" s="702"/>
      <c r="V2" s="703"/>
      <c r="W2" s="705" t="s">
        <v>413</v>
      </c>
      <c r="X2" s="706"/>
      <c r="Y2" s="540" t="s">
        <v>914</v>
      </c>
      <c r="Z2" s="535"/>
      <c r="AA2" s="535"/>
    </row>
    <row r="3" spans="1:27" ht="14.25" thickBot="1" x14ac:dyDescent="0.2">
      <c r="A3" s="541" t="s">
        <v>416</v>
      </c>
      <c r="B3" s="542" t="s">
        <v>414</v>
      </c>
      <c r="C3" s="543" t="s">
        <v>415</v>
      </c>
      <c r="D3" s="544" t="s">
        <v>417</v>
      </c>
      <c r="E3" s="542" t="s">
        <v>414</v>
      </c>
      <c r="F3" s="543" t="s">
        <v>415</v>
      </c>
      <c r="G3" s="544" t="s">
        <v>417</v>
      </c>
      <c r="H3" s="543" t="s">
        <v>414</v>
      </c>
      <c r="I3" s="545" t="s">
        <v>415</v>
      </c>
      <c r="J3" s="544" t="s">
        <v>417</v>
      </c>
      <c r="K3" s="543" t="s">
        <v>414</v>
      </c>
      <c r="L3" s="545" t="s">
        <v>415</v>
      </c>
      <c r="M3" s="546" t="s">
        <v>417</v>
      </c>
      <c r="N3" s="542" t="s">
        <v>414</v>
      </c>
      <c r="O3" s="545" t="s">
        <v>415</v>
      </c>
      <c r="P3" s="544" t="s">
        <v>417</v>
      </c>
      <c r="Q3" s="543" t="s">
        <v>414</v>
      </c>
      <c r="R3" s="545" t="s">
        <v>415</v>
      </c>
      <c r="S3" s="546" t="s">
        <v>417</v>
      </c>
      <c r="T3" s="542" t="s">
        <v>414</v>
      </c>
      <c r="U3" s="545" t="s">
        <v>415</v>
      </c>
      <c r="V3" s="544" t="s">
        <v>417</v>
      </c>
      <c r="W3" s="542" t="s">
        <v>414</v>
      </c>
      <c r="X3" s="544" t="s">
        <v>415</v>
      </c>
      <c r="Y3" s="547" t="s">
        <v>1224</v>
      </c>
      <c r="Z3" s="535"/>
      <c r="AA3" s="535"/>
    </row>
    <row r="4" spans="1:27" ht="14.25" thickBot="1" x14ac:dyDescent="0.2">
      <c r="A4" s="548" t="s">
        <v>418</v>
      </c>
      <c r="B4" s="549">
        <f t="shared" ref="B4:V4" si="0">SUM(B5:B25)</f>
        <v>2641561</v>
      </c>
      <c r="C4" s="550">
        <f t="shared" si="0"/>
        <v>2893239</v>
      </c>
      <c r="D4" s="551">
        <f t="shared" si="0"/>
        <v>5534800</v>
      </c>
      <c r="E4" s="552">
        <f t="shared" si="0"/>
        <v>2599756</v>
      </c>
      <c r="F4" s="553">
        <f t="shared" si="0"/>
        <v>2865246</v>
      </c>
      <c r="G4" s="554">
        <f t="shared" si="0"/>
        <v>5465002</v>
      </c>
      <c r="H4" s="555">
        <f t="shared" si="0"/>
        <v>2527034.271180999</v>
      </c>
      <c r="I4" s="556">
        <f t="shared" si="0"/>
        <v>2803479.3036455</v>
      </c>
      <c r="J4" s="557">
        <f t="shared" si="0"/>
        <v>5330513.5748264985</v>
      </c>
      <c r="K4" s="555">
        <f t="shared" si="0"/>
        <v>2433371.9204647844</v>
      </c>
      <c r="L4" s="556">
        <f t="shared" si="0"/>
        <v>2714985.861040628</v>
      </c>
      <c r="M4" s="558">
        <f t="shared" si="0"/>
        <v>5148357.7815054124</v>
      </c>
      <c r="N4" s="559">
        <f t="shared" si="0"/>
        <v>2326112.7862954242</v>
      </c>
      <c r="O4" s="556">
        <f t="shared" si="0"/>
        <v>2605453.7557818932</v>
      </c>
      <c r="P4" s="557">
        <f t="shared" si="0"/>
        <v>4931566.5420773169</v>
      </c>
      <c r="Q4" s="555">
        <f t="shared" si="0"/>
        <v>2213176.6584580806</v>
      </c>
      <c r="R4" s="556">
        <f t="shared" si="0"/>
        <v>2481289.6430008207</v>
      </c>
      <c r="S4" s="558">
        <f t="shared" si="0"/>
        <v>4694466.3014589008</v>
      </c>
      <c r="T4" s="559">
        <f t="shared" si="0"/>
        <v>2101403.4932978326</v>
      </c>
      <c r="U4" s="556">
        <f t="shared" si="0"/>
        <v>2353336.2223498123</v>
      </c>
      <c r="V4" s="557">
        <f t="shared" si="0"/>
        <v>4454739.7156476453</v>
      </c>
      <c r="W4" s="560" t="s">
        <v>419</v>
      </c>
      <c r="X4" s="561" t="s">
        <v>419</v>
      </c>
      <c r="Y4" s="631">
        <f>(E5+F5)/(F8+F9+F10+F11+F12+F13+F14)</f>
        <v>0.18377871976434496</v>
      </c>
      <c r="Z4" s="699" t="s">
        <v>1317</v>
      </c>
      <c r="AA4" s="700"/>
    </row>
    <row r="5" spans="1:27" x14ac:dyDescent="0.15">
      <c r="A5" s="183" t="s">
        <v>431</v>
      </c>
      <c r="B5" s="196">
        <v>112153</v>
      </c>
      <c r="C5" s="197">
        <v>107204</v>
      </c>
      <c r="D5" s="562">
        <f>SUM(B5:C5)</f>
        <v>219357</v>
      </c>
      <c r="E5" s="200">
        <v>101700</v>
      </c>
      <c r="F5" s="201">
        <v>96822</v>
      </c>
      <c r="G5" s="562">
        <f>SUM(E5:F5)</f>
        <v>198522</v>
      </c>
      <c r="H5" s="627">
        <f>SUM(I8:I14)*$Y$4*Z6/Z8</f>
        <v>91790.235173500434</v>
      </c>
      <c r="I5" s="628">
        <f>SUM(I8:I14)*$Y$4*Z7/Z8</f>
        <v>87508.401684596029</v>
      </c>
      <c r="J5" s="563">
        <f>SUM(H5:I5)</f>
        <v>179298.63685809646</v>
      </c>
      <c r="K5" s="629">
        <f>SUM(L8:L14)*$Y$4*Z6/Z8</f>
        <v>85231.494209668308</v>
      </c>
      <c r="L5" s="630">
        <f>SUM(L8:L14)*$Y$4*Z7/Z8</f>
        <v>81255.613054919071</v>
      </c>
      <c r="M5" s="564">
        <f>SUM(K5:L5)</f>
        <v>166487.10726458736</v>
      </c>
      <c r="N5" s="627">
        <f>SUM(O8:O14)*$Y$4*Z6/Z8</f>
        <v>80017.570956722353</v>
      </c>
      <c r="O5" s="628">
        <f>SUM(O8:O14)*$Y$4*Z7/Z8</f>
        <v>76284.909041479841</v>
      </c>
      <c r="P5" s="563">
        <f>SUM(N5:O5)</f>
        <v>156302.47999820218</v>
      </c>
      <c r="Q5" s="629">
        <f>SUM(R8:R14)*$Y$4*Z6/Z8</f>
        <v>75714.966395113632</v>
      </c>
      <c r="R5" s="628">
        <f>SUM(R8:R14)*$Y$4*Z7/Z8</f>
        <v>72183.012499265416</v>
      </c>
      <c r="S5" s="564">
        <f>SUM(Q5:R5)</f>
        <v>147897.97889437905</v>
      </c>
      <c r="T5" s="627">
        <f>SUM(U8:U14)*$Y$4*Z6/Z8</f>
        <v>71635.882449942874</v>
      </c>
      <c r="U5" s="628">
        <f>SUM(U8:U14)*$Y$4*Z7/Z8</f>
        <v>68294.209777445591</v>
      </c>
      <c r="V5" s="563">
        <f>SUM(T5:U5)</f>
        <v>139930.09222738846</v>
      </c>
      <c r="W5" s="565">
        <f>E6/B5</f>
        <v>1.0378144142376931</v>
      </c>
      <c r="X5" s="566">
        <f>F6/C5</f>
        <v>1.0324894593485319</v>
      </c>
      <c r="Y5" s="567" t="s">
        <v>430</v>
      </c>
      <c r="Z5" s="568" t="s">
        <v>813</v>
      </c>
      <c r="AA5" s="633" t="s">
        <v>814</v>
      </c>
    </row>
    <row r="6" spans="1:27" x14ac:dyDescent="0.15">
      <c r="A6" s="183" t="s">
        <v>432</v>
      </c>
      <c r="B6" s="419">
        <v>121443</v>
      </c>
      <c r="C6" s="198">
        <v>116047</v>
      </c>
      <c r="D6" s="569">
        <f t="shared" ref="D6:D25" si="1">SUM(B6:C6)</f>
        <v>237490</v>
      </c>
      <c r="E6" s="298">
        <v>116394</v>
      </c>
      <c r="F6" s="203">
        <v>110687</v>
      </c>
      <c r="G6" s="569">
        <f t="shared" ref="G6:G25" si="2">SUM(E6:F6)</f>
        <v>227081</v>
      </c>
      <c r="H6" s="570">
        <f>E5*$W5</f>
        <v>105545.72592797338</v>
      </c>
      <c r="I6" s="570">
        <f>F5*$X5</f>
        <v>99967.694433043551</v>
      </c>
      <c r="J6" s="564">
        <f t="shared" ref="J6:J25" si="3">SUM(H6:I6)</f>
        <v>205513.42036101694</v>
      </c>
      <c r="K6" s="571">
        <f>H5*$W5</f>
        <v>95261.229149326449</v>
      </c>
      <c r="L6" s="572">
        <f>I5*$X5</f>
        <v>90351.502343782704</v>
      </c>
      <c r="M6" s="563">
        <f t="shared" ref="M6:M25" si="4">SUM(K6:L6)</f>
        <v>185612.73149310914</v>
      </c>
      <c r="N6" s="571">
        <f>K5*$W5</f>
        <v>88454.473237810249</v>
      </c>
      <c r="O6" s="572">
        <f>L5*$X5</f>
        <v>83895.563992106894</v>
      </c>
      <c r="P6" s="564">
        <f t="shared" ref="P6:P25" si="5">SUM(N6:O6)</f>
        <v>172350.03722991713</v>
      </c>
      <c r="Q6" s="571">
        <f>N5*$W5</f>
        <v>83043.388531173856</v>
      </c>
      <c r="R6" s="572">
        <f>O5*$X5</f>
        <v>78763.364492689449</v>
      </c>
      <c r="S6" s="563">
        <f t="shared" ref="S6:S25" si="6">SUM(Q6:R6)</f>
        <v>161806.7530238633</v>
      </c>
      <c r="T6" s="571">
        <f>Q5*$W5</f>
        <v>78578.083498371474</v>
      </c>
      <c r="U6" s="572">
        <f>R5*$X5</f>
        <v>74528.199549514873</v>
      </c>
      <c r="V6" s="564">
        <f t="shared" ref="V6:V25" si="7">SUM(T6:U6)</f>
        <v>153106.28304788633</v>
      </c>
      <c r="W6" s="565">
        <f t="shared" ref="W6:X21" si="8">E7/B6</f>
        <v>1.016312179376333</v>
      </c>
      <c r="X6" s="566">
        <f t="shared" si="8"/>
        <v>1.0123829138194007</v>
      </c>
      <c r="Y6" s="573" t="s">
        <v>454</v>
      </c>
      <c r="Z6" s="571">
        <f>男女別出生数!E7</f>
        <v>102298</v>
      </c>
      <c r="AA6" s="634">
        <f>Z6/Z7*100</f>
        <v>104.89305415991632</v>
      </c>
    </row>
    <row r="7" spans="1:27" x14ac:dyDescent="0.15">
      <c r="A7" s="183" t="s">
        <v>433</v>
      </c>
      <c r="B7" s="419">
        <v>130084</v>
      </c>
      <c r="C7" s="198">
        <v>123716</v>
      </c>
      <c r="D7" s="569">
        <f t="shared" si="1"/>
        <v>253800</v>
      </c>
      <c r="E7" s="298">
        <v>123424</v>
      </c>
      <c r="F7" s="203">
        <v>117484</v>
      </c>
      <c r="G7" s="569">
        <f t="shared" si="2"/>
        <v>240908</v>
      </c>
      <c r="H7" s="570">
        <f t="shared" ref="H7:H25" si="9">E6*$W6</f>
        <v>118292.63980632891</v>
      </c>
      <c r="I7" s="572">
        <f t="shared" ref="I7:I25" si="10">F6*$X6</f>
        <v>112057.62758192801</v>
      </c>
      <c r="J7" s="564">
        <f t="shared" si="3"/>
        <v>230350.26738825691</v>
      </c>
      <c r="K7" s="571">
        <f t="shared" ref="K7:K25" si="11">H6*$W6</f>
        <v>107267.40674171576</v>
      </c>
      <c r="L7" s="572">
        <f t="shared" ref="L7:L25" si="12">I6*$X6</f>
        <v>101205.58577793211</v>
      </c>
      <c r="M7" s="563">
        <f t="shared" si="4"/>
        <v>208472.99251964787</v>
      </c>
      <c r="N7" s="571">
        <f t="shared" ref="N7:N25" si="13">K6*$W6</f>
        <v>96815.147406820222</v>
      </c>
      <c r="O7" s="572">
        <f t="shared" ref="O7:O25" si="14">L6*$X6</f>
        <v>91470.317210759153</v>
      </c>
      <c r="P7" s="564">
        <f t="shared" si="5"/>
        <v>188285.46461757936</v>
      </c>
      <c r="Q7" s="571">
        <f t="shared" ref="Q7:Q25" si="15">N6*$W6</f>
        <v>89897.358471904459</v>
      </c>
      <c r="R7" s="572">
        <f t="shared" ref="R7:R25" si="16">O6*$X6</f>
        <v>84934.435530851173</v>
      </c>
      <c r="S7" s="563">
        <f t="shared" si="6"/>
        <v>174831.79400275563</v>
      </c>
      <c r="T7" s="571">
        <f t="shared" ref="T7:T25" si="17">Q6*$W6</f>
        <v>84398.007180912886</v>
      </c>
      <c r="U7" s="572">
        <f t="shared" ref="U7:U25" si="18">R6*$X6</f>
        <v>79738.684447328473</v>
      </c>
      <c r="V7" s="564">
        <f t="shared" si="7"/>
        <v>164136.69162824136</v>
      </c>
      <c r="W7" s="565">
        <f t="shared" si="8"/>
        <v>0.99282002398450231</v>
      </c>
      <c r="X7" s="566">
        <f t="shared" si="8"/>
        <v>1.0101280351773416</v>
      </c>
      <c r="Y7" s="574" t="s">
        <v>455</v>
      </c>
      <c r="Z7" s="571">
        <f>男女別出生数!F7</f>
        <v>97526</v>
      </c>
      <c r="AA7" s="634">
        <f>Z7/Z7*100</f>
        <v>100</v>
      </c>
    </row>
    <row r="8" spans="1:27" ht="14.25" thickBot="1" x14ac:dyDescent="0.2">
      <c r="A8" s="575" t="s">
        <v>434</v>
      </c>
      <c r="B8" s="419">
        <v>138428</v>
      </c>
      <c r="C8" s="198">
        <v>134668</v>
      </c>
      <c r="D8" s="569">
        <f t="shared" si="1"/>
        <v>273096</v>
      </c>
      <c r="E8" s="298">
        <v>129150</v>
      </c>
      <c r="F8" s="203">
        <v>124969</v>
      </c>
      <c r="G8" s="569">
        <f t="shared" si="2"/>
        <v>254119</v>
      </c>
      <c r="H8" s="576">
        <f t="shared" si="9"/>
        <v>122537.81864026321</v>
      </c>
      <c r="I8" s="577">
        <f t="shared" si="10"/>
        <v>118673.8820847748</v>
      </c>
      <c r="J8" s="578">
        <f t="shared" si="3"/>
        <v>241211.70072503801</v>
      </c>
      <c r="K8" s="579">
        <f t="shared" si="11"/>
        <v>117443.30148970956</v>
      </c>
      <c r="L8" s="577">
        <f t="shared" si="12"/>
        <v>113192.55117596722</v>
      </c>
      <c r="M8" s="580">
        <f t="shared" si="4"/>
        <v>230635.85266567679</v>
      </c>
      <c r="N8" s="579">
        <f t="shared" si="13"/>
        <v>106497.2293340656</v>
      </c>
      <c r="O8" s="577">
        <f t="shared" si="14"/>
        <v>102230.59951083447</v>
      </c>
      <c r="P8" s="578">
        <f t="shared" si="5"/>
        <v>208727.82884490007</v>
      </c>
      <c r="Q8" s="579">
        <f t="shared" si="15"/>
        <v>96120.016970502373</v>
      </c>
      <c r="R8" s="577">
        <f t="shared" si="16"/>
        <v>92396.731801152317</v>
      </c>
      <c r="S8" s="580">
        <f t="shared" si="6"/>
        <v>188516.74877165467</v>
      </c>
      <c r="T8" s="579">
        <f t="shared" si="17"/>
        <v>89251.897594219583</v>
      </c>
      <c r="U8" s="577">
        <f t="shared" si="18"/>
        <v>85794.654481675287</v>
      </c>
      <c r="V8" s="578">
        <f t="shared" si="7"/>
        <v>175046.55207589487</v>
      </c>
      <c r="W8" s="581">
        <f t="shared" si="8"/>
        <v>0.93937642673447563</v>
      </c>
      <c r="X8" s="582">
        <f t="shared" si="8"/>
        <v>0.99781685329848224</v>
      </c>
      <c r="Y8" s="583" t="s">
        <v>932</v>
      </c>
      <c r="Z8" s="584">
        <f>Z6+Z7</f>
        <v>199824</v>
      </c>
      <c r="AA8" s="635">
        <f>AA6+AA7</f>
        <v>204.89305415991632</v>
      </c>
    </row>
    <row r="9" spans="1:27" x14ac:dyDescent="0.15">
      <c r="A9" s="183" t="s">
        <v>435</v>
      </c>
      <c r="B9" s="625">
        <v>125912</v>
      </c>
      <c r="C9" s="626">
        <v>129523</v>
      </c>
      <c r="D9" s="585">
        <f t="shared" si="1"/>
        <v>255435</v>
      </c>
      <c r="E9" s="299">
        <v>130036</v>
      </c>
      <c r="F9" s="301">
        <v>134374</v>
      </c>
      <c r="G9" s="585">
        <f t="shared" si="2"/>
        <v>264410</v>
      </c>
      <c r="H9" s="570">
        <f t="shared" si="9"/>
        <v>121320.46551275752</v>
      </c>
      <c r="I9" s="572">
        <f t="shared" si="10"/>
        <v>124696.17433985803</v>
      </c>
      <c r="J9" s="564">
        <f t="shared" si="3"/>
        <v>246016.63985261554</v>
      </c>
      <c r="K9" s="571">
        <f t="shared" si="11"/>
        <v>115109.13821412768</v>
      </c>
      <c r="L9" s="572">
        <f t="shared" si="12"/>
        <v>118414.79959054511</v>
      </c>
      <c r="M9" s="563">
        <f t="shared" si="4"/>
        <v>233523.93780467281</v>
      </c>
      <c r="N9" s="571">
        <f t="shared" si="13"/>
        <v>110323.46889730309</v>
      </c>
      <c r="O9" s="572">
        <f t="shared" si="14"/>
        <v>112945.43523123104</v>
      </c>
      <c r="P9" s="564">
        <f t="shared" si="5"/>
        <v>223268.90412853414</v>
      </c>
      <c r="Q9" s="571">
        <f t="shared" si="15"/>
        <v>100040.98674895652</v>
      </c>
      <c r="R9" s="572">
        <f t="shared" si="16"/>
        <v>102007.4151147182</v>
      </c>
      <c r="S9" s="563">
        <f t="shared" si="6"/>
        <v>202048.40186367472</v>
      </c>
      <c r="T9" s="571">
        <f t="shared" si="17"/>
        <v>90292.878079407674</v>
      </c>
      <c r="U9" s="572">
        <f t="shared" si="18"/>
        <v>92195.016180889608</v>
      </c>
      <c r="V9" s="564">
        <f t="shared" si="7"/>
        <v>182487.8942602973</v>
      </c>
      <c r="W9" s="565">
        <f t="shared" si="8"/>
        <v>0.99254241057246329</v>
      </c>
      <c r="X9" s="566">
        <f t="shared" si="8"/>
        <v>0.96975826687152089</v>
      </c>
      <c r="Y9" s="285" t="s">
        <v>811</v>
      </c>
      <c r="AA9" s="535"/>
    </row>
    <row r="10" spans="1:27" x14ac:dyDescent="0.15">
      <c r="A10" s="586" t="s">
        <v>436</v>
      </c>
      <c r="B10" s="419">
        <v>132972</v>
      </c>
      <c r="C10" s="198">
        <v>134146</v>
      </c>
      <c r="D10" s="569">
        <f t="shared" si="1"/>
        <v>267118</v>
      </c>
      <c r="E10" s="298">
        <v>124973</v>
      </c>
      <c r="F10" s="203">
        <v>125606</v>
      </c>
      <c r="G10" s="569">
        <f t="shared" si="2"/>
        <v>250579</v>
      </c>
      <c r="H10" s="587">
        <f t="shared" si="9"/>
        <v>129066.24490120083</v>
      </c>
      <c r="I10" s="588">
        <f t="shared" si="10"/>
        <v>130310.29735259374</v>
      </c>
      <c r="J10" s="589">
        <f t="shared" si="3"/>
        <v>259376.54225379456</v>
      </c>
      <c r="K10" s="590">
        <f t="shared" si="11"/>
        <v>120415.70729180575</v>
      </c>
      <c r="L10" s="588">
        <f t="shared" si="12"/>
        <v>120925.14591332973</v>
      </c>
      <c r="M10" s="591">
        <f t="shared" si="4"/>
        <v>241340.8532051355</v>
      </c>
      <c r="N10" s="590">
        <f t="shared" si="13"/>
        <v>114250.70152196914</v>
      </c>
      <c r="O10" s="588">
        <f t="shared" si="14"/>
        <v>114833.7308228655</v>
      </c>
      <c r="P10" s="589">
        <f t="shared" si="5"/>
        <v>229084.43234483464</v>
      </c>
      <c r="Q10" s="590">
        <f t="shared" si="15"/>
        <v>109500.72176204539</v>
      </c>
      <c r="R10" s="588">
        <f t="shared" si="16"/>
        <v>109529.76952088822</v>
      </c>
      <c r="S10" s="591">
        <f t="shared" si="6"/>
        <v>219030.49128293362</v>
      </c>
      <c r="T10" s="590">
        <f t="shared" si="17"/>
        <v>99294.922143857169</v>
      </c>
      <c r="U10" s="588">
        <f t="shared" si="18"/>
        <v>98922.534089692897</v>
      </c>
      <c r="V10" s="589">
        <f t="shared" si="7"/>
        <v>198217.45623355007</v>
      </c>
      <c r="W10" s="592">
        <f t="shared" si="8"/>
        <v>1.0192897752910388</v>
      </c>
      <c r="X10" s="593">
        <f t="shared" si="8"/>
        <v>1.0104214810728609</v>
      </c>
      <c r="Y10" s="530"/>
      <c r="Z10" s="271"/>
      <c r="AA10" s="535"/>
    </row>
    <row r="11" spans="1:27" x14ac:dyDescent="0.15">
      <c r="A11" s="183" t="s">
        <v>437</v>
      </c>
      <c r="B11" s="419">
        <v>149217</v>
      </c>
      <c r="C11" s="198">
        <v>154787</v>
      </c>
      <c r="D11" s="569">
        <f t="shared" si="1"/>
        <v>304004</v>
      </c>
      <c r="E11" s="298">
        <v>135537</v>
      </c>
      <c r="F11" s="203">
        <v>135544</v>
      </c>
      <c r="G11" s="569">
        <f t="shared" si="2"/>
        <v>271081</v>
      </c>
      <c r="H11" s="570">
        <f t="shared" si="9"/>
        <v>127383.701087447</v>
      </c>
      <c r="I11" s="572">
        <f t="shared" si="10"/>
        <v>126915.00055163777</v>
      </c>
      <c r="J11" s="564">
        <f t="shared" si="3"/>
        <v>254298.70163908479</v>
      </c>
      <c r="K11" s="571">
        <f t="shared" si="11"/>
        <v>131555.90376300318</v>
      </c>
      <c r="L11" s="572">
        <f t="shared" si="12"/>
        <v>131668.32365005268</v>
      </c>
      <c r="M11" s="563">
        <f t="shared" si="4"/>
        <v>263224.22741305584</v>
      </c>
      <c r="N11" s="571">
        <f t="shared" si="13"/>
        <v>122738.49922697619</v>
      </c>
      <c r="O11" s="572">
        <f t="shared" si="14"/>
        <v>122185.36503269844</v>
      </c>
      <c r="P11" s="564">
        <f t="shared" si="5"/>
        <v>244923.86425967462</v>
      </c>
      <c r="Q11" s="571">
        <f t="shared" si="15"/>
        <v>116454.57188117148</v>
      </c>
      <c r="R11" s="572">
        <f t="shared" si="16"/>
        <v>116030.468375162</v>
      </c>
      <c r="S11" s="563">
        <f t="shared" si="6"/>
        <v>232485.04025633348</v>
      </c>
      <c r="T11" s="571">
        <f t="shared" si="17"/>
        <v>111612.96607904181</v>
      </c>
      <c r="U11" s="572">
        <f t="shared" si="18"/>
        <v>110671.23194086498</v>
      </c>
      <c r="V11" s="564">
        <f t="shared" si="7"/>
        <v>222284.19801990679</v>
      </c>
      <c r="W11" s="565">
        <f t="shared" si="8"/>
        <v>1.0155880362157126</v>
      </c>
      <c r="X11" s="566">
        <f t="shared" si="8"/>
        <v>1.008592452854568</v>
      </c>
      <c r="Y11" s="530"/>
      <c r="Z11" s="535"/>
      <c r="AA11" s="535"/>
    </row>
    <row r="12" spans="1:27" x14ac:dyDescent="0.15">
      <c r="A12" s="575" t="s">
        <v>438</v>
      </c>
      <c r="B12" s="419">
        <v>173271</v>
      </c>
      <c r="C12" s="198">
        <v>181186</v>
      </c>
      <c r="D12" s="569">
        <f t="shared" si="1"/>
        <v>354457</v>
      </c>
      <c r="E12" s="298">
        <v>151543</v>
      </c>
      <c r="F12" s="203">
        <v>156117</v>
      </c>
      <c r="G12" s="569">
        <f t="shared" si="2"/>
        <v>307660</v>
      </c>
      <c r="H12" s="576">
        <f t="shared" si="9"/>
        <v>137649.75566456903</v>
      </c>
      <c r="I12" s="577">
        <f t="shared" si="10"/>
        <v>136708.65542971957</v>
      </c>
      <c r="J12" s="578">
        <f t="shared" si="3"/>
        <v>274358.41109428857</v>
      </c>
      <c r="K12" s="579">
        <f t="shared" si="11"/>
        <v>129369.36283328963</v>
      </c>
      <c r="L12" s="576">
        <f t="shared" si="12"/>
        <v>128005.51171041519</v>
      </c>
      <c r="M12" s="580">
        <f t="shared" si="4"/>
        <v>257374.87454370482</v>
      </c>
      <c r="N12" s="579">
        <f t="shared" si="13"/>
        <v>133606.60195525168</v>
      </c>
      <c r="O12" s="577">
        <f t="shared" si="14"/>
        <v>132799.67751345577</v>
      </c>
      <c r="P12" s="578">
        <f t="shared" si="5"/>
        <v>266406.27946870745</v>
      </c>
      <c r="Q12" s="579">
        <f t="shared" si="15"/>
        <v>124651.7513979885</v>
      </c>
      <c r="R12" s="577">
        <f t="shared" si="16"/>
        <v>123235.23702126008</v>
      </c>
      <c r="S12" s="580">
        <f t="shared" si="6"/>
        <v>247886.98841924858</v>
      </c>
      <c r="T12" s="579">
        <f t="shared" si="17"/>
        <v>118269.86996514047</v>
      </c>
      <c r="U12" s="577">
        <f t="shared" si="18"/>
        <v>117027.45470436903</v>
      </c>
      <c r="V12" s="578">
        <f t="shared" si="7"/>
        <v>235297.32466950949</v>
      </c>
      <c r="W12" s="581">
        <f t="shared" si="8"/>
        <v>1.0048132693872605</v>
      </c>
      <c r="X12" s="582">
        <f t="shared" si="8"/>
        <v>1.0017330257304649</v>
      </c>
      <c r="Y12" s="530"/>
      <c r="Z12" s="535"/>
      <c r="AA12" s="535"/>
    </row>
    <row r="13" spans="1:27" x14ac:dyDescent="0.15">
      <c r="A13" s="183" t="s">
        <v>439</v>
      </c>
      <c r="B13" s="196">
        <v>214059</v>
      </c>
      <c r="C13" s="197">
        <v>221587</v>
      </c>
      <c r="D13" s="562">
        <f t="shared" si="1"/>
        <v>435646</v>
      </c>
      <c r="E13" s="200">
        <v>174105</v>
      </c>
      <c r="F13" s="201">
        <v>181500</v>
      </c>
      <c r="G13" s="562">
        <f t="shared" si="2"/>
        <v>355605</v>
      </c>
      <c r="H13" s="570">
        <f t="shared" si="9"/>
        <v>152272.41728275362</v>
      </c>
      <c r="I13" s="572">
        <f t="shared" si="10"/>
        <v>156387.55477796297</v>
      </c>
      <c r="J13" s="564">
        <f t="shared" si="3"/>
        <v>308659.97206071659</v>
      </c>
      <c r="K13" s="571">
        <f t="shared" si="11"/>
        <v>138312.30101967318</v>
      </c>
      <c r="L13" s="570">
        <f t="shared" si="12"/>
        <v>136945.57504715654</v>
      </c>
      <c r="M13" s="563">
        <f t="shared" si="4"/>
        <v>275257.87606682972</v>
      </c>
      <c r="N13" s="571">
        <f t="shared" si="13"/>
        <v>129992.0524270645</v>
      </c>
      <c r="O13" s="572">
        <f t="shared" si="14"/>
        <v>128227.34855585065</v>
      </c>
      <c r="P13" s="564">
        <f t="shared" si="5"/>
        <v>258219.40098291513</v>
      </c>
      <c r="Q13" s="571">
        <f t="shared" si="15"/>
        <v>134249.68652237879</v>
      </c>
      <c r="R13" s="572">
        <f t="shared" si="16"/>
        <v>133029.82277158403</v>
      </c>
      <c r="S13" s="563">
        <f t="shared" si="6"/>
        <v>267279.50929396285</v>
      </c>
      <c r="T13" s="571">
        <f t="shared" si="17"/>
        <v>125251.73385706084</v>
      </c>
      <c r="U13" s="572">
        <f t="shared" si="18"/>
        <v>123448.80685791787</v>
      </c>
      <c r="V13" s="564">
        <f t="shared" si="7"/>
        <v>248700.54071497871</v>
      </c>
      <c r="W13" s="565">
        <f t="shared" si="8"/>
        <v>0.99576752203831653</v>
      </c>
      <c r="X13" s="566">
        <f t="shared" si="8"/>
        <v>1.002373785465754</v>
      </c>
      <c r="Y13" s="530"/>
      <c r="Z13" s="535"/>
      <c r="AA13" s="535"/>
    </row>
    <row r="14" spans="1:27" x14ac:dyDescent="0.15">
      <c r="A14" s="183" t="s">
        <v>440</v>
      </c>
      <c r="B14" s="419">
        <v>189544</v>
      </c>
      <c r="C14" s="198">
        <v>198152</v>
      </c>
      <c r="D14" s="569">
        <f t="shared" si="1"/>
        <v>387696</v>
      </c>
      <c r="E14" s="298">
        <v>213153</v>
      </c>
      <c r="F14" s="203">
        <v>222113</v>
      </c>
      <c r="G14" s="569">
        <f t="shared" si="2"/>
        <v>435266</v>
      </c>
      <c r="H14" s="570">
        <f t="shared" si="9"/>
        <v>173368.10442448111</v>
      </c>
      <c r="I14" s="572">
        <f t="shared" si="10"/>
        <v>181930.84206203435</v>
      </c>
      <c r="J14" s="564">
        <f t="shared" si="3"/>
        <v>355298.94648651546</v>
      </c>
      <c r="K14" s="570">
        <f t="shared" si="11"/>
        <v>151627.92763243211</v>
      </c>
      <c r="L14" s="572">
        <f t="shared" si="12"/>
        <v>156758.7852825197</v>
      </c>
      <c r="M14" s="563">
        <f t="shared" si="4"/>
        <v>308386.71291495184</v>
      </c>
      <c r="N14" s="571">
        <f t="shared" si="13"/>
        <v>137726.89725377769</v>
      </c>
      <c r="O14" s="572">
        <f t="shared" si="14"/>
        <v>137270.65446280281</v>
      </c>
      <c r="P14" s="564">
        <f t="shared" si="5"/>
        <v>274997.55171658052</v>
      </c>
      <c r="Q14" s="571">
        <f t="shared" si="15"/>
        <v>129441.86392997294</v>
      </c>
      <c r="R14" s="572">
        <f t="shared" si="16"/>
        <v>128531.7327721647</v>
      </c>
      <c r="S14" s="563">
        <f t="shared" si="6"/>
        <v>257973.59670213764</v>
      </c>
      <c r="T14" s="571">
        <f t="shared" si="17"/>
        <v>133681.4776828099</v>
      </c>
      <c r="U14" s="572">
        <f t="shared" si="18"/>
        <v>133345.60703139103</v>
      </c>
      <c r="V14" s="564">
        <f t="shared" si="7"/>
        <v>267027.08471420093</v>
      </c>
      <c r="W14" s="565">
        <f t="shared" si="8"/>
        <v>0.99304646942134811</v>
      </c>
      <c r="X14" s="566">
        <f t="shared" si="8"/>
        <v>1.0035831079171544</v>
      </c>
      <c r="Y14" s="530"/>
      <c r="Z14" s="535"/>
      <c r="AA14" s="535"/>
    </row>
    <row r="15" spans="1:27" x14ac:dyDescent="0.15">
      <c r="A15" s="183" t="s">
        <v>441</v>
      </c>
      <c r="B15" s="419">
        <v>170538</v>
      </c>
      <c r="C15" s="198">
        <v>181223</v>
      </c>
      <c r="D15" s="569">
        <f t="shared" si="1"/>
        <v>351761</v>
      </c>
      <c r="E15" s="298">
        <v>188226</v>
      </c>
      <c r="F15" s="203">
        <v>198862</v>
      </c>
      <c r="G15" s="569">
        <f t="shared" si="2"/>
        <v>387088</v>
      </c>
      <c r="H15" s="570">
        <f t="shared" si="9"/>
        <v>211670.83409656861</v>
      </c>
      <c r="I15" s="570">
        <f t="shared" si="10"/>
        <v>222908.85484880293</v>
      </c>
      <c r="J15" s="564">
        <f t="shared" si="3"/>
        <v>434579.68894537154</v>
      </c>
      <c r="K15" s="570">
        <f t="shared" si="11"/>
        <v>172162.58400900257</v>
      </c>
      <c r="L15" s="572">
        <f t="shared" si="12"/>
        <v>182582.71990260141</v>
      </c>
      <c r="M15" s="563">
        <f t="shared" si="4"/>
        <v>354745.30391160399</v>
      </c>
      <c r="N15" s="571">
        <f t="shared" si="13"/>
        <v>150573.57820106237</v>
      </c>
      <c r="O15" s="572">
        <f t="shared" si="14"/>
        <v>157320.46892714902</v>
      </c>
      <c r="P15" s="564">
        <f t="shared" si="5"/>
        <v>307894.04712821136</v>
      </c>
      <c r="Q15" s="571">
        <f t="shared" si="15"/>
        <v>136769.2090622207</v>
      </c>
      <c r="R15" s="572">
        <f t="shared" si="16"/>
        <v>137762.51003160144</v>
      </c>
      <c r="S15" s="563">
        <f t="shared" si="6"/>
        <v>274531.71909382218</v>
      </c>
      <c r="T15" s="571">
        <f t="shared" si="17"/>
        <v>128541.78597097818</v>
      </c>
      <c r="U15" s="572">
        <f t="shared" si="18"/>
        <v>128992.27584146622</v>
      </c>
      <c r="V15" s="564">
        <f t="shared" si="7"/>
        <v>257534.06181244442</v>
      </c>
      <c r="W15" s="565">
        <f t="shared" si="8"/>
        <v>0.98875910354290542</v>
      </c>
      <c r="X15" s="566">
        <f t="shared" si="8"/>
        <v>0.99811834038725766</v>
      </c>
      <c r="Y15" s="530"/>
      <c r="Z15" s="535"/>
      <c r="AA15" s="535"/>
    </row>
    <row r="16" spans="1:27" x14ac:dyDescent="0.15">
      <c r="A16" s="183" t="s">
        <v>442</v>
      </c>
      <c r="B16" s="419">
        <v>157279</v>
      </c>
      <c r="C16" s="198">
        <v>168476</v>
      </c>
      <c r="D16" s="569">
        <f t="shared" si="1"/>
        <v>325755</v>
      </c>
      <c r="E16" s="298">
        <v>168621</v>
      </c>
      <c r="F16" s="203">
        <v>180882</v>
      </c>
      <c r="G16" s="569">
        <f t="shared" si="2"/>
        <v>349503</v>
      </c>
      <c r="H16" s="570">
        <f t="shared" si="9"/>
        <v>186110.17102346692</v>
      </c>
      <c r="I16" s="572">
        <f t="shared" si="10"/>
        <v>198487.80940609085</v>
      </c>
      <c r="J16" s="564">
        <f t="shared" si="3"/>
        <v>384597.98042955773</v>
      </c>
      <c r="K16" s="570">
        <f t="shared" si="11"/>
        <v>209291.46416750224</v>
      </c>
      <c r="L16" s="572">
        <f t="shared" si="12"/>
        <v>222489.41625931129</v>
      </c>
      <c r="M16" s="563">
        <f t="shared" si="4"/>
        <v>431780.8804268135</v>
      </c>
      <c r="N16" s="571">
        <f t="shared" si="13"/>
        <v>170227.32222837151</v>
      </c>
      <c r="O16" s="572">
        <f t="shared" si="14"/>
        <v>182239.16137257605</v>
      </c>
      <c r="P16" s="564">
        <f t="shared" si="5"/>
        <v>352466.48360094754</v>
      </c>
      <c r="Q16" s="570">
        <f t="shared" si="15"/>
        <v>148880.99619932999</v>
      </c>
      <c r="R16" s="572">
        <f t="shared" si="16"/>
        <v>157024.44535451112</v>
      </c>
      <c r="S16" s="563">
        <f t="shared" si="6"/>
        <v>305905.44155384111</v>
      </c>
      <c r="T16" s="571">
        <f t="shared" si="17"/>
        <v>135231.80054463356</v>
      </c>
      <c r="U16" s="572">
        <f t="shared" si="18"/>
        <v>137503.28788032496</v>
      </c>
      <c r="V16" s="564">
        <f t="shared" si="7"/>
        <v>272735.08842495852</v>
      </c>
      <c r="W16" s="565">
        <f t="shared" si="8"/>
        <v>0.98367232751988509</v>
      </c>
      <c r="X16" s="566">
        <f t="shared" si="8"/>
        <v>0.99165459768750441</v>
      </c>
      <c r="Y16" s="530"/>
      <c r="Z16" s="535"/>
      <c r="AA16" s="535"/>
    </row>
    <row r="17" spans="1:27" x14ac:dyDescent="0.15">
      <c r="A17" s="183" t="s">
        <v>443</v>
      </c>
      <c r="B17" s="420">
        <v>177522</v>
      </c>
      <c r="C17" s="199">
        <v>190154</v>
      </c>
      <c r="D17" s="594">
        <f t="shared" si="1"/>
        <v>367676</v>
      </c>
      <c r="E17" s="300">
        <v>154711</v>
      </c>
      <c r="F17" s="202">
        <v>167070</v>
      </c>
      <c r="G17" s="594">
        <f t="shared" si="2"/>
        <v>321781</v>
      </c>
      <c r="H17" s="570">
        <f t="shared" si="9"/>
        <v>165867.81153873054</v>
      </c>
      <c r="I17" s="572">
        <f t="shared" si="10"/>
        <v>179372.46693891118</v>
      </c>
      <c r="J17" s="564">
        <f t="shared" si="3"/>
        <v>345240.27847764175</v>
      </c>
      <c r="K17" s="570">
        <f t="shared" si="11"/>
        <v>183071.42510577757</v>
      </c>
      <c r="L17" s="572">
        <f t="shared" si="12"/>
        <v>196831.34878247106</v>
      </c>
      <c r="M17" s="563">
        <f t="shared" si="4"/>
        <v>379902.7738882486</v>
      </c>
      <c r="N17" s="571">
        <f t="shared" si="13"/>
        <v>205874.22168769155</v>
      </c>
      <c r="O17" s="572">
        <f t="shared" si="14"/>
        <v>220632.65257035504</v>
      </c>
      <c r="P17" s="564">
        <f t="shared" si="5"/>
        <v>426506.87425804662</v>
      </c>
      <c r="Q17" s="570">
        <f t="shared" si="15"/>
        <v>167447.90626385968</v>
      </c>
      <c r="R17" s="572">
        <f t="shared" si="16"/>
        <v>180718.3022538301</v>
      </c>
      <c r="S17" s="563">
        <f t="shared" si="6"/>
        <v>348166.20851768978</v>
      </c>
      <c r="T17" s="571">
        <f t="shared" si="17"/>
        <v>146450.11605487409</v>
      </c>
      <c r="U17" s="572">
        <f t="shared" si="18"/>
        <v>155714.01318513125</v>
      </c>
      <c r="V17" s="564">
        <f t="shared" si="7"/>
        <v>302164.12924000534</v>
      </c>
      <c r="W17" s="565">
        <f t="shared" si="8"/>
        <v>0.95392683723707483</v>
      </c>
      <c r="X17" s="566">
        <f t="shared" si="8"/>
        <v>0.97896967720899897</v>
      </c>
      <c r="Y17" s="530"/>
      <c r="Z17" s="535"/>
      <c r="AA17" s="535"/>
    </row>
    <row r="18" spans="1:27" x14ac:dyDescent="0.15">
      <c r="A18" s="586" t="s">
        <v>444</v>
      </c>
      <c r="B18" s="419">
        <v>210458</v>
      </c>
      <c r="C18" s="198">
        <v>229266</v>
      </c>
      <c r="D18" s="569">
        <f t="shared" si="1"/>
        <v>439724</v>
      </c>
      <c r="E18" s="298">
        <v>169343</v>
      </c>
      <c r="F18" s="203">
        <v>186155</v>
      </c>
      <c r="G18" s="569">
        <f t="shared" si="2"/>
        <v>355498</v>
      </c>
      <c r="H18" s="587">
        <f t="shared" si="9"/>
        <v>147582.97491578507</v>
      </c>
      <c r="I18" s="588">
        <f t="shared" si="10"/>
        <v>163556.46397130744</v>
      </c>
      <c r="J18" s="589">
        <f t="shared" si="3"/>
        <v>311139.43888709252</v>
      </c>
      <c r="K18" s="587">
        <f t="shared" si="11"/>
        <v>158225.75686057642</v>
      </c>
      <c r="L18" s="588">
        <f t="shared" si="12"/>
        <v>175600.20605936772</v>
      </c>
      <c r="M18" s="591">
        <f t="shared" si="4"/>
        <v>333825.96291994414</v>
      </c>
      <c r="N18" s="590">
        <f t="shared" si="13"/>
        <v>174636.74553963842</v>
      </c>
      <c r="O18" s="588">
        <f t="shared" si="14"/>
        <v>192691.92198218757</v>
      </c>
      <c r="P18" s="589">
        <f t="shared" si="5"/>
        <v>367328.66752182599</v>
      </c>
      <c r="Q18" s="587">
        <f t="shared" si="15"/>
        <v>196388.94516318399</v>
      </c>
      <c r="R18" s="588">
        <f t="shared" si="16"/>
        <v>215992.67666856569</v>
      </c>
      <c r="S18" s="591">
        <f t="shared" si="6"/>
        <v>412381.62183174968</v>
      </c>
      <c r="T18" s="590">
        <f t="shared" si="17"/>
        <v>159733.05162425383</v>
      </c>
      <c r="U18" s="588">
        <f t="shared" si="18"/>
        <v>176917.73802319035</v>
      </c>
      <c r="V18" s="589">
        <f t="shared" si="7"/>
        <v>336650.78964744415</v>
      </c>
      <c r="W18" s="592">
        <f t="shared" si="8"/>
        <v>0.91929506124737481</v>
      </c>
      <c r="X18" s="593">
        <f t="shared" si="8"/>
        <v>0.96737850357226973</v>
      </c>
      <c r="Y18" s="530"/>
      <c r="Z18" s="535"/>
      <c r="AA18" s="535"/>
    </row>
    <row r="19" spans="1:27" x14ac:dyDescent="0.15">
      <c r="A19" s="575" t="s">
        <v>445</v>
      </c>
      <c r="B19" s="419">
        <v>165346</v>
      </c>
      <c r="C19" s="198">
        <v>191668</v>
      </c>
      <c r="D19" s="569">
        <f t="shared" si="1"/>
        <v>357014</v>
      </c>
      <c r="E19" s="298">
        <v>193473</v>
      </c>
      <c r="F19" s="203">
        <v>221787</v>
      </c>
      <c r="G19" s="569">
        <f t="shared" si="2"/>
        <v>415260</v>
      </c>
      <c r="H19" s="576">
        <f t="shared" si="9"/>
        <v>155676.18355681418</v>
      </c>
      <c r="I19" s="577">
        <f t="shared" si="10"/>
        <v>180082.34533249587</v>
      </c>
      <c r="J19" s="578">
        <f t="shared" si="3"/>
        <v>335758.52888931008</v>
      </c>
      <c r="K19" s="576">
        <f t="shared" si="11"/>
        <v>135672.29996427643</v>
      </c>
      <c r="L19" s="577">
        <f t="shared" si="12"/>
        <v>158221.00736613525</v>
      </c>
      <c r="M19" s="580">
        <f t="shared" si="4"/>
        <v>293893.30733041168</v>
      </c>
      <c r="N19" s="579">
        <f t="shared" si="13"/>
        <v>145456.15684405583</v>
      </c>
      <c r="O19" s="577">
        <f t="shared" si="14"/>
        <v>169871.86456469336</v>
      </c>
      <c r="P19" s="578">
        <f t="shared" si="5"/>
        <v>315328.02140874916</v>
      </c>
      <c r="Q19" s="576">
        <f t="shared" si="15"/>
        <v>160542.69768690411</v>
      </c>
      <c r="R19" s="577">
        <f t="shared" si="16"/>
        <v>186406.02313759318</v>
      </c>
      <c r="S19" s="580">
        <f t="shared" si="6"/>
        <v>346948.72082449729</v>
      </c>
      <c r="T19" s="579">
        <f t="shared" si="17"/>
        <v>180539.38737209656</v>
      </c>
      <c r="U19" s="577">
        <f t="shared" si="18"/>
        <v>208946.67233820618</v>
      </c>
      <c r="V19" s="578">
        <f t="shared" si="7"/>
        <v>389486.05971030274</v>
      </c>
      <c r="W19" s="581">
        <f t="shared" si="8"/>
        <v>0.86784681818731635</v>
      </c>
      <c r="X19" s="582">
        <f t="shared" si="8"/>
        <v>0.94740384414717116</v>
      </c>
      <c r="Y19" s="530"/>
      <c r="Z19" s="535"/>
      <c r="AA19" s="535"/>
    </row>
    <row r="20" spans="1:27" x14ac:dyDescent="0.15">
      <c r="A20" s="183" t="s">
        <v>479</v>
      </c>
      <c r="B20" s="196">
        <v>123317</v>
      </c>
      <c r="C20" s="197">
        <v>155309</v>
      </c>
      <c r="D20" s="562">
        <f t="shared" si="1"/>
        <v>278626</v>
      </c>
      <c r="E20" s="200">
        <v>143495</v>
      </c>
      <c r="F20" s="201">
        <v>181587</v>
      </c>
      <c r="G20" s="562">
        <f t="shared" si="2"/>
        <v>325082</v>
      </c>
      <c r="H20" s="570">
        <f t="shared" si="9"/>
        <v>167904.92745515466</v>
      </c>
      <c r="I20" s="572">
        <f t="shared" si="10"/>
        <v>210121.85638186865</v>
      </c>
      <c r="J20" s="564">
        <f t="shared" si="3"/>
        <v>378026.78383702331</v>
      </c>
      <c r="K20" s="570">
        <f t="shared" si="11"/>
        <v>135103.08056732581</v>
      </c>
      <c r="L20" s="572">
        <f t="shared" si="12"/>
        <v>170610.70623104498</v>
      </c>
      <c r="M20" s="563">
        <f t="shared" si="4"/>
        <v>305713.78679837077</v>
      </c>
      <c r="N20" s="571">
        <f t="shared" si="13"/>
        <v>117742.77384015245</v>
      </c>
      <c r="O20" s="572">
        <f t="shared" si="14"/>
        <v>149899.19060351443</v>
      </c>
      <c r="P20" s="564">
        <f t="shared" si="5"/>
        <v>267641.96444366686</v>
      </c>
      <c r="Q20" s="570">
        <f t="shared" si="15"/>
        <v>126233.66290286909</v>
      </c>
      <c r="R20" s="572">
        <f t="shared" si="16"/>
        <v>160937.25750103811</v>
      </c>
      <c r="S20" s="563">
        <f t="shared" si="6"/>
        <v>287170.92040390719</v>
      </c>
      <c r="T20" s="571">
        <f t="shared" si="17"/>
        <v>139326.46937078796</v>
      </c>
      <c r="U20" s="572">
        <f t="shared" si="18"/>
        <v>176601.78289274231</v>
      </c>
      <c r="V20" s="564">
        <f t="shared" si="7"/>
        <v>315928.25226353027</v>
      </c>
      <c r="W20" s="565">
        <f t="shared" si="8"/>
        <v>0.79512151609267179</v>
      </c>
      <c r="X20" s="566">
        <f t="shared" si="8"/>
        <v>0.90388837736383598</v>
      </c>
      <c r="Y20" s="530"/>
      <c r="Z20" s="535"/>
      <c r="AA20" s="535"/>
    </row>
    <row r="21" spans="1:27" x14ac:dyDescent="0.15">
      <c r="A21" s="183" t="s">
        <v>480</v>
      </c>
      <c r="B21" s="419">
        <v>87672</v>
      </c>
      <c r="C21" s="198">
        <v>131443</v>
      </c>
      <c r="D21" s="569">
        <f t="shared" si="1"/>
        <v>219115</v>
      </c>
      <c r="E21" s="298">
        <v>98052</v>
      </c>
      <c r="F21" s="203">
        <v>140382</v>
      </c>
      <c r="G21" s="569">
        <f t="shared" si="2"/>
        <v>238434</v>
      </c>
      <c r="H21" s="570">
        <f t="shared" si="9"/>
        <v>114095.96195171794</v>
      </c>
      <c r="I21" s="572">
        <f t="shared" si="10"/>
        <v>164134.37878036688</v>
      </c>
      <c r="J21" s="564">
        <f t="shared" si="3"/>
        <v>278230.34073208482</v>
      </c>
      <c r="K21" s="570">
        <f t="shared" si="11"/>
        <v>133504.82047757265</v>
      </c>
      <c r="L21" s="572">
        <f t="shared" si="12"/>
        <v>189926.70381368423</v>
      </c>
      <c r="M21" s="563">
        <f t="shared" si="4"/>
        <v>323431.52429125691</v>
      </c>
      <c r="N21" s="571">
        <f t="shared" si="13"/>
        <v>107423.36624948248</v>
      </c>
      <c r="O21" s="572">
        <f t="shared" si="14"/>
        <v>154213.03441607734</v>
      </c>
      <c r="P21" s="564">
        <f t="shared" si="5"/>
        <v>261636.40066555981</v>
      </c>
      <c r="Q21" s="570">
        <f t="shared" si="15"/>
        <v>93619.812844738597</v>
      </c>
      <c r="R21" s="572">
        <f t="shared" si="16"/>
        <v>135492.13616276302</v>
      </c>
      <c r="S21" s="563">
        <f t="shared" si="6"/>
        <v>229111.94900750162</v>
      </c>
      <c r="T21" s="571">
        <f t="shared" si="17"/>
        <v>100371.10142926054</v>
      </c>
      <c r="U21" s="572">
        <f t="shared" si="18"/>
        <v>145469.31653999918</v>
      </c>
      <c r="V21" s="564">
        <f t="shared" si="7"/>
        <v>245840.41796925972</v>
      </c>
      <c r="W21" s="565">
        <f t="shared" si="8"/>
        <v>0.66010813030385984</v>
      </c>
      <c r="X21" s="566">
        <f t="shared" si="8"/>
        <v>0.81337157551181882</v>
      </c>
      <c r="Y21" s="530"/>
      <c r="Z21" s="535"/>
      <c r="AA21" s="535"/>
    </row>
    <row r="22" spans="1:27" x14ac:dyDescent="0.15">
      <c r="A22" s="183" t="s">
        <v>481</v>
      </c>
      <c r="B22" s="419">
        <v>45654</v>
      </c>
      <c r="C22" s="198">
        <v>87785</v>
      </c>
      <c r="D22" s="569">
        <f t="shared" si="1"/>
        <v>133439</v>
      </c>
      <c r="E22" s="298">
        <v>57873</v>
      </c>
      <c r="F22" s="203">
        <v>106912</v>
      </c>
      <c r="G22" s="569">
        <f t="shared" si="2"/>
        <v>164785</v>
      </c>
      <c r="H22" s="570">
        <f t="shared" si="9"/>
        <v>64724.922392554065</v>
      </c>
      <c r="I22" s="572">
        <f t="shared" si="10"/>
        <v>114182.72851350014</v>
      </c>
      <c r="J22" s="564">
        <f t="shared" si="3"/>
        <v>178907.65090605422</v>
      </c>
      <c r="K22" s="570">
        <f t="shared" si="11"/>
        <v>75315.672119168856</v>
      </c>
      <c r="L22" s="572">
        <f t="shared" si="12"/>
        <v>133502.23826424064</v>
      </c>
      <c r="M22" s="563">
        <f t="shared" si="4"/>
        <v>208817.9103834095</v>
      </c>
      <c r="N22" s="571">
        <f t="shared" si="13"/>
        <v>88127.617432002939</v>
      </c>
      <c r="O22" s="572">
        <f t="shared" si="14"/>
        <v>154480.98231270292</v>
      </c>
      <c r="P22" s="564">
        <f t="shared" si="5"/>
        <v>242608.59974470586</v>
      </c>
      <c r="Q22" s="570">
        <f t="shared" si="15"/>
        <v>70911.037445892638</v>
      </c>
      <c r="R22" s="572">
        <f t="shared" si="16"/>
        <v>125432.49876746317</v>
      </c>
      <c r="S22" s="563">
        <f t="shared" si="6"/>
        <v>196343.53621335581</v>
      </c>
      <c r="T22" s="571">
        <f t="shared" si="17"/>
        <v>61799.199616337675</v>
      </c>
      <c r="U22" s="572">
        <f t="shared" si="18"/>
        <v>110205.45226016844</v>
      </c>
      <c r="V22" s="564">
        <f t="shared" si="7"/>
        <v>172004.6518765061</v>
      </c>
      <c r="W22" s="565">
        <f t="shared" ref="W22:X24" si="19">E23/B22</f>
        <v>0.4711963902396285</v>
      </c>
      <c r="X22" s="566">
        <f t="shared" si="19"/>
        <v>0.63926638947428371</v>
      </c>
      <c r="Y22" s="530"/>
      <c r="Z22" s="535"/>
      <c r="AA22" s="535"/>
    </row>
    <row r="23" spans="1:27" x14ac:dyDescent="0.15">
      <c r="A23" s="183" t="s">
        <v>482</v>
      </c>
      <c r="B23" s="419">
        <v>13896</v>
      </c>
      <c r="C23" s="198">
        <v>42248</v>
      </c>
      <c r="D23" s="569">
        <f t="shared" si="1"/>
        <v>56144</v>
      </c>
      <c r="E23" s="298">
        <v>21512</v>
      </c>
      <c r="F23" s="203">
        <v>56118</v>
      </c>
      <c r="G23" s="569">
        <f t="shared" si="2"/>
        <v>77630</v>
      </c>
      <c r="H23" s="570">
        <f t="shared" si="9"/>
        <v>27269.548692338019</v>
      </c>
      <c r="I23" s="572">
        <f t="shared" si="10"/>
        <v>68345.248231474616</v>
      </c>
      <c r="J23" s="564">
        <f t="shared" si="3"/>
        <v>95614.796923812639</v>
      </c>
      <c r="K23" s="570">
        <f t="shared" si="11"/>
        <v>30498.149789911575</v>
      </c>
      <c r="L23" s="572">
        <f t="shared" si="12"/>
        <v>72993.180597147584</v>
      </c>
      <c r="M23" s="563">
        <f t="shared" si="4"/>
        <v>103491.33038705916</v>
      </c>
      <c r="N23" s="571">
        <f t="shared" si="13"/>
        <v>35488.472831023799</v>
      </c>
      <c r="O23" s="572">
        <f t="shared" si="14"/>
        <v>85343.493841916687</v>
      </c>
      <c r="P23" s="564">
        <f t="shared" si="5"/>
        <v>120831.96667294049</v>
      </c>
      <c r="Q23" s="570">
        <f t="shared" si="15"/>
        <v>41525.415214378743</v>
      </c>
      <c r="R23" s="572">
        <f t="shared" si="16"/>
        <v>98754.499805482279</v>
      </c>
      <c r="S23" s="563">
        <f t="shared" si="6"/>
        <v>140279.91501986102</v>
      </c>
      <c r="T23" s="571">
        <f t="shared" si="17"/>
        <v>33413.024872651738</v>
      </c>
      <c r="U23" s="572">
        <f t="shared" si="18"/>
        <v>80184.780609813723</v>
      </c>
      <c r="V23" s="564">
        <f t="shared" si="7"/>
        <v>113597.80548246545</v>
      </c>
      <c r="W23" s="565">
        <f t="shared" si="19"/>
        <v>0.29087507196315487</v>
      </c>
      <c r="X23" s="566">
        <f t="shared" si="19"/>
        <v>0.40882408634728273</v>
      </c>
      <c r="Y23" s="530"/>
      <c r="Z23" s="535"/>
      <c r="AA23" s="535"/>
    </row>
    <row r="24" spans="1:27" x14ac:dyDescent="0.15">
      <c r="A24" s="183" t="s">
        <v>483</v>
      </c>
      <c r="B24" s="419">
        <v>2457</v>
      </c>
      <c r="C24" s="198">
        <v>12383</v>
      </c>
      <c r="D24" s="569">
        <f t="shared" si="1"/>
        <v>14840</v>
      </c>
      <c r="E24" s="298">
        <v>4042</v>
      </c>
      <c r="F24" s="203">
        <v>17272</v>
      </c>
      <c r="G24" s="569">
        <f t="shared" si="2"/>
        <v>21314</v>
      </c>
      <c r="H24" s="570">
        <f t="shared" si="9"/>
        <v>6257.3045480713872</v>
      </c>
      <c r="I24" s="572">
        <f t="shared" si="10"/>
        <v>22942.390077636814</v>
      </c>
      <c r="J24" s="564">
        <f t="shared" si="3"/>
        <v>29199.694625708202</v>
      </c>
      <c r="K24" s="570">
        <f t="shared" si="11"/>
        <v>7932.0319382865773</v>
      </c>
      <c r="L24" s="572">
        <f t="shared" si="12"/>
        <v>27941.183664410852</v>
      </c>
      <c r="M24" s="563">
        <f t="shared" si="4"/>
        <v>35873.215602697426</v>
      </c>
      <c r="N24" s="571">
        <f t="shared" si="13"/>
        <v>8871.1515148836061</v>
      </c>
      <c r="O24" s="572">
        <f t="shared" si="14"/>
        <v>29841.370367211068</v>
      </c>
      <c r="P24" s="564">
        <f t="shared" si="5"/>
        <v>38712.521882094676</v>
      </c>
      <c r="Q24" s="570">
        <f t="shared" si="15"/>
        <v>10322.712088586513</v>
      </c>
      <c r="R24" s="572">
        <f t="shared" si="16"/>
        <v>34890.475895606542</v>
      </c>
      <c r="S24" s="563">
        <f t="shared" si="6"/>
        <v>45213.187984193057</v>
      </c>
      <c r="T24" s="571">
        <f t="shared" si="17"/>
        <v>12078.708138782304</v>
      </c>
      <c r="U24" s="572">
        <f t="shared" si="18"/>
        <v>40373.218155659204</v>
      </c>
      <c r="V24" s="564">
        <f t="shared" si="7"/>
        <v>52451.92629444151</v>
      </c>
      <c r="W24" s="565">
        <f t="shared" si="19"/>
        <v>0.15995115995115994</v>
      </c>
      <c r="X24" s="566">
        <f t="shared" si="19"/>
        <v>0.24250989259468628</v>
      </c>
      <c r="Y24" s="530"/>
      <c r="Z24" s="535"/>
      <c r="AA24" s="535"/>
    </row>
    <row r="25" spans="1:27" ht="14.25" thickBot="1" x14ac:dyDescent="0.2">
      <c r="A25" s="222" t="s">
        <v>484</v>
      </c>
      <c r="B25" s="421">
        <v>339</v>
      </c>
      <c r="C25" s="422">
        <v>2268</v>
      </c>
      <c r="D25" s="595">
        <f t="shared" si="1"/>
        <v>2607</v>
      </c>
      <c r="E25" s="298">
        <v>393</v>
      </c>
      <c r="F25" s="203">
        <v>3003</v>
      </c>
      <c r="G25" s="569">
        <f t="shared" si="2"/>
        <v>3396</v>
      </c>
      <c r="H25" s="596">
        <f t="shared" si="9"/>
        <v>646.52258852258842</v>
      </c>
      <c r="I25" s="597">
        <f t="shared" si="10"/>
        <v>4188.6308648954209</v>
      </c>
      <c r="J25" s="598">
        <f t="shared" si="3"/>
        <v>4835.1534534180091</v>
      </c>
      <c r="K25" s="570">
        <f t="shared" si="11"/>
        <v>1000.863120631687</v>
      </c>
      <c r="L25" s="572">
        <f t="shared" si="12"/>
        <v>5563.7565535930999</v>
      </c>
      <c r="M25" s="563">
        <f t="shared" si="4"/>
        <v>6564.6196742247866</v>
      </c>
      <c r="N25" s="599">
        <f t="shared" si="13"/>
        <v>1268.7377092985855</v>
      </c>
      <c r="O25" s="597">
        <f t="shared" si="14"/>
        <v>6776.0134494246786</v>
      </c>
      <c r="P25" s="598">
        <f t="shared" si="5"/>
        <v>8044.7511587232639</v>
      </c>
      <c r="Q25" s="570">
        <f t="shared" si="15"/>
        <v>1418.9509749081224</v>
      </c>
      <c r="R25" s="572">
        <f t="shared" si="16"/>
        <v>7236.8275226306096</v>
      </c>
      <c r="S25" s="563">
        <f t="shared" si="6"/>
        <v>8655.7784975387312</v>
      </c>
      <c r="T25" s="599">
        <f t="shared" si="17"/>
        <v>1651.1297724112737</v>
      </c>
      <c r="U25" s="597">
        <f t="shared" si="18"/>
        <v>8461.2855620210321</v>
      </c>
      <c r="V25" s="598">
        <f t="shared" si="7"/>
        <v>10112.415334432306</v>
      </c>
      <c r="W25" s="638">
        <f>(B23+B24+B25)/(E22+E234+E24)</f>
        <v>0.26959541306630058</v>
      </c>
      <c r="X25" s="631">
        <f>(C23+C24+C25)/(F22+F23+F24)</f>
        <v>0.31557608900622292</v>
      </c>
      <c r="Y25" s="600" t="s">
        <v>937</v>
      </c>
      <c r="Z25" s="535"/>
      <c r="AA25" s="535"/>
    </row>
    <row r="26" spans="1:27" x14ac:dyDescent="0.15">
      <c r="A26" s="601" t="s">
        <v>450</v>
      </c>
      <c r="B26" s="602">
        <f t="shared" ref="B26:V26" si="20">SUM(B18:B25)/B4</f>
        <v>0.24574068136227026</v>
      </c>
      <c r="C26" s="603">
        <f t="shared" si="20"/>
        <v>0.29460753155892067</v>
      </c>
      <c r="D26" s="604">
        <f t="shared" si="20"/>
        <v>0.27128514128785142</v>
      </c>
      <c r="E26" s="605">
        <f t="shared" si="20"/>
        <v>0.2647106113035223</v>
      </c>
      <c r="F26" s="606">
        <f t="shared" si="20"/>
        <v>0.31872167346189473</v>
      </c>
      <c r="G26" s="607">
        <f t="shared" si="20"/>
        <v>0.29302807208487758</v>
      </c>
      <c r="H26" s="606">
        <f t="shared" si="20"/>
        <v>0.27073568170534523</v>
      </c>
      <c r="I26" s="608">
        <f t="shared" si="20"/>
        <v>0.33085817360855935</v>
      </c>
      <c r="J26" s="607">
        <f t="shared" si="20"/>
        <v>0.30235592980493686</v>
      </c>
      <c r="K26" s="609">
        <f t="shared" si="20"/>
        <v>0.27831860355666138</v>
      </c>
      <c r="L26" s="608">
        <f t="shared" si="20"/>
        <v>0.34414874712883164</v>
      </c>
      <c r="M26" s="610">
        <f t="shared" si="20"/>
        <v>0.31303412190520469</v>
      </c>
      <c r="N26" s="609">
        <f t="shared" si="20"/>
        <v>0.29190975861576346</v>
      </c>
      <c r="O26" s="608">
        <f t="shared" si="20"/>
        <v>0.36197835768330483</v>
      </c>
      <c r="P26" s="607">
        <f t="shared" si="20"/>
        <v>0.32892852193270367</v>
      </c>
      <c r="Q26" s="609">
        <f t="shared" si="20"/>
        <v>0.31672267626833844</v>
      </c>
      <c r="R26" s="608">
        <f t="shared" si="20"/>
        <v>0.38896805061980561</v>
      </c>
      <c r="S26" s="610">
        <f t="shared" si="20"/>
        <v>0.35490842255376892</v>
      </c>
      <c r="T26" s="609">
        <f t="shared" si="20"/>
        <v>0.3278342661910395</v>
      </c>
      <c r="U26" s="608">
        <f t="shared" si="20"/>
        <v>0.40247553128471308</v>
      </c>
      <c r="V26" s="607">
        <f t="shared" si="20"/>
        <v>0.36726552458980755</v>
      </c>
      <c r="W26" s="530"/>
      <c r="X26" s="530"/>
      <c r="Y26" s="530"/>
      <c r="Z26" s="535"/>
      <c r="AA26" s="535"/>
    </row>
    <row r="27" spans="1:27" x14ac:dyDescent="0.15">
      <c r="A27" s="611" t="s">
        <v>429</v>
      </c>
      <c r="B27" s="612">
        <f>SUM(B20:B25)/B4</f>
        <v>0.10347480145262593</v>
      </c>
      <c r="C27" s="613">
        <f t="shared" ref="C27:V27" si="21">SUM(C20:C25)/C4</f>
        <v>0.14911868670372547</v>
      </c>
      <c r="D27" s="614">
        <f t="shared" si="21"/>
        <v>0.12733450169834501</v>
      </c>
      <c r="E27" s="612">
        <f t="shared" si="21"/>
        <v>0.12515289896436435</v>
      </c>
      <c r="F27" s="615">
        <f t="shared" si="21"/>
        <v>0.17634576577368924</v>
      </c>
      <c r="G27" s="614">
        <f t="shared" si="21"/>
        <v>0.15199280805386714</v>
      </c>
      <c r="H27" s="613">
        <f t="shared" si="21"/>
        <v>0.15072972771768028</v>
      </c>
      <c r="I27" s="615">
        <f t="shared" si="21"/>
        <v>0.20828234119312</v>
      </c>
      <c r="J27" s="614">
        <f t="shared" si="21"/>
        <v>0.18099839854727406</v>
      </c>
      <c r="K27" s="612">
        <f t="shared" si="21"/>
        <v>0.15754049547003679</v>
      </c>
      <c r="L27" s="615">
        <f t="shared" si="21"/>
        <v>0.22119370039516192</v>
      </c>
      <c r="M27" s="616">
        <f t="shared" si="21"/>
        <v>0.19110800548312362</v>
      </c>
      <c r="N27" s="612">
        <f t="shared" si="21"/>
        <v>0.15430125387362001</v>
      </c>
      <c r="O27" s="615">
        <f t="shared" si="21"/>
        <v>0.22282264028003196</v>
      </c>
      <c r="P27" s="614">
        <f t="shared" si="21"/>
        <v>0.19050259112431173</v>
      </c>
      <c r="Q27" s="612">
        <f t="shared" si="21"/>
        <v>0.15544696360165863</v>
      </c>
      <c r="R27" s="615">
        <f t="shared" si="21"/>
        <v>0.22679484325514412</v>
      </c>
      <c r="S27" s="616">
        <f t="shared" si="21"/>
        <v>0.19315833342856434</v>
      </c>
      <c r="T27" s="612">
        <f t="shared" si="21"/>
        <v>0.16590799164090791</v>
      </c>
      <c r="U27" s="615">
        <f t="shared" si="21"/>
        <v>0.23851068567667247</v>
      </c>
      <c r="V27" s="614">
        <f t="shared" si="21"/>
        <v>0.20426231997896779</v>
      </c>
      <c r="W27" s="530"/>
      <c r="X27" s="530"/>
      <c r="Y27" s="530"/>
      <c r="Z27" s="535"/>
      <c r="AA27" s="535"/>
    </row>
    <row r="28" spans="1:27" ht="14.25" thickBot="1" x14ac:dyDescent="0.2">
      <c r="A28" s="617" t="s">
        <v>451</v>
      </c>
      <c r="B28" s="618">
        <f>SUM(B5:B7)/B4</f>
        <v>0.13767616950734812</v>
      </c>
      <c r="C28" s="619">
        <f t="shared" ref="C28:J28" si="22">SUM(C5:C7)/C4</f>
        <v>0.11992337999038448</v>
      </c>
      <c r="D28" s="620">
        <f t="shared" si="22"/>
        <v>0.12839614800896149</v>
      </c>
      <c r="E28" s="618">
        <f t="shared" si="22"/>
        <v>0.13136540506109035</v>
      </c>
      <c r="F28" s="621">
        <f t="shared" si="22"/>
        <v>0.11342586291020038</v>
      </c>
      <c r="G28" s="620">
        <f t="shared" si="22"/>
        <v>0.1219598821738766</v>
      </c>
      <c r="H28" s="619">
        <f t="shared" si="22"/>
        <v>0.12490079952904438</v>
      </c>
      <c r="I28" s="621">
        <f t="shared" si="22"/>
        <v>0.10684356517633976</v>
      </c>
      <c r="J28" s="620">
        <f t="shared" si="22"/>
        <v>0.11540395047720951</v>
      </c>
      <c r="K28" s="618">
        <f>SUM(K5:K7)/K4</f>
        <v>0.11825571244602311</v>
      </c>
      <c r="L28" s="621">
        <f>SUM(L5:L7)/L4</f>
        <v>0.10048402280521174</v>
      </c>
      <c r="M28" s="622">
        <f>SUM(M5:M7)/M4</f>
        <v>0.10888381403699363</v>
      </c>
      <c r="N28" s="618">
        <f t="shared" ref="N28:S28" si="23">SUM(N5:N7)/N4</f>
        <v>0.11404743276608276</v>
      </c>
      <c r="O28" s="621">
        <f t="shared" si="23"/>
        <v>9.6586166492456452E-2</v>
      </c>
      <c r="P28" s="620">
        <f t="shared" si="23"/>
        <v>0.10482226640055628</v>
      </c>
      <c r="Q28" s="618">
        <f t="shared" si="23"/>
        <v>0.112352401896119</v>
      </c>
      <c r="R28" s="621">
        <f t="shared" si="23"/>
        <v>9.5063796033717632E-2</v>
      </c>
      <c r="S28" s="622">
        <f t="shared" si="23"/>
        <v>0.10321440070203899</v>
      </c>
      <c r="T28" s="618">
        <f>SUM(T5:T7)/T4</f>
        <v>0.11164537123760059</v>
      </c>
      <c r="U28" s="621">
        <f>SUM(U5:U7)/U4</f>
        <v>9.4572586637051412E-2</v>
      </c>
      <c r="V28" s="620">
        <f>SUM(V5:V7)/V4</f>
        <v>0.10262621299683516</v>
      </c>
      <c r="W28" s="530"/>
      <c r="X28" s="530"/>
      <c r="Y28" s="530"/>
      <c r="Z28" s="535"/>
      <c r="AA28" s="535"/>
    </row>
    <row r="29" spans="1:27" x14ac:dyDescent="0.15">
      <c r="A29" s="623"/>
      <c r="B29" s="632" t="s">
        <v>906</v>
      </c>
      <c r="C29" s="632" t="s">
        <v>906</v>
      </c>
      <c r="D29" s="185" t="s">
        <v>456</v>
      </c>
      <c r="E29" s="632" t="s">
        <v>906</v>
      </c>
      <c r="F29" s="632" t="s">
        <v>906</v>
      </c>
      <c r="G29" s="624"/>
      <c r="H29" s="624"/>
      <c r="I29" s="624"/>
      <c r="J29" s="624"/>
      <c r="K29" s="624"/>
      <c r="L29" s="624"/>
      <c r="M29" s="624"/>
      <c r="N29" s="624"/>
      <c r="O29" s="624"/>
      <c r="P29" s="624"/>
      <c r="Q29" s="624"/>
      <c r="R29" s="624"/>
      <c r="S29" s="624"/>
      <c r="T29" s="624"/>
      <c r="U29" s="624"/>
      <c r="V29" s="624"/>
      <c r="W29" s="530"/>
      <c r="X29" s="530"/>
      <c r="Y29" s="530"/>
      <c r="Z29" s="535"/>
      <c r="AA29" s="535"/>
    </row>
    <row r="30" spans="1:27" x14ac:dyDescent="0.15">
      <c r="A30" s="623" t="s">
        <v>476</v>
      </c>
      <c r="B30" s="535"/>
      <c r="C30" s="535"/>
      <c r="D30" s="535"/>
      <c r="E30" s="535"/>
      <c r="F30" s="535"/>
      <c r="G30" s="271"/>
      <c r="H30" s="535"/>
      <c r="I30" s="535"/>
      <c r="J30" s="535"/>
      <c r="K30" s="535"/>
      <c r="L30" s="535"/>
      <c r="M30" s="535"/>
      <c r="N30" s="535"/>
      <c r="O30" s="535"/>
      <c r="P30" s="535"/>
      <c r="Q30" s="535"/>
      <c r="R30" s="535"/>
      <c r="S30" s="535"/>
      <c r="T30" s="535"/>
      <c r="U30" s="535"/>
      <c r="V30" s="535"/>
      <c r="W30" s="535"/>
      <c r="X30" s="535"/>
      <c r="Y30" s="535"/>
      <c r="Z30" s="535"/>
      <c r="AA30" s="535"/>
    </row>
    <row r="31" spans="1:27" x14ac:dyDescent="0.15">
      <c r="A31" s="30"/>
      <c r="B31" s="48" t="s">
        <v>891</v>
      </c>
      <c r="C31" s="48" t="s">
        <v>891</v>
      </c>
      <c r="D31" s="114" t="s">
        <v>891</v>
      </c>
      <c r="E31" s="51" t="s">
        <v>891</v>
      </c>
      <c r="F31" s="51" t="s">
        <v>891</v>
      </c>
      <c r="G31" s="31"/>
    </row>
    <row r="32" spans="1:27" x14ac:dyDescent="0.15">
      <c r="A32" s="33" t="s">
        <v>447</v>
      </c>
      <c r="B32" s="3" t="str">
        <f>A2</f>
        <v>兵庫県</v>
      </c>
      <c r="G32" s="32" t="s">
        <v>448</v>
      </c>
    </row>
    <row r="33" spans="1:32" x14ac:dyDescent="0.15">
      <c r="A33" s="35" t="s">
        <v>446</v>
      </c>
      <c r="B33" s="16" t="s">
        <v>420</v>
      </c>
      <c r="C33" s="38" t="s">
        <v>421</v>
      </c>
      <c r="D33" s="16" t="s">
        <v>422</v>
      </c>
      <c r="E33" s="17" t="s">
        <v>423</v>
      </c>
      <c r="F33" s="17" t="s">
        <v>424</v>
      </c>
      <c r="G33" s="17" t="s">
        <v>463</v>
      </c>
      <c r="H33" s="38" t="s">
        <v>1137</v>
      </c>
      <c r="I33" s="55" t="s">
        <v>478</v>
      </c>
      <c r="J33" s="151" t="s">
        <v>1138</v>
      </c>
    </row>
    <row r="34" spans="1:32" x14ac:dyDescent="0.15">
      <c r="A34" s="210" t="s">
        <v>449</v>
      </c>
      <c r="B34" s="211">
        <f>+D4</f>
        <v>5534800</v>
      </c>
      <c r="C34" s="212">
        <f>+G4</f>
        <v>5465002</v>
      </c>
      <c r="D34" s="211">
        <f>+J4</f>
        <v>5330513.5748264985</v>
      </c>
      <c r="E34" s="52">
        <f>+M4</f>
        <v>5148357.7815054124</v>
      </c>
      <c r="F34" s="52">
        <f>+P4</f>
        <v>4931566.5420773169</v>
      </c>
      <c r="G34" s="52">
        <f>+S4</f>
        <v>4694466.3014589008</v>
      </c>
      <c r="H34" s="269">
        <f>+V4</f>
        <v>4454739.7156476453</v>
      </c>
      <c r="I34" s="270">
        <f>H34-C34</f>
        <v>-1010262.2843523547</v>
      </c>
      <c r="J34" s="152">
        <f>(H34-C34)/C34*100</f>
        <v>-18.486036864256494</v>
      </c>
    </row>
    <row r="35" spans="1:32" x14ac:dyDescent="0.15">
      <c r="A35" s="36" t="s">
        <v>428</v>
      </c>
      <c r="B35" s="216">
        <f>+D26</f>
        <v>0.27128514128785142</v>
      </c>
      <c r="C35" s="217">
        <f>+G26</f>
        <v>0.29302807208487758</v>
      </c>
      <c r="D35" s="216">
        <f>+J26</f>
        <v>0.30235592980493686</v>
      </c>
      <c r="E35" s="218">
        <f>+M26</f>
        <v>0.31303412190520469</v>
      </c>
      <c r="F35" s="218">
        <f>+P26</f>
        <v>0.32892852193270367</v>
      </c>
      <c r="G35" s="218">
        <f>+S26</f>
        <v>0.35490842255376892</v>
      </c>
      <c r="H35" s="217">
        <f>+V26</f>
        <v>0.36726552458980755</v>
      </c>
      <c r="I35" s="214">
        <f>H35-C35</f>
        <v>7.4237452504929968E-2</v>
      </c>
    </row>
    <row r="36" spans="1:32" x14ac:dyDescent="0.15">
      <c r="A36" s="36" t="s">
        <v>429</v>
      </c>
      <c r="B36" s="216">
        <f>+D27</f>
        <v>0.12733450169834501</v>
      </c>
      <c r="C36" s="217">
        <f>+G27</f>
        <v>0.15199280805386714</v>
      </c>
      <c r="D36" s="216">
        <f>+J27</f>
        <v>0.18099839854727406</v>
      </c>
      <c r="E36" s="218">
        <f>+M27</f>
        <v>0.19110800548312362</v>
      </c>
      <c r="F36" s="218">
        <f>+P27</f>
        <v>0.19050259112431173</v>
      </c>
      <c r="G36" s="218">
        <f>+S27</f>
        <v>0.19315833342856434</v>
      </c>
      <c r="H36" s="217">
        <f>+V27</f>
        <v>0.20426231997896779</v>
      </c>
      <c r="I36" s="214">
        <f>H36-C36</f>
        <v>5.2269511925100653E-2</v>
      </c>
    </row>
    <row r="37" spans="1:32" x14ac:dyDescent="0.15">
      <c r="A37" s="37" t="s">
        <v>452</v>
      </c>
      <c r="B37" s="219">
        <f>+D28</f>
        <v>0.12839614800896149</v>
      </c>
      <c r="C37" s="220">
        <f>+G28</f>
        <v>0.1219598821738766</v>
      </c>
      <c r="D37" s="219">
        <f>+J28</f>
        <v>0.11540395047720951</v>
      </c>
      <c r="E37" s="221">
        <f>+M28</f>
        <v>0.10888381403699363</v>
      </c>
      <c r="F37" s="221">
        <f>+P28</f>
        <v>0.10482226640055628</v>
      </c>
      <c r="G37" s="221">
        <f>+S28</f>
        <v>0.10321440070203899</v>
      </c>
      <c r="H37" s="220">
        <f>+V28</f>
        <v>0.10262621299683516</v>
      </c>
      <c r="I37" s="215">
        <f>H37-C37</f>
        <v>-1.9333669177041435E-2</v>
      </c>
    </row>
    <row r="41" spans="1:32" ht="21" x14ac:dyDescent="0.15">
      <c r="AB41" s="3" ph="1"/>
    </row>
    <row r="42" spans="1:32" ht="21" x14ac:dyDescent="0.15">
      <c r="C42" s="3" ph="1"/>
      <c r="D42" s="3" ph="1"/>
      <c r="Z42" s="3" ph="1"/>
      <c r="AA42" s="3" ph="1"/>
      <c r="AC42" s="3" ph="1"/>
      <c r="AD42" s="3" ph="1"/>
      <c r="AE42" s="3" ph="1"/>
      <c r="AF42" s="3" ph="1"/>
    </row>
    <row r="53" spans="3:32" ht="21" x14ac:dyDescent="0.15">
      <c r="AB53" s="3" ph="1"/>
    </row>
    <row r="54" spans="3:32" ht="21" x14ac:dyDescent="0.15">
      <c r="C54" s="3" ph="1"/>
      <c r="D54" s="3" ph="1"/>
      <c r="Z54" s="3" ph="1"/>
      <c r="AA54" s="3" ph="1"/>
      <c r="AC54" s="3" ph="1"/>
      <c r="AD54" s="3" ph="1"/>
      <c r="AE54" s="3" ph="1"/>
      <c r="AF54" s="3" ph="1"/>
    </row>
    <row r="62" spans="3:32" ht="21" x14ac:dyDescent="0.15">
      <c r="AB62" s="3" ph="1"/>
    </row>
    <row r="63" spans="3:32" ht="21" x14ac:dyDescent="0.15">
      <c r="C63" s="3" ph="1"/>
      <c r="D63" s="3" ph="1"/>
      <c r="Z63" s="3" ph="1"/>
      <c r="AA63" s="3" ph="1"/>
      <c r="AC63" s="3" ph="1"/>
      <c r="AD63" s="3" ph="1"/>
      <c r="AE63" s="3" ph="1"/>
      <c r="AF63" s="3" ph="1"/>
    </row>
    <row r="64" spans="3:32" ht="21" x14ac:dyDescent="0.15">
      <c r="C64" s="3" ph="1"/>
      <c r="D64" s="3" ph="1"/>
      <c r="Z64" s="3" ph="1"/>
      <c r="AA64" s="3" ph="1"/>
      <c r="AC64" s="3" ph="1"/>
      <c r="AD64" s="3" ph="1"/>
      <c r="AE64" s="3" ph="1"/>
      <c r="AF64" s="3" ph="1"/>
    </row>
    <row r="65" spans="3:32" ht="21" x14ac:dyDescent="0.15">
      <c r="AB65" s="3" ph="1"/>
    </row>
    <row r="66" spans="3:32" ht="21" x14ac:dyDescent="0.15">
      <c r="C66" s="3" ph="1"/>
      <c r="D66" s="3" ph="1"/>
      <c r="Z66" s="3" ph="1"/>
      <c r="AA66" s="3" ph="1"/>
      <c r="AC66" s="3" ph="1"/>
      <c r="AD66" s="3" ph="1"/>
      <c r="AE66" s="3" ph="1"/>
      <c r="AF66" s="3" ph="1"/>
    </row>
    <row r="81" spans="3:32" ht="21" x14ac:dyDescent="0.15">
      <c r="AB81" s="3" ph="1"/>
    </row>
    <row r="82" spans="3:32" ht="21" x14ac:dyDescent="0.15">
      <c r="C82" s="3" ph="1"/>
      <c r="D82" s="3" ph="1"/>
      <c r="Z82" s="3" ph="1"/>
      <c r="AA82" s="3" ph="1"/>
      <c r="AC82" s="3" ph="1"/>
      <c r="AD82" s="3" ph="1"/>
      <c r="AE82" s="3" ph="1"/>
      <c r="AF82" s="3" ph="1"/>
    </row>
    <row r="84" spans="3:32" ht="21" x14ac:dyDescent="0.15">
      <c r="AB84" s="3" ph="1"/>
    </row>
    <row r="85" spans="3:32" ht="21" x14ac:dyDescent="0.15">
      <c r="C85" s="3" ph="1"/>
      <c r="D85" s="3" ph="1"/>
      <c r="Z85" s="3" ph="1"/>
      <c r="AA85" s="3" ph="1"/>
      <c r="AC85" s="3" ph="1"/>
      <c r="AD85" s="3" ph="1"/>
      <c r="AE85" s="3" ph="1"/>
      <c r="AF85" s="3" ph="1"/>
    </row>
    <row r="86" spans="3:32" ht="21" x14ac:dyDescent="0.15">
      <c r="AB86" s="3" ph="1"/>
    </row>
    <row r="87" spans="3:32" ht="21" x14ac:dyDescent="0.15">
      <c r="C87" s="3" ph="1"/>
      <c r="D87" s="3" ph="1"/>
      <c r="Z87" s="3" ph="1"/>
      <c r="AA87" s="3" ph="1"/>
      <c r="AC87" s="3" ph="1"/>
      <c r="AD87" s="3" ph="1"/>
      <c r="AE87" s="3" ph="1"/>
      <c r="AF87" s="3" ph="1"/>
    </row>
    <row r="102" spans="3:32" ht="21" x14ac:dyDescent="0.15">
      <c r="AB102" s="3" ph="1"/>
    </row>
    <row r="103" spans="3:32" ht="21" x14ac:dyDescent="0.15">
      <c r="C103" s="3" ph="1"/>
      <c r="D103" s="3" ph="1"/>
      <c r="Z103" s="3" ph="1"/>
      <c r="AA103" s="3" ph="1"/>
      <c r="AC103" s="3" ph="1"/>
      <c r="AD103" s="3" ph="1"/>
      <c r="AE103" s="3" ph="1"/>
      <c r="AF103" s="3" ph="1"/>
    </row>
    <row r="104" spans="3:32" ht="21" x14ac:dyDescent="0.15">
      <c r="C104" s="3" ph="1"/>
      <c r="D104" s="3" ph="1"/>
      <c r="Z104" s="3" ph="1"/>
      <c r="AA104" s="3" ph="1"/>
      <c r="AC104" s="3" ph="1"/>
      <c r="AD104" s="3" ph="1"/>
      <c r="AE104" s="3" ph="1"/>
      <c r="AF104" s="3" ph="1"/>
    </row>
    <row r="105" spans="3:32" ht="21" x14ac:dyDescent="0.15">
      <c r="AB105" s="3" ph="1"/>
    </row>
    <row r="106" spans="3:32" ht="21" x14ac:dyDescent="0.15">
      <c r="C106" s="3" ph="1"/>
      <c r="D106" s="3" ph="1"/>
      <c r="Z106" s="3" ph="1"/>
      <c r="AA106" s="3" ph="1"/>
      <c r="AC106" s="3" ph="1"/>
      <c r="AD106" s="3" ph="1"/>
      <c r="AE106" s="3" ph="1"/>
      <c r="AF106" s="3" ph="1"/>
    </row>
    <row r="121" spans="3:32" ht="21" x14ac:dyDescent="0.15">
      <c r="AB121" s="3" ph="1"/>
    </row>
    <row r="122" spans="3:32" ht="21" x14ac:dyDescent="0.15">
      <c r="C122" s="3" ph="1"/>
      <c r="D122" s="3" ph="1"/>
      <c r="Z122" s="3" ph="1"/>
      <c r="AA122" s="3" ph="1"/>
      <c r="AC122" s="3" ph="1"/>
      <c r="AD122" s="3" ph="1"/>
      <c r="AE122" s="3" ph="1"/>
      <c r="AF122" s="3" ph="1"/>
    </row>
    <row r="123" spans="3:32" ht="21" x14ac:dyDescent="0.15">
      <c r="C123" s="3" ph="1"/>
      <c r="D123" s="3" ph="1"/>
      <c r="Z123" s="3" ph="1"/>
      <c r="AA123" s="3" ph="1"/>
      <c r="AC123" s="3" ph="1"/>
      <c r="AD123" s="3" ph="1"/>
      <c r="AE123" s="3" ph="1"/>
      <c r="AF123" s="3" ph="1"/>
    </row>
    <row r="124" spans="3:32" ht="21" x14ac:dyDescent="0.15">
      <c r="C124" s="3" ph="1"/>
      <c r="D124" s="3" ph="1"/>
      <c r="Z124" s="3" ph="1"/>
      <c r="AA124" s="3" ph="1"/>
      <c r="AC124" s="3" ph="1"/>
      <c r="AD124" s="3" ph="1"/>
      <c r="AE124" s="3" ph="1"/>
      <c r="AF124" s="3" ph="1"/>
    </row>
    <row r="125" spans="3:32" ht="21" x14ac:dyDescent="0.15">
      <c r="AB125" s="3" ph="1"/>
    </row>
    <row r="126" spans="3:32" ht="21" x14ac:dyDescent="0.15">
      <c r="C126" s="3" ph="1"/>
      <c r="D126" s="3" ph="1"/>
      <c r="Z126" s="3" ph="1"/>
      <c r="AA126" s="3" ph="1"/>
      <c r="AC126" s="3" ph="1"/>
      <c r="AD126" s="3" ph="1"/>
      <c r="AE126" s="3" ph="1"/>
      <c r="AF126" s="3" ph="1"/>
    </row>
    <row r="141" spans="3:32" ht="21" x14ac:dyDescent="0.15">
      <c r="AB141" s="3" ph="1"/>
    </row>
    <row r="142" spans="3:32" ht="21" x14ac:dyDescent="0.15">
      <c r="C142" s="3" ph="1"/>
      <c r="D142" s="3" ph="1"/>
      <c r="Z142" s="3" ph="1"/>
      <c r="AA142" s="3" ph="1"/>
      <c r="AC142" s="3" ph="1"/>
      <c r="AD142" s="3" ph="1"/>
      <c r="AE142" s="3" ph="1"/>
      <c r="AF142" s="3" ph="1"/>
    </row>
  </sheetData>
  <mergeCells count="7">
    <mergeCell ref="Z4:AA4"/>
    <mergeCell ref="H2:J2"/>
    <mergeCell ref="K2:M2"/>
    <mergeCell ref="N2:P2"/>
    <mergeCell ref="Q2:S2"/>
    <mergeCell ref="T2:V2"/>
    <mergeCell ref="W2:X2"/>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F142"/>
  <sheetViews>
    <sheetView workbookViewId="0">
      <pane xSplit="1" ySplit="3" topLeftCell="M4" activePane="bottomRight" state="frozen"/>
      <selection pane="topRight" activeCell="B1" sqref="B1"/>
      <selection pane="bottomLeft" activeCell="A4" sqref="A4"/>
      <selection pane="bottomRight" activeCell="AB15" sqref="AB15"/>
    </sheetView>
  </sheetViews>
  <sheetFormatPr defaultColWidth="12.875" defaultRowHeight="13.5" x14ac:dyDescent="0.15"/>
  <cols>
    <col min="1" max="1" width="19.625" style="3" customWidth="1"/>
    <col min="2" max="7" width="8.625" style="3" customWidth="1"/>
    <col min="8" max="9" width="9.875" style="3" customWidth="1"/>
    <col min="10" max="22" width="8.625" style="3" customWidth="1"/>
    <col min="23" max="24" width="6.625" style="3" customWidth="1"/>
    <col min="25" max="25" width="12.375" style="3" customWidth="1"/>
    <col min="26" max="27" width="8.5" style="3" customWidth="1"/>
    <col min="28" max="16384" width="12.875" style="3"/>
  </cols>
  <sheetData>
    <row r="1" spans="1:27" ht="14.25" thickBot="1" x14ac:dyDescent="0.2">
      <c r="A1" s="529" t="s">
        <v>1132</v>
      </c>
      <c r="B1" s="530"/>
      <c r="C1" s="530"/>
      <c r="D1" s="530"/>
      <c r="E1" s="531" t="s">
        <v>891</v>
      </c>
      <c r="F1" s="530"/>
      <c r="G1" s="530"/>
      <c r="H1" s="530"/>
      <c r="I1" s="530"/>
      <c r="J1" s="530"/>
      <c r="K1" s="530"/>
      <c r="L1" s="530"/>
      <c r="M1" s="530"/>
      <c r="N1" s="530"/>
      <c r="O1" s="530"/>
      <c r="P1" s="530"/>
      <c r="Q1" s="530"/>
      <c r="R1" s="530"/>
      <c r="S1" s="530"/>
      <c r="T1" s="530"/>
      <c r="U1" s="530"/>
      <c r="V1" s="530"/>
      <c r="W1" s="532" t="s">
        <v>1311</v>
      </c>
      <c r="X1" s="533"/>
      <c r="Y1" s="534"/>
      <c r="Z1" s="535"/>
      <c r="AA1" s="535"/>
    </row>
    <row r="2" spans="1:27" ht="14.25" thickBot="1" x14ac:dyDescent="0.2">
      <c r="A2" s="637" t="s">
        <v>1131</v>
      </c>
      <c r="B2" s="537"/>
      <c r="C2" s="636" t="s">
        <v>421</v>
      </c>
      <c r="D2" s="539"/>
      <c r="E2" s="537"/>
      <c r="F2" s="636" t="s">
        <v>422</v>
      </c>
      <c r="G2" s="539"/>
      <c r="H2" s="701" t="s">
        <v>426</v>
      </c>
      <c r="I2" s="702"/>
      <c r="J2" s="703"/>
      <c r="K2" s="701" t="s">
        <v>427</v>
      </c>
      <c r="L2" s="702"/>
      <c r="M2" s="702"/>
      <c r="N2" s="704" t="s">
        <v>462</v>
      </c>
      <c r="O2" s="702"/>
      <c r="P2" s="703"/>
      <c r="Q2" s="701" t="s">
        <v>1133</v>
      </c>
      <c r="R2" s="702"/>
      <c r="S2" s="702"/>
      <c r="T2" s="704" t="s">
        <v>1310</v>
      </c>
      <c r="U2" s="702"/>
      <c r="V2" s="703"/>
      <c r="W2" s="705" t="s">
        <v>413</v>
      </c>
      <c r="X2" s="706"/>
      <c r="Y2" s="540" t="s">
        <v>914</v>
      </c>
      <c r="Z2" s="535"/>
      <c r="AA2" s="535"/>
    </row>
    <row r="3" spans="1:27" ht="14.25" thickBot="1" x14ac:dyDescent="0.2">
      <c r="A3" s="541" t="s">
        <v>416</v>
      </c>
      <c r="B3" s="542" t="s">
        <v>414</v>
      </c>
      <c r="C3" s="543" t="s">
        <v>415</v>
      </c>
      <c r="D3" s="544" t="s">
        <v>417</v>
      </c>
      <c r="E3" s="542" t="s">
        <v>414</v>
      </c>
      <c r="F3" s="543" t="s">
        <v>415</v>
      </c>
      <c r="G3" s="544" t="s">
        <v>417</v>
      </c>
      <c r="H3" s="543" t="s">
        <v>414</v>
      </c>
      <c r="I3" s="545" t="s">
        <v>415</v>
      </c>
      <c r="J3" s="544" t="s">
        <v>417</v>
      </c>
      <c r="K3" s="543" t="s">
        <v>414</v>
      </c>
      <c r="L3" s="545" t="s">
        <v>415</v>
      </c>
      <c r="M3" s="546" t="s">
        <v>417</v>
      </c>
      <c r="N3" s="542" t="s">
        <v>414</v>
      </c>
      <c r="O3" s="545" t="s">
        <v>415</v>
      </c>
      <c r="P3" s="544" t="s">
        <v>417</v>
      </c>
      <c r="Q3" s="543" t="s">
        <v>414</v>
      </c>
      <c r="R3" s="545" t="s">
        <v>415</v>
      </c>
      <c r="S3" s="546" t="s">
        <v>417</v>
      </c>
      <c r="T3" s="542" t="s">
        <v>414</v>
      </c>
      <c r="U3" s="545" t="s">
        <v>415</v>
      </c>
      <c r="V3" s="544" t="s">
        <v>417</v>
      </c>
      <c r="W3" s="542" t="s">
        <v>414</v>
      </c>
      <c r="X3" s="544" t="s">
        <v>415</v>
      </c>
      <c r="Y3" s="547" t="s">
        <v>1224</v>
      </c>
      <c r="Z3" s="535"/>
      <c r="AA3" s="535"/>
    </row>
    <row r="4" spans="1:27" ht="14.25" thickBot="1" x14ac:dyDescent="0.2">
      <c r="A4" s="548" t="s">
        <v>418</v>
      </c>
      <c r="B4" s="549">
        <f t="shared" ref="B4:V4" si="0">SUM(B5:B25)</f>
        <v>2673328</v>
      </c>
      <c r="C4" s="550">
        <f t="shared" si="0"/>
        <v>2914805</v>
      </c>
      <c r="D4" s="551">
        <f t="shared" si="0"/>
        <v>5588133</v>
      </c>
      <c r="E4" s="552">
        <f t="shared" si="0"/>
        <v>2641561</v>
      </c>
      <c r="F4" s="553">
        <f t="shared" si="0"/>
        <v>2893239</v>
      </c>
      <c r="G4" s="554">
        <f t="shared" si="0"/>
        <v>5534800</v>
      </c>
      <c r="H4" s="555">
        <f t="shared" si="0"/>
        <v>2578542.2150951959</v>
      </c>
      <c r="I4" s="556">
        <f t="shared" si="0"/>
        <v>2841987.4086004542</v>
      </c>
      <c r="J4" s="557">
        <f t="shared" si="0"/>
        <v>5420529.6236956501</v>
      </c>
      <c r="K4" s="555">
        <f t="shared" si="0"/>
        <v>2486837.4387341039</v>
      </c>
      <c r="L4" s="556">
        <f t="shared" si="0"/>
        <v>2759734.9857217395</v>
      </c>
      <c r="M4" s="558">
        <f t="shared" si="0"/>
        <v>5246572.4244558439</v>
      </c>
      <c r="N4" s="559">
        <f t="shared" si="0"/>
        <v>2376010.9959718161</v>
      </c>
      <c r="O4" s="556">
        <f t="shared" si="0"/>
        <v>2653341.1059178878</v>
      </c>
      <c r="P4" s="557">
        <f t="shared" si="0"/>
        <v>5029352.1018897044</v>
      </c>
      <c r="Q4" s="555">
        <f t="shared" si="0"/>
        <v>2253828.9281499409</v>
      </c>
      <c r="R4" s="556">
        <f t="shared" si="0"/>
        <v>2528165.296293614</v>
      </c>
      <c r="S4" s="558">
        <f t="shared" si="0"/>
        <v>4781994.2244435549</v>
      </c>
      <c r="T4" s="559">
        <f t="shared" si="0"/>
        <v>2127971.0590441064</v>
      </c>
      <c r="U4" s="556">
        <f t="shared" si="0"/>
        <v>2390695.9676577384</v>
      </c>
      <c r="V4" s="557">
        <f t="shared" si="0"/>
        <v>4518667.0267018452</v>
      </c>
      <c r="W4" s="560" t="s">
        <v>419</v>
      </c>
      <c r="X4" s="561" t="s">
        <v>419</v>
      </c>
      <c r="Y4" s="631">
        <f>(E5+F5)/(F8+F9+F10+F11+F12+F13+F14)</f>
        <v>0.19017420001127508</v>
      </c>
      <c r="Z4" s="699" t="s">
        <v>1317</v>
      </c>
      <c r="AA4" s="700"/>
    </row>
    <row r="5" spans="1:27" x14ac:dyDescent="0.15">
      <c r="A5" s="183" t="s">
        <v>431</v>
      </c>
      <c r="B5" s="196">
        <v>121644</v>
      </c>
      <c r="C5" s="197">
        <v>115955</v>
      </c>
      <c r="D5" s="562">
        <f>SUM(B5:C5)</f>
        <v>237599</v>
      </c>
      <c r="E5" s="200">
        <v>112076</v>
      </c>
      <c r="F5" s="201">
        <v>107192</v>
      </c>
      <c r="G5" s="562">
        <f>SUM(E5:F5)</f>
        <v>219268</v>
      </c>
      <c r="H5" s="627">
        <f>SUM(I8:I14)*$Y$4*Z6/Z8</f>
        <v>104065.75609959057</v>
      </c>
      <c r="I5" s="628">
        <f>SUM(I8:I14)*$Y$4*Z7/Z8</f>
        <v>99211.293763012654</v>
      </c>
      <c r="J5" s="563">
        <f>SUM(H5:I5)</f>
        <v>203277.04986260322</v>
      </c>
      <c r="K5" s="629">
        <f>SUM(L8:L14)*$Y$4*Z6/Z8</f>
        <v>92918.259081529075</v>
      </c>
      <c r="L5" s="630">
        <f>SUM(L8:L14)*$Y$4*Z7/Z8</f>
        <v>88583.805501429204</v>
      </c>
      <c r="M5" s="564">
        <f>SUM(K5:L5)</f>
        <v>181502.06458295829</v>
      </c>
      <c r="N5" s="627">
        <f>SUM(O8:O14)*$Y$4*Z6/Z8</f>
        <v>84966.841504044758</v>
      </c>
      <c r="O5" s="628">
        <f>SUM(O8:O14)*$Y$4*Z7/Z8</f>
        <v>81003.305876199622</v>
      </c>
      <c r="P5" s="563">
        <f>SUM(N5:O5)</f>
        <v>165970.14738024439</v>
      </c>
      <c r="Q5" s="629">
        <f>SUM(R8:R14)*$Y$4*Z6/Z8</f>
        <v>78863.666350310348</v>
      </c>
      <c r="R5" s="628">
        <f>SUM(R8:R14)*$Y$4*Z7/Z8</f>
        <v>75184.831809814146</v>
      </c>
      <c r="S5" s="564">
        <f>SUM(Q5:R5)</f>
        <v>154048.49816012449</v>
      </c>
      <c r="T5" s="627">
        <f>SUM(U8:U14)*$Y$4*Z6/Z8</f>
        <v>73773.226569512597</v>
      </c>
      <c r="U5" s="628">
        <f>SUM(U8:U14)*$Y$4*Z7/Z8</f>
        <v>70331.851008018595</v>
      </c>
      <c r="V5" s="563">
        <f>SUM(T5:U5)</f>
        <v>144105.07757753119</v>
      </c>
      <c r="W5" s="565">
        <f>E6/B5</f>
        <v>0.99773108414718359</v>
      </c>
      <c r="X5" s="566">
        <f>F6/C5</f>
        <v>1.0002932171963261</v>
      </c>
      <c r="Y5" s="567" t="s">
        <v>430</v>
      </c>
      <c r="Z5" s="568" t="s">
        <v>813</v>
      </c>
      <c r="AA5" s="633" t="s">
        <v>814</v>
      </c>
    </row>
    <row r="6" spans="1:27" x14ac:dyDescent="0.15">
      <c r="A6" s="183" t="s">
        <v>432</v>
      </c>
      <c r="B6" s="419">
        <v>130245</v>
      </c>
      <c r="C6" s="198">
        <v>123734</v>
      </c>
      <c r="D6" s="569">
        <f t="shared" ref="D6:D25" si="1">SUM(B6:C6)</f>
        <v>253979</v>
      </c>
      <c r="E6" s="298">
        <v>121368</v>
      </c>
      <c r="F6" s="203">
        <v>115989</v>
      </c>
      <c r="G6" s="569">
        <f t="shared" ref="G6:G25" si="2">SUM(E6:F6)</f>
        <v>237357</v>
      </c>
      <c r="H6" s="570">
        <f>E5*$W5</f>
        <v>111821.70898687975</v>
      </c>
      <c r="I6" s="570">
        <f>F5*$X5</f>
        <v>107223.43053770858</v>
      </c>
      <c r="J6" s="564">
        <f t="shared" ref="J6:J25" si="3">SUM(H6:I6)</f>
        <v>219045.13952458833</v>
      </c>
      <c r="K6" s="571">
        <f>H5*$W5</f>
        <v>103829.63965584087</v>
      </c>
      <c r="L6" s="572">
        <f>I5*$X5</f>
        <v>99240.384220413733</v>
      </c>
      <c r="M6" s="563">
        <f t="shared" ref="M6:M25" si="4">SUM(K6:L6)</f>
        <v>203070.02387625462</v>
      </c>
      <c r="N6" s="571">
        <f>K5*$W5</f>
        <v>92707.435370482897</v>
      </c>
      <c r="O6" s="572">
        <f>L5*$X5</f>
        <v>88609.77979651824</v>
      </c>
      <c r="P6" s="564">
        <f t="shared" ref="P6:P25" si="5">SUM(N6:O6)</f>
        <v>181317.21516700112</v>
      </c>
      <c r="Q6" s="571">
        <f>N5*$W5</f>
        <v>84774.058890392495</v>
      </c>
      <c r="R6" s="572">
        <f>O5*$X5</f>
        <v>81027.057438441785</v>
      </c>
      <c r="S6" s="563">
        <f t="shared" ref="S6:S25" si="6">SUM(Q6:R6)</f>
        <v>165801.11632883427</v>
      </c>
      <c r="T6" s="571">
        <f>Q5*$W5</f>
        <v>78684.7313275169</v>
      </c>
      <c r="U6" s="572">
        <f>R5*$X5</f>
        <v>75206.877295403669</v>
      </c>
      <c r="V6" s="564">
        <f t="shared" ref="V6:V25" si="7">SUM(T6:U6)</f>
        <v>153891.60862292058</v>
      </c>
      <c r="W6" s="565">
        <f t="shared" ref="W6:X21" si="8">E7/B6</f>
        <v>0.99838765403662333</v>
      </c>
      <c r="X6" s="566">
        <f t="shared" si="8"/>
        <v>0.99922414211130328</v>
      </c>
      <c r="Y6" s="573" t="s">
        <v>454</v>
      </c>
      <c r="Z6" s="571">
        <f>男女別出生数!E7</f>
        <v>102298</v>
      </c>
      <c r="AA6" s="634">
        <f>Z6/Z7*100</f>
        <v>104.89305415991632</v>
      </c>
    </row>
    <row r="7" spans="1:27" x14ac:dyDescent="0.15">
      <c r="A7" s="183" t="s">
        <v>433</v>
      </c>
      <c r="B7" s="419">
        <v>139002</v>
      </c>
      <c r="C7" s="198">
        <v>133123</v>
      </c>
      <c r="D7" s="569">
        <f t="shared" si="1"/>
        <v>272125</v>
      </c>
      <c r="E7" s="298">
        <v>130035</v>
      </c>
      <c r="F7" s="203">
        <v>123638</v>
      </c>
      <c r="G7" s="569">
        <f t="shared" si="2"/>
        <v>253673</v>
      </c>
      <c r="H7" s="570">
        <f t="shared" ref="H7:H25" si="9">E6*$W6</f>
        <v>121172.3127951169</v>
      </c>
      <c r="I7" s="572">
        <f t="shared" ref="I7:I25" si="10">F6*$X6</f>
        <v>115899.00901934796</v>
      </c>
      <c r="J7" s="564">
        <f t="shared" si="3"/>
        <v>237071.32181446487</v>
      </c>
      <c r="K7" s="571">
        <f t="shared" ref="K7:K25" si="11">H6*$W6</f>
        <v>111641.41370577687</v>
      </c>
      <c r="L7" s="572">
        <f t="shared" ref="L7:L25" si="12">I6*$X6</f>
        <v>107140.24039327278</v>
      </c>
      <c r="M7" s="563">
        <f t="shared" si="4"/>
        <v>218781.65409904963</v>
      </c>
      <c r="N7" s="571">
        <f t="shared" ref="N7:N25" si="13">K6*$W6</f>
        <v>103662.23035546292</v>
      </c>
      <c r="O7" s="572">
        <f t="shared" ref="O7:O25" si="14">L6*$X6</f>
        <v>99163.38778543903</v>
      </c>
      <c r="P7" s="564">
        <f t="shared" si="5"/>
        <v>202825.61814090196</v>
      </c>
      <c r="Q7" s="571">
        <f t="shared" ref="Q7:Q25" si="15">N6*$W6</f>
        <v>92557.958911288297</v>
      </c>
      <c r="R7" s="572">
        <f t="shared" ref="R7:R25" si="16">O6*$X6</f>
        <v>88541.031199847435</v>
      </c>
      <c r="S7" s="563">
        <f t="shared" si="6"/>
        <v>181098.99011113573</v>
      </c>
      <c r="T7" s="571">
        <f t="shared" ref="T7:T25" si="17">Q6*$W6</f>
        <v>84637.373778741516</v>
      </c>
      <c r="U7" s="572">
        <f t="shared" ref="U7:U25" si="18">R6*$X6</f>
        <v>80964.191956730283</v>
      </c>
      <c r="V7" s="564">
        <f t="shared" si="7"/>
        <v>165601.56573547178</v>
      </c>
      <c r="W7" s="565">
        <f t="shared" si="8"/>
        <v>0.99574826261492644</v>
      </c>
      <c r="X7" s="566">
        <f t="shared" si="8"/>
        <v>1.0109973483169701</v>
      </c>
      <c r="Y7" s="574" t="s">
        <v>455</v>
      </c>
      <c r="Z7" s="571">
        <f>男女別出生数!F7</f>
        <v>97526</v>
      </c>
      <c r="AA7" s="634">
        <f>Z7/Z7*100</f>
        <v>100</v>
      </c>
    </row>
    <row r="8" spans="1:27" ht="14.25" thickBot="1" x14ac:dyDescent="0.2">
      <c r="A8" s="575" t="s">
        <v>434</v>
      </c>
      <c r="B8" s="419">
        <v>137200</v>
      </c>
      <c r="C8" s="198">
        <v>133074</v>
      </c>
      <c r="D8" s="569">
        <f t="shared" si="1"/>
        <v>270274</v>
      </c>
      <c r="E8" s="298">
        <v>138411</v>
      </c>
      <c r="F8" s="203">
        <v>134587</v>
      </c>
      <c r="G8" s="569">
        <f t="shared" si="2"/>
        <v>272998</v>
      </c>
      <c r="H8" s="576">
        <f t="shared" si="9"/>
        <v>129482.12532913196</v>
      </c>
      <c r="I8" s="577">
        <f t="shared" si="10"/>
        <v>124997.69015121355</v>
      </c>
      <c r="J8" s="578">
        <f t="shared" si="3"/>
        <v>254479.81548034551</v>
      </c>
      <c r="K8" s="579">
        <f t="shared" si="11"/>
        <v>120657.11994277008</v>
      </c>
      <c r="L8" s="577">
        <f t="shared" si="12"/>
        <v>117173.59079112539</v>
      </c>
      <c r="M8" s="580">
        <f t="shared" si="4"/>
        <v>237830.71073389548</v>
      </c>
      <c r="N8" s="579">
        <f t="shared" si="13"/>
        <v>111166.74373340156</v>
      </c>
      <c r="O8" s="577">
        <f t="shared" si="14"/>
        <v>108318.4989356415</v>
      </c>
      <c r="P8" s="578">
        <f t="shared" si="5"/>
        <v>219485.24266904307</v>
      </c>
      <c r="Q8" s="579">
        <f t="shared" si="15"/>
        <v>103221.48577524049</v>
      </c>
      <c r="R8" s="577">
        <f t="shared" si="16"/>
        <v>100253.92210120628</v>
      </c>
      <c r="S8" s="580">
        <f t="shared" si="6"/>
        <v>203475.40787644678</v>
      </c>
      <c r="T8" s="579">
        <f t="shared" si="17"/>
        <v>92164.42677709907</v>
      </c>
      <c r="U8" s="577">
        <f t="shared" si="18"/>
        <v>89514.747760295868</v>
      </c>
      <c r="V8" s="578">
        <f t="shared" si="7"/>
        <v>181679.17453739495</v>
      </c>
      <c r="W8" s="581">
        <f t="shared" si="8"/>
        <v>0.9149416909620991</v>
      </c>
      <c r="X8" s="582">
        <f t="shared" si="8"/>
        <v>0.97133925485068462</v>
      </c>
      <c r="Y8" s="583" t="s">
        <v>932</v>
      </c>
      <c r="Z8" s="584">
        <f>Z6+Z7</f>
        <v>199824</v>
      </c>
      <c r="AA8" s="635">
        <f>AA6+AA7</f>
        <v>204.89305415991632</v>
      </c>
    </row>
    <row r="9" spans="1:27" x14ac:dyDescent="0.15">
      <c r="A9" s="183" t="s">
        <v>435</v>
      </c>
      <c r="B9" s="625">
        <v>135024</v>
      </c>
      <c r="C9" s="626">
        <v>140669</v>
      </c>
      <c r="D9" s="585">
        <f t="shared" si="1"/>
        <v>275693</v>
      </c>
      <c r="E9" s="299">
        <v>125530</v>
      </c>
      <c r="F9" s="301">
        <v>129260</v>
      </c>
      <c r="G9" s="585">
        <f t="shared" si="2"/>
        <v>254790</v>
      </c>
      <c r="H9" s="570">
        <f t="shared" si="9"/>
        <v>126637.9943877551</v>
      </c>
      <c r="I9" s="572">
        <f t="shared" si="10"/>
        <v>130729.63629258909</v>
      </c>
      <c r="J9" s="564">
        <f t="shared" si="3"/>
        <v>257367.63068034418</v>
      </c>
      <c r="K9" s="571">
        <f t="shared" si="11"/>
        <v>118468.59469800243</v>
      </c>
      <c r="L9" s="572">
        <f t="shared" si="12"/>
        <v>121415.16320953653</v>
      </c>
      <c r="M9" s="563">
        <f t="shared" si="4"/>
        <v>239883.75790753897</v>
      </c>
      <c r="N9" s="571">
        <f t="shared" si="13"/>
        <v>110394.22934705486</v>
      </c>
      <c r="O9" s="572">
        <f t="shared" si="14"/>
        <v>113815.30836723077</v>
      </c>
      <c r="P9" s="564">
        <f t="shared" si="5"/>
        <v>224209.53771428563</v>
      </c>
      <c r="Q9" s="571">
        <f t="shared" si="15"/>
        <v>101711.08849018875</v>
      </c>
      <c r="R9" s="572">
        <f t="shared" si="16"/>
        <v>105214.01004269069</v>
      </c>
      <c r="S9" s="563">
        <f t="shared" si="6"/>
        <v>206925.09853287943</v>
      </c>
      <c r="T9" s="571">
        <f t="shared" si="17"/>
        <v>94441.640738818794</v>
      </c>
      <c r="U9" s="572">
        <f t="shared" si="18"/>
        <v>97380.569989644282</v>
      </c>
      <c r="V9" s="564">
        <f t="shared" si="7"/>
        <v>191822.21072846308</v>
      </c>
      <c r="W9" s="565">
        <f t="shared" si="8"/>
        <v>0.98381028557886008</v>
      </c>
      <c r="X9" s="566">
        <f t="shared" si="8"/>
        <v>0.95246998272540506</v>
      </c>
      <c r="Y9" s="285" t="s">
        <v>811</v>
      </c>
      <c r="AA9" s="535"/>
    </row>
    <row r="10" spans="1:27" x14ac:dyDescent="0.15">
      <c r="A10" s="586" t="s">
        <v>436</v>
      </c>
      <c r="B10" s="419">
        <v>148536</v>
      </c>
      <c r="C10" s="198">
        <v>154556</v>
      </c>
      <c r="D10" s="569">
        <f t="shared" si="1"/>
        <v>303092</v>
      </c>
      <c r="E10" s="298">
        <v>132838</v>
      </c>
      <c r="F10" s="203">
        <v>133983</v>
      </c>
      <c r="G10" s="569">
        <f t="shared" si="2"/>
        <v>266821</v>
      </c>
      <c r="H10" s="587">
        <f t="shared" si="9"/>
        <v>123497.7051487143</v>
      </c>
      <c r="I10" s="588">
        <f t="shared" si="10"/>
        <v>123116.26996708586</v>
      </c>
      <c r="J10" s="589">
        <f t="shared" si="3"/>
        <v>246613.97511580016</v>
      </c>
      <c r="K10" s="590">
        <f t="shared" si="11"/>
        <v>124587.76142375142</v>
      </c>
      <c r="L10" s="588">
        <f t="shared" si="12"/>
        <v>124516.05442130081</v>
      </c>
      <c r="M10" s="591">
        <f t="shared" si="4"/>
        <v>249103.81584505225</v>
      </c>
      <c r="N10" s="590">
        <f t="shared" si="13"/>
        <v>116550.621981968</v>
      </c>
      <c r="O10" s="588">
        <f t="shared" si="14"/>
        <v>115644.2984047895</v>
      </c>
      <c r="P10" s="589">
        <f t="shared" si="5"/>
        <v>232194.9203867575</v>
      </c>
      <c r="Q10" s="590">
        <f t="shared" si="15"/>
        <v>108606.97830018422</v>
      </c>
      <c r="R10" s="588">
        <f t="shared" si="16"/>
        <v>108405.66479442295</v>
      </c>
      <c r="S10" s="591">
        <f t="shared" si="6"/>
        <v>217012.64309460716</v>
      </c>
      <c r="T10" s="590">
        <f t="shared" si="17"/>
        <v>100064.41501406929</v>
      </c>
      <c r="U10" s="588">
        <f t="shared" si="18"/>
        <v>100213.1863278322</v>
      </c>
      <c r="V10" s="589">
        <f t="shared" si="7"/>
        <v>200277.60134190149</v>
      </c>
      <c r="W10" s="592">
        <f t="shared" si="8"/>
        <v>1.0044702967630743</v>
      </c>
      <c r="X10" s="593">
        <f t="shared" si="8"/>
        <v>0.99976707471725457</v>
      </c>
      <c r="Y10" s="530"/>
      <c r="Z10" s="271"/>
      <c r="AA10" s="535"/>
    </row>
    <row r="11" spans="1:27" x14ac:dyDescent="0.15">
      <c r="A11" s="183" t="s">
        <v>437</v>
      </c>
      <c r="B11" s="419">
        <v>172136</v>
      </c>
      <c r="C11" s="198">
        <v>181009</v>
      </c>
      <c r="D11" s="569">
        <f t="shared" si="1"/>
        <v>353145</v>
      </c>
      <c r="E11" s="298">
        <v>149200</v>
      </c>
      <c r="F11" s="203">
        <v>154520</v>
      </c>
      <c r="G11" s="569">
        <f t="shared" si="2"/>
        <v>303720</v>
      </c>
      <c r="H11" s="570">
        <f t="shared" si="9"/>
        <v>133431.82528141327</v>
      </c>
      <c r="I11" s="572">
        <f t="shared" si="10"/>
        <v>133951.79197184191</v>
      </c>
      <c r="J11" s="564">
        <f t="shared" si="3"/>
        <v>267383.61725325522</v>
      </c>
      <c r="K11" s="571">
        <f t="shared" si="11"/>
        <v>124049.77654028771</v>
      </c>
      <c r="L11" s="572">
        <f t="shared" si="12"/>
        <v>123087.59307509322</v>
      </c>
      <c r="M11" s="563">
        <f t="shared" si="4"/>
        <v>247137.36961538094</v>
      </c>
      <c r="N11" s="571">
        <f t="shared" si="13"/>
        <v>125144.70569036269</v>
      </c>
      <c r="O11" s="572">
        <f t="shared" si="14"/>
        <v>124487.05148411839</v>
      </c>
      <c r="P11" s="564">
        <f t="shared" si="5"/>
        <v>249631.75717448108</v>
      </c>
      <c r="Q11" s="571">
        <f t="shared" si="15"/>
        <v>117071.63785014828</v>
      </c>
      <c r="R11" s="572">
        <f t="shared" si="16"/>
        <v>115617.36192388566</v>
      </c>
      <c r="S11" s="563">
        <f t="shared" si="6"/>
        <v>232688.99977403396</v>
      </c>
      <c r="T11" s="571">
        <f t="shared" si="17"/>
        <v>109092.48372372681</v>
      </c>
      <c r="U11" s="572">
        <f t="shared" si="18"/>
        <v>108380.41437429951</v>
      </c>
      <c r="V11" s="564">
        <f t="shared" si="7"/>
        <v>217472.89809802631</v>
      </c>
      <c r="W11" s="565">
        <f t="shared" si="8"/>
        <v>1.0058384068411024</v>
      </c>
      <c r="X11" s="566">
        <f t="shared" si="8"/>
        <v>0.9994475412824777</v>
      </c>
      <c r="Y11" s="530"/>
      <c r="Z11" s="535"/>
      <c r="AA11" s="535"/>
    </row>
    <row r="12" spans="1:27" x14ac:dyDescent="0.15">
      <c r="A12" s="575" t="s">
        <v>438</v>
      </c>
      <c r="B12" s="419">
        <v>214476</v>
      </c>
      <c r="C12" s="198">
        <v>221989</v>
      </c>
      <c r="D12" s="569">
        <f t="shared" si="1"/>
        <v>436465</v>
      </c>
      <c r="E12" s="298">
        <v>173141</v>
      </c>
      <c r="F12" s="203">
        <v>180909</v>
      </c>
      <c r="G12" s="569">
        <f t="shared" si="2"/>
        <v>354050</v>
      </c>
      <c r="H12" s="576">
        <f t="shared" si="9"/>
        <v>150071.09030069248</v>
      </c>
      <c r="I12" s="577">
        <f t="shared" si="10"/>
        <v>154434.63407896846</v>
      </c>
      <c r="J12" s="578">
        <f t="shared" si="3"/>
        <v>304505.72437966091</v>
      </c>
      <c r="K12" s="579">
        <f t="shared" si="11"/>
        <v>134210.85456295704</v>
      </c>
      <c r="L12" s="576">
        <f t="shared" si="12"/>
        <v>133877.78913663933</v>
      </c>
      <c r="M12" s="580">
        <f t="shared" si="4"/>
        <v>268088.6436995964</v>
      </c>
      <c r="N12" s="579">
        <f t="shared" si="13"/>
        <v>124774.02960427775</v>
      </c>
      <c r="O12" s="577">
        <f t="shared" si="14"/>
        <v>123019.59226128005</v>
      </c>
      <c r="P12" s="578">
        <f t="shared" si="5"/>
        <v>247793.6218655578</v>
      </c>
      <c r="Q12" s="579">
        <f t="shared" si="15"/>
        <v>125875.35139619304</v>
      </c>
      <c r="R12" s="577">
        <f t="shared" si="16"/>
        <v>124418.27752730735</v>
      </c>
      <c r="S12" s="580">
        <f t="shared" si="6"/>
        <v>250293.62892350039</v>
      </c>
      <c r="T12" s="579">
        <f t="shared" si="17"/>
        <v>117755.14970147164</v>
      </c>
      <c r="U12" s="577">
        <f t="shared" si="18"/>
        <v>115553.48810439388</v>
      </c>
      <c r="V12" s="578">
        <f t="shared" si="7"/>
        <v>233308.63780586552</v>
      </c>
      <c r="W12" s="581">
        <f t="shared" si="8"/>
        <v>0.9991560827318674</v>
      </c>
      <c r="X12" s="582">
        <f t="shared" si="8"/>
        <v>0.99808549072251329</v>
      </c>
      <c r="Y12" s="530"/>
      <c r="Z12" s="535"/>
      <c r="AA12" s="535"/>
    </row>
    <row r="13" spans="1:27" x14ac:dyDescent="0.15">
      <c r="A13" s="183" t="s">
        <v>439</v>
      </c>
      <c r="B13" s="196">
        <v>191098</v>
      </c>
      <c r="C13" s="197">
        <v>198572</v>
      </c>
      <c r="D13" s="562">
        <f t="shared" si="1"/>
        <v>389670</v>
      </c>
      <c r="E13" s="200">
        <v>214295</v>
      </c>
      <c r="F13" s="201">
        <v>221564</v>
      </c>
      <c r="G13" s="562">
        <f t="shared" si="2"/>
        <v>435859</v>
      </c>
      <c r="H13" s="570">
        <f t="shared" si="9"/>
        <v>172994.88332027826</v>
      </c>
      <c r="I13" s="572">
        <f t="shared" si="10"/>
        <v>180562.64804111916</v>
      </c>
      <c r="J13" s="564">
        <f t="shared" si="3"/>
        <v>353557.53136139741</v>
      </c>
      <c r="K13" s="571">
        <f t="shared" si="11"/>
        <v>149944.44271614024</v>
      </c>
      <c r="L13" s="570">
        <f t="shared" si="12"/>
        <v>154138.967539259</v>
      </c>
      <c r="M13" s="563">
        <f t="shared" si="4"/>
        <v>304083.41025539924</v>
      </c>
      <c r="N13" s="571">
        <f t="shared" si="13"/>
        <v>134097.59170522052</v>
      </c>
      <c r="O13" s="572">
        <f t="shared" si="14"/>
        <v>133621.47886728783</v>
      </c>
      <c r="P13" s="564">
        <f t="shared" si="5"/>
        <v>267719.07057250838</v>
      </c>
      <c r="Q13" s="571">
        <f t="shared" si="15"/>
        <v>124668.73064608021</v>
      </c>
      <c r="R13" s="572">
        <f t="shared" si="16"/>
        <v>122784.0701105832</v>
      </c>
      <c r="S13" s="563">
        <f t="shared" si="6"/>
        <v>247452.8007566634</v>
      </c>
      <c r="T13" s="571">
        <f t="shared" si="17"/>
        <v>125769.12301351754</v>
      </c>
      <c r="U13" s="572">
        <f t="shared" si="18"/>
        <v>124180.07758069241</v>
      </c>
      <c r="V13" s="564">
        <f t="shared" si="7"/>
        <v>249949.20059420995</v>
      </c>
      <c r="W13" s="565">
        <f t="shared" si="8"/>
        <v>0.99360537525248827</v>
      </c>
      <c r="X13" s="566">
        <f t="shared" si="8"/>
        <v>0.99793525774026548</v>
      </c>
      <c r="Y13" s="530"/>
      <c r="Z13" s="535"/>
      <c r="AA13" s="535"/>
    </row>
    <row r="14" spans="1:27" x14ac:dyDescent="0.15">
      <c r="A14" s="183" t="s">
        <v>440</v>
      </c>
      <c r="B14" s="419">
        <v>172944</v>
      </c>
      <c r="C14" s="198">
        <v>181942</v>
      </c>
      <c r="D14" s="569">
        <f t="shared" si="1"/>
        <v>354886</v>
      </c>
      <c r="E14" s="298">
        <v>189876</v>
      </c>
      <c r="F14" s="203">
        <v>198162</v>
      </c>
      <c r="G14" s="569">
        <f t="shared" si="2"/>
        <v>388038</v>
      </c>
      <c r="H14" s="570">
        <f t="shared" si="9"/>
        <v>212924.66388973198</v>
      </c>
      <c r="I14" s="572">
        <f t="shared" si="10"/>
        <v>221106.5274459642</v>
      </c>
      <c r="J14" s="564">
        <f t="shared" si="3"/>
        <v>434031.19133569614</v>
      </c>
      <c r="K14" s="570">
        <f t="shared" si="11"/>
        <v>171888.64595820551</v>
      </c>
      <c r="L14" s="572">
        <f t="shared" si="12"/>
        <v>180189.8327111791</v>
      </c>
      <c r="M14" s="563">
        <f t="shared" si="4"/>
        <v>352078.47866938461</v>
      </c>
      <c r="N14" s="571">
        <f t="shared" si="13"/>
        <v>148985.60427199575</v>
      </c>
      <c r="O14" s="572">
        <f t="shared" si="14"/>
        <v>153820.71029910885</v>
      </c>
      <c r="P14" s="564">
        <f t="shared" si="5"/>
        <v>302806.31457110459</v>
      </c>
      <c r="Q14" s="571">
        <f t="shared" si="15"/>
        <v>133240.08792672059</v>
      </c>
      <c r="R14" s="572">
        <f t="shared" si="16"/>
        <v>133345.58495306232</v>
      </c>
      <c r="S14" s="563">
        <f t="shared" si="6"/>
        <v>266585.67287978291</v>
      </c>
      <c r="T14" s="571">
        <f t="shared" si="17"/>
        <v>123871.52089584991</v>
      </c>
      <c r="U14" s="572">
        <f t="shared" si="18"/>
        <v>122530.55265220367</v>
      </c>
      <c r="V14" s="564">
        <f t="shared" si="7"/>
        <v>246402.07354805357</v>
      </c>
      <c r="W14" s="565">
        <f t="shared" si="8"/>
        <v>0.98785155888611342</v>
      </c>
      <c r="X14" s="566">
        <f t="shared" si="8"/>
        <v>0.99634498906244851</v>
      </c>
      <c r="Y14" s="530"/>
      <c r="Z14" s="535"/>
      <c r="AA14" s="535"/>
    </row>
    <row r="15" spans="1:27" x14ac:dyDescent="0.15">
      <c r="A15" s="183" t="s">
        <v>441</v>
      </c>
      <c r="B15" s="419">
        <v>159076</v>
      </c>
      <c r="C15" s="198">
        <v>169265</v>
      </c>
      <c r="D15" s="569">
        <f t="shared" si="1"/>
        <v>328341</v>
      </c>
      <c r="E15" s="298">
        <v>170843</v>
      </c>
      <c r="F15" s="203">
        <v>181277</v>
      </c>
      <c r="G15" s="569">
        <f t="shared" si="2"/>
        <v>352120</v>
      </c>
      <c r="H15" s="570">
        <f t="shared" si="9"/>
        <v>187569.30259505968</v>
      </c>
      <c r="I15" s="570">
        <f t="shared" si="10"/>
        <v>197437.71572259293</v>
      </c>
      <c r="J15" s="564">
        <f t="shared" si="3"/>
        <v>385007.01831765263</v>
      </c>
      <c r="K15" s="570">
        <f t="shared" si="11"/>
        <v>210337.96114877347</v>
      </c>
      <c r="L15" s="572">
        <f t="shared" si="12"/>
        <v>220298.38066978517</v>
      </c>
      <c r="M15" s="563">
        <f t="shared" si="4"/>
        <v>430636.34181855863</v>
      </c>
      <c r="N15" s="571">
        <f t="shared" si="13"/>
        <v>169800.46686463655</v>
      </c>
      <c r="O15" s="572">
        <f t="shared" si="14"/>
        <v>179531.23690178417</v>
      </c>
      <c r="P15" s="564">
        <f t="shared" si="5"/>
        <v>349331.70376642072</v>
      </c>
      <c r="Q15" s="571">
        <f t="shared" si="15"/>
        <v>147175.66143168061</v>
      </c>
      <c r="R15" s="572">
        <f t="shared" si="16"/>
        <v>153258.49392054367</v>
      </c>
      <c r="S15" s="563">
        <f t="shared" si="6"/>
        <v>300434.15535222425</v>
      </c>
      <c r="T15" s="571">
        <f t="shared" si="17"/>
        <v>131621.42856453377</v>
      </c>
      <c r="U15" s="572">
        <f t="shared" si="18"/>
        <v>132858.20538158467</v>
      </c>
      <c r="V15" s="564">
        <f t="shared" si="7"/>
        <v>264479.63394611841</v>
      </c>
      <c r="W15" s="565">
        <f t="shared" si="8"/>
        <v>0.98957730895923957</v>
      </c>
      <c r="X15" s="566">
        <f t="shared" si="8"/>
        <v>0.99608306501639443</v>
      </c>
      <c r="Y15" s="530"/>
      <c r="Z15" s="535"/>
      <c r="AA15" s="535"/>
    </row>
    <row r="16" spans="1:27" x14ac:dyDescent="0.15">
      <c r="A16" s="183" t="s">
        <v>442</v>
      </c>
      <c r="B16" s="419">
        <v>180372</v>
      </c>
      <c r="C16" s="198">
        <v>190982</v>
      </c>
      <c r="D16" s="569">
        <f t="shared" si="1"/>
        <v>371354</v>
      </c>
      <c r="E16" s="298">
        <v>157418</v>
      </c>
      <c r="F16" s="203">
        <v>168602</v>
      </c>
      <c r="G16" s="569">
        <f t="shared" si="2"/>
        <v>326020</v>
      </c>
      <c r="H16" s="570">
        <f t="shared" si="9"/>
        <v>169062.35619452337</v>
      </c>
      <c r="I16" s="572">
        <f t="shared" si="10"/>
        <v>180566.94977697692</v>
      </c>
      <c r="J16" s="564">
        <f t="shared" si="3"/>
        <v>349629.30597150029</v>
      </c>
      <c r="K16" s="570">
        <f t="shared" si="11"/>
        <v>185614.32570538047</v>
      </c>
      <c r="L16" s="572">
        <f t="shared" si="12"/>
        <v>196664.36502679592</v>
      </c>
      <c r="M16" s="563">
        <f t="shared" si="4"/>
        <v>382278.69073217642</v>
      </c>
      <c r="N16" s="571">
        <f t="shared" si="13"/>
        <v>208145.67356557632</v>
      </c>
      <c r="O16" s="572">
        <f t="shared" si="14"/>
        <v>219435.48623570803</v>
      </c>
      <c r="P16" s="564">
        <f t="shared" si="5"/>
        <v>427581.15980128432</v>
      </c>
      <c r="Q16" s="570">
        <f t="shared" si="15"/>
        <v>168030.68905992957</v>
      </c>
      <c r="R16" s="572">
        <f t="shared" si="16"/>
        <v>178828.0247193136</v>
      </c>
      <c r="S16" s="563">
        <f t="shared" si="6"/>
        <v>346858.71377924317</v>
      </c>
      <c r="T16" s="571">
        <f t="shared" si="17"/>
        <v>145641.69498385864</v>
      </c>
      <c r="U16" s="572">
        <f t="shared" si="18"/>
        <v>152658.19036417158</v>
      </c>
      <c r="V16" s="564">
        <f t="shared" si="7"/>
        <v>298299.88534803025</v>
      </c>
      <c r="W16" s="565">
        <f t="shared" si="8"/>
        <v>0.98335107444614467</v>
      </c>
      <c r="X16" s="566">
        <f t="shared" si="8"/>
        <v>0.9960048590966688</v>
      </c>
      <c r="Y16" s="530"/>
      <c r="Z16" s="535"/>
      <c r="AA16" s="535"/>
    </row>
    <row r="17" spans="1:27" x14ac:dyDescent="0.15">
      <c r="A17" s="183" t="s">
        <v>443</v>
      </c>
      <c r="B17" s="420">
        <v>219706</v>
      </c>
      <c r="C17" s="199">
        <v>233114</v>
      </c>
      <c r="D17" s="594">
        <f t="shared" si="1"/>
        <v>452820</v>
      </c>
      <c r="E17" s="300">
        <v>177369</v>
      </c>
      <c r="F17" s="202">
        <v>190219</v>
      </c>
      <c r="G17" s="594">
        <f t="shared" si="2"/>
        <v>367588</v>
      </c>
      <c r="H17" s="570">
        <f t="shared" si="9"/>
        <v>154797.15943716321</v>
      </c>
      <c r="I17" s="572">
        <f t="shared" si="10"/>
        <v>167928.41125341656</v>
      </c>
      <c r="J17" s="564">
        <f t="shared" si="3"/>
        <v>322725.57069057977</v>
      </c>
      <c r="K17" s="570">
        <f t="shared" si="11"/>
        <v>166247.64961228138</v>
      </c>
      <c r="L17" s="572">
        <f t="shared" si="12"/>
        <v>179845.55937013318</v>
      </c>
      <c r="M17" s="563">
        <f t="shared" si="4"/>
        <v>346093.20898241457</v>
      </c>
      <c r="N17" s="571">
        <f t="shared" si="13"/>
        <v>182524.04661498254</v>
      </c>
      <c r="O17" s="572">
        <f t="shared" si="14"/>
        <v>195878.6631778497</v>
      </c>
      <c r="P17" s="564">
        <f t="shared" si="5"/>
        <v>378402.70979283226</v>
      </c>
      <c r="Q17" s="570">
        <f t="shared" si="15"/>
        <v>204680.27174202597</v>
      </c>
      <c r="R17" s="572">
        <f t="shared" si="16"/>
        <v>218558.81054900537</v>
      </c>
      <c r="S17" s="563">
        <f t="shared" si="6"/>
        <v>423239.08229103137</v>
      </c>
      <c r="T17" s="571">
        <f t="shared" si="17"/>
        <v>165233.1586270078</v>
      </c>
      <c r="U17" s="572">
        <f t="shared" si="18"/>
        <v>178113.58156309556</v>
      </c>
      <c r="V17" s="564">
        <f t="shared" si="7"/>
        <v>343346.74019010336</v>
      </c>
      <c r="W17" s="565">
        <f t="shared" si="8"/>
        <v>0.95815771986199738</v>
      </c>
      <c r="X17" s="566">
        <f t="shared" si="8"/>
        <v>0.9843681632162804</v>
      </c>
      <c r="Y17" s="530"/>
      <c r="Z17" s="535"/>
      <c r="AA17" s="535"/>
    </row>
    <row r="18" spans="1:27" x14ac:dyDescent="0.15">
      <c r="A18" s="586" t="s">
        <v>444</v>
      </c>
      <c r="B18" s="419">
        <v>179971</v>
      </c>
      <c r="C18" s="198">
        <v>197707</v>
      </c>
      <c r="D18" s="569">
        <f t="shared" si="1"/>
        <v>377678</v>
      </c>
      <c r="E18" s="298">
        <v>210513</v>
      </c>
      <c r="F18" s="203">
        <v>229470</v>
      </c>
      <c r="G18" s="569">
        <f t="shared" si="2"/>
        <v>439983</v>
      </c>
      <c r="H18" s="587">
        <f t="shared" si="9"/>
        <v>169947.47661420261</v>
      </c>
      <c r="I18" s="588">
        <f t="shared" si="10"/>
        <v>187245.52763883764</v>
      </c>
      <c r="J18" s="589">
        <f t="shared" si="3"/>
        <v>357193.00425304024</v>
      </c>
      <c r="K18" s="587">
        <f t="shared" si="11"/>
        <v>148320.09332742638</v>
      </c>
      <c r="L18" s="588">
        <f t="shared" si="12"/>
        <v>165303.3817373538</v>
      </c>
      <c r="M18" s="591">
        <f t="shared" si="4"/>
        <v>313623.47506478021</v>
      </c>
      <c r="N18" s="590">
        <f t="shared" si="13"/>
        <v>159291.4688849198</v>
      </c>
      <c r="O18" s="588">
        <f t="shared" si="14"/>
        <v>177034.2429397825</v>
      </c>
      <c r="P18" s="589">
        <f t="shared" si="5"/>
        <v>336325.71182470233</v>
      </c>
      <c r="Q18" s="587">
        <f t="shared" si="15"/>
        <v>174886.82432459659</v>
      </c>
      <c r="R18" s="588">
        <f t="shared" si="16"/>
        <v>192816.71988564037</v>
      </c>
      <c r="S18" s="591">
        <f t="shared" si="6"/>
        <v>367703.54421023699</v>
      </c>
      <c r="T18" s="590">
        <f t="shared" si="17"/>
        <v>196115.98247307361</v>
      </c>
      <c r="U18" s="588">
        <f t="shared" si="18"/>
        <v>215142.33489485944</v>
      </c>
      <c r="V18" s="589">
        <f t="shared" si="7"/>
        <v>411258.31736793305</v>
      </c>
      <c r="W18" s="592">
        <f t="shared" si="8"/>
        <v>0.91947591556417418</v>
      </c>
      <c r="X18" s="593">
        <f t="shared" si="8"/>
        <v>0.97076987663562742</v>
      </c>
      <c r="Y18" s="530"/>
      <c r="Z18" s="535"/>
      <c r="AA18" s="535"/>
    </row>
    <row r="19" spans="1:27" x14ac:dyDescent="0.15">
      <c r="A19" s="575" t="s">
        <v>445</v>
      </c>
      <c r="B19" s="419">
        <v>142666</v>
      </c>
      <c r="C19" s="198">
        <v>164721</v>
      </c>
      <c r="D19" s="569">
        <f t="shared" si="1"/>
        <v>307387</v>
      </c>
      <c r="E19" s="298">
        <v>165479</v>
      </c>
      <c r="F19" s="203">
        <v>191928</v>
      </c>
      <c r="G19" s="569">
        <f t="shared" si="2"/>
        <v>357407</v>
      </c>
      <c r="H19" s="576">
        <f t="shared" si="9"/>
        <v>193561.63341316101</v>
      </c>
      <c r="I19" s="577">
        <f t="shared" si="10"/>
        <v>222762.56359157743</v>
      </c>
      <c r="J19" s="578">
        <f t="shared" si="3"/>
        <v>416324.19700473844</v>
      </c>
      <c r="K19" s="576">
        <f t="shared" si="11"/>
        <v>156262.61165766502</v>
      </c>
      <c r="L19" s="577">
        <f t="shared" si="12"/>
        <v>181772.31776652738</v>
      </c>
      <c r="M19" s="580">
        <f t="shared" si="4"/>
        <v>338034.92942419241</v>
      </c>
      <c r="N19" s="579">
        <f t="shared" si="13"/>
        <v>136376.75360879913</v>
      </c>
      <c r="O19" s="577">
        <f t="shared" si="14"/>
        <v>160471.54349662297</v>
      </c>
      <c r="P19" s="578">
        <f t="shared" si="5"/>
        <v>296848.29710542213</v>
      </c>
      <c r="Q19" s="576">
        <f t="shared" si="15"/>
        <v>146464.6691945238</v>
      </c>
      <c r="R19" s="577">
        <f t="shared" si="16"/>
        <v>171859.51017893435</v>
      </c>
      <c r="S19" s="580">
        <f t="shared" si="6"/>
        <v>318324.17937345814</v>
      </c>
      <c r="T19" s="579">
        <f t="shared" si="17"/>
        <v>160804.22291596932</v>
      </c>
      <c r="U19" s="577">
        <f t="shared" si="18"/>
        <v>187180.66337666943</v>
      </c>
      <c r="V19" s="578">
        <f t="shared" si="7"/>
        <v>347984.88629263872</v>
      </c>
      <c r="W19" s="581">
        <f t="shared" si="8"/>
        <v>0.86425637502978991</v>
      </c>
      <c r="X19" s="582">
        <f t="shared" si="8"/>
        <v>0.94397192829086762</v>
      </c>
      <c r="Y19" s="530"/>
      <c r="Z19" s="535"/>
      <c r="AA19" s="535"/>
    </row>
    <row r="20" spans="1:27" x14ac:dyDescent="0.15">
      <c r="A20" s="183" t="s">
        <v>479</v>
      </c>
      <c r="B20" s="196">
        <v>113216</v>
      </c>
      <c r="C20" s="197">
        <v>147426</v>
      </c>
      <c r="D20" s="562">
        <f t="shared" si="1"/>
        <v>260642</v>
      </c>
      <c r="E20" s="200">
        <v>123300</v>
      </c>
      <c r="F20" s="201">
        <v>155492</v>
      </c>
      <c r="G20" s="562">
        <f t="shared" si="2"/>
        <v>278792</v>
      </c>
      <c r="H20" s="570">
        <f t="shared" si="9"/>
        <v>143016.28068355459</v>
      </c>
      <c r="I20" s="572">
        <f t="shared" si="10"/>
        <v>181174.64425300964</v>
      </c>
      <c r="J20" s="564">
        <f t="shared" si="3"/>
        <v>324190.92493656423</v>
      </c>
      <c r="K20" s="570">
        <f t="shared" si="11"/>
        <v>167286.87563850358</v>
      </c>
      <c r="L20" s="572">
        <f t="shared" si="12"/>
        <v>210281.60670455836</v>
      </c>
      <c r="M20" s="563">
        <f t="shared" si="4"/>
        <v>377568.48234306194</v>
      </c>
      <c r="N20" s="571">
        <f t="shared" si="13"/>
        <v>135050.95830394136</v>
      </c>
      <c r="O20" s="572">
        <f t="shared" si="14"/>
        <v>171587.96531196919</v>
      </c>
      <c r="P20" s="564">
        <f t="shared" si="5"/>
        <v>306638.92361591058</v>
      </c>
      <c r="Q20" s="570">
        <f t="shared" si="15"/>
        <v>117864.47871227156</v>
      </c>
      <c r="R20" s="572">
        <f t="shared" si="16"/>
        <v>151480.63235031901</v>
      </c>
      <c r="S20" s="563">
        <f t="shared" si="6"/>
        <v>269345.11106259056</v>
      </c>
      <c r="T20" s="571">
        <f t="shared" si="17"/>
        <v>126583.02406799648</v>
      </c>
      <c r="U20" s="572">
        <f t="shared" si="18"/>
        <v>162230.55321873265</v>
      </c>
      <c r="V20" s="564">
        <f t="shared" si="7"/>
        <v>288813.57728672912</v>
      </c>
      <c r="W20" s="565">
        <f t="shared" si="8"/>
        <v>0.77384821933295644</v>
      </c>
      <c r="X20" s="566">
        <f t="shared" si="8"/>
        <v>0.89259018083648745</v>
      </c>
      <c r="Y20" s="530"/>
      <c r="Z20" s="535"/>
      <c r="AA20" s="535"/>
    </row>
    <row r="21" spans="1:27" x14ac:dyDescent="0.15">
      <c r="A21" s="183" t="s">
        <v>480</v>
      </c>
      <c r="B21" s="419">
        <v>73017</v>
      </c>
      <c r="C21" s="198">
        <v>112283</v>
      </c>
      <c r="D21" s="569">
        <f t="shared" si="1"/>
        <v>185300</v>
      </c>
      <c r="E21" s="298">
        <v>87612</v>
      </c>
      <c r="F21" s="203">
        <v>131591</v>
      </c>
      <c r="G21" s="569">
        <f t="shared" si="2"/>
        <v>219203</v>
      </c>
      <c r="H21" s="570">
        <f t="shared" si="9"/>
        <v>95415.485443753525</v>
      </c>
      <c r="I21" s="572">
        <f t="shared" si="10"/>
        <v>138790.63239862712</v>
      </c>
      <c r="J21" s="564">
        <f t="shared" si="3"/>
        <v>234206.11784238066</v>
      </c>
      <c r="K21" s="570">
        <f t="shared" si="11"/>
        <v>110672.89414259102</v>
      </c>
      <c r="L21" s="572">
        <f t="shared" si="12"/>
        <v>161714.70847678016</v>
      </c>
      <c r="M21" s="563">
        <f t="shared" si="4"/>
        <v>272387.60261937114</v>
      </c>
      <c r="N21" s="571">
        <f t="shared" si="13"/>
        <v>129454.65083062973</v>
      </c>
      <c r="O21" s="572">
        <f t="shared" si="14"/>
        <v>187695.29735500889</v>
      </c>
      <c r="P21" s="564">
        <f t="shared" si="5"/>
        <v>317149.94818563864</v>
      </c>
      <c r="Q21" s="570">
        <f t="shared" si="15"/>
        <v>104508.94360271437</v>
      </c>
      <c r="R21" s="572">
        <f t="shared" si="16"/>
        <v>153157.73298717552</v>
      </c>
      <c r="S21" s="563">
        <f t="shared" si="6"/>
        <v>257666.67658988989</v>
      </c>
      <c r="T21" s="571">
        <f t="shared" si="17"/>
        <v>91209.216974098497</v>
      </c>
      <c r="U21" s="572">
        <f t="shared" si="18"/>
        <v>135210.12502279671</v>
      </c>
      <c r="V21" s="564">
        <f t="shared" si="7"/>
        <v>226419.34199689521</v>
      </c>
      <c r="W21" s="565">
        <f t="shared" si="8"/>
        <v>0.62401906405357654</v>
      </c>
      <c r="X21" s="566">
        <f t="shared" si="8"/>
        <v>0.78284335117515569</v>
      </c>
      <c r="Y21" s="530"/>
      <c r="Z21" s="535"/>
      <c r="AA21" s="535"/>
    </row>
    <row r="22" spans="1:27" x14ac:dyDescent="0.15">
      <c r="A22" s="183" t="s">
        <v>481</v>
      </c>
      <c r="B22" s="419">
        <v>31039</v>
      </c>
      <c r="C22" s="198">
        <v>70198</v>
      </c>
      <c r="D22" s="569">
        <f t="shared" si="1"/>
        <v>101237</v>
      </c>
      <c r="E22" s="298">
        <v>45564</v>
      </c>
      <c r="F22" s="203">
        <v>87900</v>
      </c>
      <c r="G22" s="569">
        <f t="shared" si="2"/>
        <v>133464</v>
      </c>
      <c r="H22" s="570">
        <f t="shared" si="9"/>
        <v>54671.558239861952</v>
      </c>
      <c r="I22" s="572">
        <f t="shared" si="10"/>
        <v>103015.13942448991</v>
      </c>
      <c r="J22" s="564">
        <f t="shared" si="3"/>
        <v>157686.69766435187</v>
      </c>
      <c r="K22" s="570">
        <f t="shared" si="11"/>
        <v>59541.081922828729</v>
      </c>
      <c r="L22" s="572">
        <f t="shared" si="12"/>
        <v>108651.32377866039</v>
      </c>
      <c r="M22" s="563">
        <f t="shared" si="4"/>
        <v>168192.40570148913</v>
      </c>
      <c r="N22" s="571">
        <f t="shared" si="13"/>
        <v>69061.995818960204</v>
      </c>
      <c r="O22" s="572">
        <f t="shared" si="14"/>
        <v>126597.28431827594</v>
      </c>
      <c r="P22" s="564">
        <f t="shared" si="5"/>
        <v>195659.28013723614</v>
      </c>
      <c r="Q22" s="570">
        <f t="shared" si="15"/>
        <v>80782.170048712127</v>
      </c>
      <c r="R22" s="572">
        <f t="shared" si="16"/>
        <v>146936.0155812125</v>
      </c>
      <c r="S22" s="563">
        <f t="shared" si="6"/>
        <v>227718.18562992464</v>
      </c>
      <c r="T22" s="571">
        <f t="shared" si="17"/>
        <v>65215.573172193835</v>
      </c>
      <c r="U22" s="572">
        <f t="shared" si="18"/>
        <v>119898.51295007017</v>
      </c>
      <c r="V22" s="564">
        <f t="shared" si="7"/>
        <v>185114.08612226401</v>
      </c>
      <c r="W22" s="565">
        <f t="shared" ref="W22:X24" si="19">E23/B22</f>
        <v>0.44763040046393249</v>
      </c>
      <c r="X22" s="566">
        <f t="shared" si="19"/>
        <v>0.60258127012165585</v>
      </c>
      <c r="Y22" s="530"/>
      <c r="Z22" s="535"/>
      <c r="AA22" s="535"/>
    </row>
    <row r="23" spans="1:27" x14ac:dyDescent="0.15">
      <c r="A23" s="183" t="s">
        <v>482</v>
      </c>
      <c r="B23" s="419">
        <v>9366</v>
      </c>
      <c r="C23" s="198">
        <v>32428</v>
      </c>
      <c r="D23" s="569">
        <f t="shared" si="1"/>
        <v>41794</v>
      </c>
      <c r="E23" s="298">
        <v>13894</v>
      </c>
      <c r="F23" s="203">
        <v>42300</v>
      </c>
      <c r="G23" s="569">
        <f t="shared" si="2"/>
        <v>56194</v>
      </c>
      <c r="H23" s="570">
        <f t="shared" si="9"/>
        <v>20395.83156673862</v>
      </c>
      <c r="I23" s="572">
        <f t="shared" si="10"/>
        <v>52966.893643693547</v>
      </c>
      <c r="J23" s="564">
        <f t="shared" si="3"/>
        <v>73362.725210432167</v>
      </c>
      <c r="K23" s="570">
        <f t="shared" si="11"/>
        <v>24472.651508896612</v>
      </c>
      <c r="L23" s="572">
        <f t="shared" si="12"/>
        <v>62074.993556168592</v>
      </c>
      <c r="M23" s="563">
        <f t="shared" si="4"/>
        <v>86547.645065065211</v>
      </c>
      <c r="N23" s="571">
        <f t="shared" si="13"/>
        <v>26652.398345171634</v>
      </c>
      <c r="O23" s="572">
        <f t="shared" si="14"/>
        <v>65471.252682944447</v>
      </c>
      <c r="P23" s="564">
        <f t="shared" si="5"/>
        <v>92123.651028116088</v>
      </c>
      <c r="Q23" s="570">
        <f t="shared" si="15"/>
        <v>30914.248845279588</v>
      </c>
      <c r="R23" s="572">
        <f t="shared" si="16"/>
        <v>76285.152378459097</v>
      </c>
      <c r="S23" s="563">
        <f t="shared" si="6"/>
        <v>107199.40122373868</v>
      </c>
      <c r="T23" s="571">
        <f t="shared" si="17"/>
        <v>36160.555129250504</v>
      </c>
      <c r="U23" s="572">
        <f t="shared" si="18"/>
        <v>88540.890895542441</v>
      </c>
      <c r="V23" s="564">
        <f t="shared" si="7"/>
        <v>124701.44602479294</v>
      </c>
      <c r="W23" s="565">
        <f t="shared" si="19"/>
        <v>0.26265214606021781</v>
      </c>
      <c r="X23" s="566">
        <f t="shared" si="19"/>
        <v>0.38201554212409028</v>
      </c>
      <c r="Y23" s="530"/>
      <c r="Z23" s="535"/>
      <c r="AA23" s="535"/>
    </row>
    <row r="24" spans="1:27" x14ac:dyDescent="0.15">
      <c r="A24" s="183" t="s">
        <v>483</v>
      </c>
      <c r="B24" s="419">
        <v>2344</v>
      </c>
      <c r="C24" s="198">
        <v>10380</v>
      </c>
      <c r="D24" s="569">
        <f t="shared" si="1"/>
        <v>12724</v>
      </c>
      <c r="E24" s="298">
        <v>2460</v>
      </c>
      <c r="F24" s="203">
        <v>12388</v>
      </c>
      <c r="G24" s="569">
        <f t="shared" si="2"/>
        <v>14848</v>
      </c>
      <c r="H24" s="570">
        <f t="shared" si="9"/>
        <v>3649.2889173606663</v>
      </c>
      <c r="I24" s="572">
        <f t="shared" si="10"/>
        <v>16159.257431849019</v>
      </c>
      <c r="J24" s="564">
        <f t="shared" si="3"/>
        <v>19808.546349209686</v>
      </c>
      <c r="K24" s="570">
        <f t="shared" si="11"/>
        <v>5357.0089316866333</v>
      </c>
      <c r="L24" s="572">
        <f t="shared" si="12"/>
        <v>20234.17658992462</v>
      </c>
      <c r="M24" s="563">
        <f t="shared" si="4"/>
        <v>25591.185521611253</v>
      </c>
      <c r="N24" s="571">
        <f t="shared" si="13"/>
        <v>6427.7944385955225</v>
      </c>
      <c r="O24" s="572">
        <f t="shared" si="14"/>
        <v>23713.612315709157</v>
      </c>
      <c r="P24" s="564">
        <f t="shared" si="5"/>
        <v>30141.40675430468</v>
      </c>
      <c r="Q24" s="570">
        <f t="shared" si="15"/>
        <v>7000.3096230111278</v>
      </c>
      <c r="R24" s="572">
        <f t="shared" si="16"/>
        <v>25011.036087218323</v>
      </c>
      <c r="S24" s="563">
        <f t="shared" si="6"/>
        <v>32011.345710229449</v>
      </c>
      <c r="T24" s="571">
        <f t="shared" si="17"/>
        <v>8119.6938030522942</v>
      </c>
      <c r="U24" s="572">
        <f t="shared" si="18"/>
        <v>29142.113841875886</v>
      </c>
      <c r="V24" s="564">
        <f t="shared" si="7"/>
        <v>37261.80764492818</v>
      </c>
      <c r="W24" s="565">
        <f t="shared" si="19"/>
        <v>0.14462457337883958</v>
      </c>
      <c r="X24" s="566">
        <f t="shared" si="19"/>
        <v>0.2184971098265896</v>
      </c>
      <c r="Y24" s="530"/>
      <c r="Z24" s="535"/>
      <c r="AA24" s="535"/>
    </row>
    <row r="25" spans="1:27" ht="14.25" thickBot="1" x14ac:dyDescent="0.2">
      <c r="A25" s="222" t="s">
        <v>484</v>
      </c>
      <c r="B25" s="421">
        <v>250</v>
      </c>
      <c r="C25" s="422">
        <v>1678</v>
      </c>
      <c r="D25" s="595">
        <f t="shared" si="1"/>
        <v>1928</v>
      </c>
      <c r="E25" s="298">
        <v>339</v>
      </c>
      <c r="F25" s="203">
        <v>2268</v>
      </c>
      <c r="G25" s="569">
        <f t="shared" si="2"/>
        <v>2607</v>
      </c>
      <c r="H25" s="596">
        <f t="shared" si="9"/>
        <v>355.77645051194537</v>
      </c>
      <c r="I25" s="597">
        <f t="shared" si="10"/>
        <v>2706.7421965317917</v>
      </c>
      <c r="J25" s="598">
        <f t="shared" si="3"/>
        <v>3062.518647043737</v>
      </c>
      <c r="K25" s="570">
        <f t="shared" si="11"/>
        <v>527.77685280941375</v>
      </c>
      <c r="L25" s="572">
        <f t="shared" si="12"/>
        <v>3530.7510458028491</v>
      </c>
      <c r="M25" s="563">
        <f t="shared" si="4"/>
        <v>4058.527898612263</v>
      </c>
      <c r="N25" s="599">
        <f t="shared" si="13"/>
        <v>774.75513133181255</v>
      </c>
      <c r="O25" s="597">
        <f t="shared" si="14"/>
        <v>4421.1091046193678</v>
      </c>
      <c r="P25" s="598">
        <f t="shared" si="5"/>
        <v>5195.8642359511805</v>
      </c>
      <c r="Q25" s="570">
        <f t="shared" si="15"/>
        <v>929.61702844875504</v>
      </c>
      <c r="R25" s="572">
        <f t="shared" si="16"/>
        <v>5181.3557545306712</v>
      </c>
      <c r="S25" s="563">
        <f t="shared" si="6"/>
        <v>6110.9727829794265</v>
      </c>
      <c r="T25" s="599">
        <f t="shared" si="17"/>
        <v>1012.4167927477697</v>
      </c>
      <c r="U25" s="597">
        <f t="shared" si="18"/>
        <v>5464.8390988257379</v>
      </c>
      <c r="V25" s="598">
        <f t="shared" si="7"/>
        <v>6477.2558915735081</v>
      </c>
      <c r="W25" s="638">
        <f>(B23+B24+B25)/(E22+E234+E24)</f>
        <v>0.24904214559386972</v>
      </c>
      <c r="X25" s="631">
        <f>(C23+C24+C25)/(F22+F23+F24)</f>
        <v>0.31198978876202765</v>
      </c>
      <c r="Y25" s="600" t="s">
        <v>937</v>
      </c>
      <c r="Z25" s="535"/>
      <c r="AA25" s="535"/>
    </row>
    <row r="26" spans="1:27" x14ac:dyDescent="0.15">
      <c r="A26" s="601" t="s">
        <v>450</v>
      </c>
      <c r="B26" s="602">
        <f t="shared" ref="B26:V26" si="20">SUM(B18:B25)/B4</f>
        <v>0.20643519987072292</v>
      </c>
      <c r="C26" s="603">
        <f t="shared" si="20"/>
        <v>0.2527856923533478</v>
      </c>
      <c r="D26" s="604">
        <f t="shared" si="20"/>
        <v>0.23061190562214606</v>
      </c>
      <c r="E26" s="605">
        <f t="shared" si="20"/>
        <v>0.24574900977111638</v>
      </c>
      <c r="F26" s="606">
        <f t="shared" si="20"/>
        <v>0.29494175904583064</v>
      </c>
      <c r="G26" s="607">
        <f t="shared" si="20"/>
        <v>0.27146382886463827</v>
      </c>
      <c r="H26" s="606">
        <f t="shared" si="20"/>
        <v>0.26410788520055434</v>
      </c>
      <c r="I26" s="608">
        <f t="shared" si="20"/>
        <v>0.31837628760790265</v>
      </c>
      <c r="J26" s="607">
        <f t="shared" si="20"/>
        <v>0.29256084589508408</v>
      </c>
      <c r="K26" s="609">
        <f t="shared" si="20"/>
        <v>0.27040006053821741</v>
      </c>
      <c r="L26" s="608">
        <f t="shared" si="20"/>
        <v>0.33103296670961196</v>
      </c>
      <c r="M26" s="610">
        <f t="shared" si="20"/>
        <v>0.30229340707189006</v>
      </c>
      <c r="N26" s="609">
        <f t="shared" si="20"/>
        <v>0.27907731760775684</v>
      </c>
      <c r="O26" s="608">
        <f t="shared" si="20"/>
        <v>0.34559910351507983</v>
      </c>
      <c r="P26" s="607">
        <f t="shared" si="20"/>
        <v>0.31417229314559003</v>
      </c>
      <c r="Q26" s="609">
        <f t="shared" si="20"/>
        <v>0.29432192172813704</v>
      </c>
      <c r="R26" s="608">
        <f t="shared" si="20"/>
        <v>0.3649793613401166</v>
      </c>
      <c r="S26" s="610">
        <f t="shared" si="20"/>
        <v>0.33167740113019645</v>
      </c>
      <c r="T26" s="609">
        <f t="shared" si="20"/>
        <v>0.32200658106515156</v>
      </c>
      <c r="U26" s="608">
        <f t="shared" si="20"/>
        <v>0.39436634605741255</v>
      </c>
      <c r="V26" s="607">
        <f t="shared" si="20"/>
        <v>0.36029003885600458</v>
      </c>
      <c r="W26" s="530"/>
      <c r="X26" s="530"/>
      <c r="Y26" s="530"/>
      <c r="Z26" s="535"/>
      <c r="AA26" s="535"/>
    </row>
    <row r="27" spans="1:27" x14ac:dyDescent="0.15">
      <c r="A27" s="611" t="s">
        <v>429</v>
      </c>
      <c r="B27" s="612">
        <f>SUM(B20:B25)/B4</f>
        <v>8.5747801990627412E-2</v>
      </c>
      <c r="C27" s="613">
        <f t="shared" ref="C27:V27" si="21">SUM(C20:C25)/C4</f>
        <v>0.12844529908518751</v>
      </c>
      <c r="D27" s="614">
        <f t="shared" si="21"/>
        <v>0.10801908258089062</v>
      </c>
      <c r="E27" s="612">
        <f t="shared" si="21"/>
        <v>0.10341195982224147</v>
      </c>
      <c r="F27" s="615">
        <f t="shared" si="21"/>
        <v>0.14929254029826089</v>
      </c>
      <c r="G27" s="614">
        <f t="shared" si="21"/>
        <v>0.1273953891739539</v>
      </c>
      <c r="H27" s="613">
        <f t="shared" si="21"/>
        <v>0.12313322599221418</v>
      </c>
      <c r="I27" s="615">
        <f t="shared" si="21"/>
        <v>0.17410819901973928</v>
      </c>
      <c r="J27" s="614">
        <f t="shared" si="21"/>
        <v>0.14985943939849816</v>
      </c>
      <c r="K27" s="612">
        <f t="shared" si="21"/>
        <v>0.14792212923437814</v>
      </c>
      <c r="L27" s="615">
        <f t="shared" si="21"/>
        <v>0.20526882584116835</v>
      </c>
      <c r="M27" s="616">
        <f t="shared" si="21"/>
        <v>0.1780869058042438</v>
      </c>
      <c r="N27" s="612">
        <f t="shared" si="21"/>
        <v>0.15463840592132874</v>
      </c>
      <c r="O27" s="615">
        <f t="shared" si="21"/>
        <v>0.21839880285126828</v>
      </c>
      <c r="P27" s="614">
        <f t="shared" si="21"/>
        <v>0.18827655228222545</v>
      </c>
      <c r="Q27" s="612">
        <f t="shared" si="21"/>
        <v>0.15174167106869491</v>
      </c>
      <c r="R27" s="615">
        <f t="shared" si="21"/>
        <v>0.22073395515595454</v>
      </c>
      <c r="S27" s="616">
        <f t="shared" si="21"/>
        <v>0.18821680887832626</v>
      </c>
      <c r="T27" s="612">
        <f t="shared" si="21"/>
        <v>0.1542786395256773</v>
      </c>
      <c r="U27" s="615">
        <f t="shared" si="21"/>
        <v>0.22607936866074221</v>
      </c>
      <c r="V27" s="614">
        <f t="shared" si="21"/>
        <v>0.19226632762124699</v>
      </c>
      <c r="W27" s="530"/>
      <c r="X27" s="530"/>
      <c r="Y27" s="530"/>
      <c r="Z27" s="535"/>
      <c r="AA27" s="535"/>
    </row>
    <row r="28" spans="1:27" ht="14.25" thickBot="1" x14ac:dyDescent="0.2">
      <c r="A28" s="617" t="s">
        <v>451</v>
      </c>
      <c r="B28" s="618">
        <f>SUM(B5:B7)/B4</f>
        <v>0.1462188702620853</v>
      </c>
      <c r="C28" s="619">
        <f t="shared" ref="C28:J28" si="22">SUM(C5:C7)/C4</f>
        <v>0.12790289573401994</v>
      </c>
      <c r="D28" s="620">
        <f t="shared" si="22"/>
        <v>0.13666514379668487</v>
      </c>
      <c r="E28" s="618">
        <f t="shared" si="22"/>
        <v>0.13760007813561753</v>
      </c>
      <c r="F28" s="621">
        <f t="shared" si="22"/>
        <v>0.1198722262488512</v>
      </c>
      <c r="G28" s="620">
        <f t="shared" si="22"/>
        <v>0.12833309243333094</v>
      </c>
      <c r="H28" s="619">
        <f t="shared" si="22"/>
        <v>0.13071718427116907</v>
      </c>
      <c r="I28" s="621">
        <f t="shared" si="22"/>
        <v>0.11341842414382951</v>
      </c>
      <c r="J28" s="620">
        <f t="shared" si="22"/>
        <v>0.12164743244260513</v>
      </c>
      <c r="K28" s="618">
        <f>SUM(K5:K7)/K4</f>
        <v>0.12400863347148612</v>
      </c>
      <c r="L28" s="621">
        <f>SUM(L5:L7)/L4</f>
        <v>0.10688143305107072</v>
      </c>
      <c r="M28" s="622">
        <f>SUM(M5:M7)/M4</f>
        <v>0.11499960235864662</v>
      </c>
      <c r="N28" s="618">
        <f t="shared" ref="N28:S28" si="23">SUM(N5:N7)/N4</f>
        <v>0.11840707290789311</v>
      </c>
      <c r="O28" s="621">
        <f t="shared" si="23"/>
        <v>0.10129736913911688</v>
      </c>
      <c r="P28" s="620">
        <f t="shared" si="23"/>
        <v>0.10938048669955931</v>
      </c>
      <c r="Q28" s="618">
        <f t="shared" si="23"/>
        <v>0.11367130883455728</v>
      </c>
      <c r="R28" s="621">
        <f t="shared" si="23"/>
        <v>9.6810489728231142E-2</v>
      </c>
      <c r="S28" s="622">
        <f t="shared" si="23"/>
        <v>0.10475725839221108</v>
      </c>
      <c r="T28" s="618">
        <f>SUM(T5:T7)/T4</f>
        <v>0.11141849447063215</v>
      </c>
      <c r="U28" s="621">
        <f>SUM(U5:U7)/U4</f>
        <v>9.4743507047475653E-2</v>
      </c>
      <c r="V28" s="620">
        <f>SUM(V5:V7)/V4</f>
        <v>0.10259624114731504</v>
      </c>
      <c r="W28" s="530"/>
      <c r="X28" s="530"/>
      <c r="Y28" s="530"/>
      <c r="Z28" s="535"/>
      <c r="AA28" s="535"/>
    </row>
    <row r="29" spans="1:27" x14ac:dyDescent="0.15">
      <c r="A29" s="623"/>
      <c r="B29" s="632" t="s">
        <v>906</v>
      </c>
      <c r="C29" s="632" t="s">
        <v>906</v>
      </c>
      <c r="D29" s="185" t="s">
        <v>456</v>
      </c>
      <c r="E29" s="632" t="s">
        <v>906</v>
      </c>
      <c r="F29" s="632" t="s">
        <v>906</v>
      </c>
      <c r="G29" s="624"/>
      <c r="H29" s="624"/>
      <c r="I29" s="624"/>
      <c r="J29" s="624"/>
      <c r="K29" s="624"/>
      <c r="L29" s="624"/>
      <c r="M29" s="624"/>
      <c r="N29" s="624"/>
      <c r="O29" s="624"/>
      <c r="P29" s="624"/>
      <c r="Q29" s="624"/>
      <c r="R29" s="624"/>
      <c r="S29" s="624"/>
      <c r="T29" s="624"/>
      <c r="U29" s="624"/>
      <c r="V29" s="624"/>
      <c r="W29" s="530"/>
      <c r="X29" s="530"/>
      <c r="Y29" s="530"/>
      <c r="Z29" s="535"/>
      <c r="AA29" s="535"/>
    </row>
    <row r="30" spans="1:27" x14ac:dyDescent="0.15">
      <c r="A30" s="623" t="s">
        <v>476</v>
      </c>
      <c r="B30" s="535"/>
      <c r="C30" s="535"/>
      <c r="D30" s="535"/>
      <c r="E30" s="535"/>
      <c r="F30" s="535"/>
      <c r="G30" s="271"/>
      <c r="H30" s="535"/>
      <c r="I30" s="535"/>
      <c r="J30" s="535"/>
      <c r="K30" s="535"/>
      <c r="L30" s="535"/>
      <c r="M30" s="535"/>
      <c r="N30" s="535"/>
      <c r="O30" s="535"/>
      <c r="P30" s="535"/>
      <c r="Q30" s="535"/>
      <c r="R30" s="535"/>
      <c r="S30" s="535"/>
      <c r="T30" s="535"/>
      <c r="U30" s="535"/>
      <c r="V30" s="535"/>
      <c r="W30" s="535"/>
      <c r="X30" s="535"/>
      <c r="Y30" s="535"/>
      <c r="Z30" s="535"/>
      <c r="AA30" s="535"/>
    </row>
    <row r="31" spans="1:27" x14ac:dyDescent="0.15">
      <c r="A31" s="30"/>
      <c r="B31" s="48" t="s">
        <v>891</v>
      </c>
      <c r="C31" s="48" t="s">
        <v>891</v>
      </c>
      <c r="D31" s="114" t="s">
        <v>891</v>
      </c>
      <c r="E31" s="51" t="s">
        <v>891</v>
      </c>
      <c r="F31" s="51" t="s">
        <v>891</v>
      </c>
      <c r="G31" s="31"/>
    </row>
    <row r="32" spans="1:27" x14ac:dyDescent="0.15">
      <c r="A32" s="33" t="s">
        <v>447</v>
      </c>
      <c r="B32" s="3" t="str">
        <f>A2</f>
        <v>兵庫県</v>
      </c>
      <c r="G32" s="32" t="s">
        <v>448</v>
      </c>
    </row>
    <row r="33" spans="1:32" x14ac:dyDescent="0.15">
      <c r="A33" s="35" t="s">
        <v>446</v>
      </c>
      <c r="B33" s="16" t="s">
        <v>420</v>
      </c>
      <c r="C33" s="38" t="s">
        <v>421</v>
      </c>
      <c r="D33" s="16" t="s">
        <v>422</v>
      </c>
      <c r="E33" s="17" t="s">
        <v>423</v>
      </c>
      <c r="F33" s="17" t="s">
        <v>424</v>
      </c>
      <c r="G33" s="17" t="s">
        <v>463</v>
      </c>
      <c r="H33" s="38" t="s">
        <v>1137</v>
      </c>
      <c r="I33" s="55" t="s">
        <v>478</v>
      </c>
      <c r="J33" s="151" t="s">
        <v>1138</v>
      </c>
    </row>
    <row r="34" spans="1:32" x14ac:dyDescent="0.15">
      <c r="A34" s="210" t="s">
        <v>449</v>
      </c>
      <c r="B34" s="211">
        <f>+D4</f>
        <v>5588133</v>
      </c>
      <c r="C34" s="212">
        <f>+G4</f>
        <v>5534800</v>
      </c>
      <c r="D34" s="211">
        <f>+J4</f>
        <v>5420529.6236956501</v>
      </c>
      <c r="E34" s="52">
        <f>+M4</f>
        <v>5246572.4244558439</v>
      </c>
      <c r="F34" s="52">
        <f>+P4</f>
        <v>5029352.1018897044</v>
      </c>
      <c r="G34" s="52">
        <f>+S4</f>
        <v>4781994.2244435549</v>
      </c>
      <c r="H34" s="269">
        <f>+V4</f>
        <v>4518667.0267018452</v>
      </c>
      <c r="I34" s="270">
        <f>H34-C34</f>
        <v>-1016132.9732981548</v>
      </c>
      <c r="J34" s="152">
        <f>(H34-C34)/C34*100</f>
        <v>-18.358982678654236</v>
      </c>
    </row>
    <row r="35" spans="1:32" x14ac:dyDescent="0.15">
      <c r="A35" s="36" t="s">
        <v>428</v>
      </c>
      <c r="B35" s="216">
        <f>+D26</f>
        <v>0.23061190562214606</v>
      </c>
      <c r="C35" s="217">
        <f>+G26</f>
        <v>0.27146382886463827</v>
      </c>
      <c r="D35" s="216">
        <f>+J26</f>
        <v>0.29256084589508408</v>
      </c>
      <c r="E35" s="218">
        <f>+M26</f>
        <v>0.30229340707189006</v>
      </c>
      <c r="F35" s="218">
        <f>+P26</f>
        <v>0.31417229314559003</v>
      </c>
      <c r="G35" s="218">
        <f>+S26</f>
        <v>0.33167740113019645</v>
      </c>
      <c r="H35" s="217">
        <f>+V26</f>
        <v>0.36029003885600458</v>
      </c>
      <c r="I35" s="214">
        <f>H35-C35</f>
        <v>8.8826209991366312E-2</v>
      </c>
    </row>
    <row r="36" spans="1:32" x14ac:dyDescent="0.15">
      <c r="A36" s="36" t="s">
        <v>429</v>
      </c>
      <c r="B36" s="216">
        <f>+D27</f>
        <v>0.10801908258089062</v>
      </c>
      <c r="C36" s="217">
        <f>+G27</f>
        <v>0.1273953891739539</v>
      </c>
      <c r="D36" s="216">
        <f>+J27</f>
        <v>0.14985943939849816</v>
      </c>
      <c r="E36" s="218">
        <f>+M27</f>
        <v>0.1780869058042438</v>
      </c>
      <c r="F36" s="218">
        <f>+P27</f>
        <v>0.18827655228222545</v>
      </c>
      <c r="G36" s="218">
        <f>+S27</f>
        <v>0.18821680887832626</v>
      </c>
      <c r="H36" s="217">
        <f>+V27</f>
        <v>0.19226632762124699</v>
      </c>
      <c r="I36" s="214">
        <f>H36-C36</f>
        <v>6.4870938447293081E-2</v>
      </c>
    </row>
    <row r="37" spans="1:32" x14ac:dyDescent="0.15">
      <c r="A37" s="37" t="s">
        <v>452</v>
      </c>
      <c r="B37" s="219">
        <f>+D28</f>
        <v>0.13666514379668487</v>
      </c>
      <c r="C37" s="220">
        <f>+G28</f>
        <v>0.12833309243333094</v>
      </c>
      <c r="D37" s="219">
        <f>+J28</f>
        <v>0.12164743244260513</v>
      </c>
      <c r="E37" s="221">
        <f>+M28</f>
        <v>0.11499960235864662</v>
      </c>
      <c r="F37" s="221">
        <f>+P28</f>
        <v>0.10938048669955931</v>
      </c>
      <c r="G37" s="221">
        <f>+S28</f>
        <v>0.10475725839221108</v>
      </c>
      <c r="H37" s="220">
        <f>+V28</f>
        <v>0.10259624114731504</v>
      </c>
      <c r="I37" s="215">
        <f>H37-C37</f>
        <v>-2.5736851286015897E-2</v>
      </c>
    </row>
    <row r="41" spans="1:32" ht="21" x14ac:dyDescent="0.15">
      <c r="AB41" s="3" ph="1"/>
    </row>
    <row r="42" spans="1:32" ht="21" x14ac:dyDescent="0.15">
      <c r="C42" s="3" ph="1"/>
      <c r="D42" s="3" ph="1"/>
      <c r="Z42" s="3" ph="1"/>
      <c r="AA42" s="3" ph="1"/>
      <c r="AC42" s="3" ph="1"/>
      <c r="AD42" s="3" ph="1"/>
      <c r="AE42" s="3" ph="1"/>
      <c r="AF42" s="3" ph="1"/>
    </row>
    <row r="53" spans="3:32" ht="21" x14ac:dyDescent="0.15">
      <c r="AB53" s="3" ph="1"/>
    </row>
    <row r="54" spans="3:32" ht="21" x14ac:dyDescent="0.15">
      <c r="C54" s="3" ph="1"/>
      <c r="D54" s="3" ph="1"/>
      <c r="Z54" s="3" ph="1"/>
      <c r="AA54" s="3" ph="1"/>
      <c r="AC54" s="3" ph="1"/>
      <c r="AD54" s="3" ph="1"/>
      <c r="AE54" s="3" ph="1"/>
      <c r="AF54" s="3" ph="1"/>
    </row>
    <row r="62" spans="3:32" ht="21" x14ac:dyDescent="0.15">
      <c r="AB62" s="3" ph="1"/>
    </row>
    <row r="63" spans="3:32" ht="21" x14ac:dyDescent="0.15">
      <c r="C63" s="3" ph="1"/>
      <c r="D63" s="3" ph="1"/>
      <c r="Z63" s="3" ph="1"/>
      <c r="AA63" s="3" ph="1"/>
      <c r="AC63" s="3" ph="1"/>
      <c r="AD63" s="3" ph="1"/>
      <c r="AE63" s="3" ph="1"/>
      <c r="AF63" s="3" ph="1"/>
    </row>
    <row r="64" spans="3:32" ht="21" x14ac:dyDescent="0.15">
      <c r="C64" s="3" ph="1"/>
      <c r="D64" s="3" ph="1"/>
      <c r="Z64" s="3" ph="1"/>
      <c r="AA64" s="3" ph="1"/>
      <c r="AC64" s="3" ph="1"/>
      <c r="AD64" s="3" ph="1"/>
      <c r="AE64" s="3" ph="1"/>
      <c r="AF64" s="3" ph="1"/>
    </row>
    <row r="65" spans="3:32" ht="21" x14ac:dyDescent="0.15">
      <c r="AB65" s="3" ph="1"/>
    </row>
    <row r="66" spans="3:32" ht="21" x14ac:dyDescent="0.15">
      <c r="C66" s="3" ph="1"/>
      <c r="D66" s="3" ph="1"/>
      <c r="Z66" s="3" ph="1"/>
      <c r="AA66" s="3" ph="1"/>
      <c r="AC66" s="3" ph="1"/>
      <c r="AD66" s="3" ph="1"/>
      <c r="AE66" s="3" ph="1"/>
      <c r="AF66" s="3" ph="1"/>
    </row>
    <row r="81" spans="3:32" ht="21" x14ac:dyDescent="0.15">
      <c r="AB81" s="3" ph="1"/>
    </row>
    <row r="82" spans="3:32" ht="21" x14ac:dyDescent="0.15">
      <c r="C82" s="3" ph="1"/>
      <c r="D82" s="3" ph="1"/>
      <c r="Z82" s="3" ph="1"/>
      <c r="AA82" s="3" ph="1"/>
      <c r="AC82" s="3" ph="1"/>
      <c r="AD82" s="3" ph="1"/>
      <c r="AE82" s="3" ph="1"/>
      <c r="AF82" s="3" ph="1"/>
    </row>
    <row r="84" spans="3:32" ht="21" x14ac:dyDescent="0.15">
      <c r="AB84" s="3" ph="1"/>
    </row>
    <row r="85" spans="3:32" ht="21" x14ac:dyDescent="0.15">
      <c r="C85" s="3" ph="1"/>
      <c r="D85" s="3" ph="1"/>
      <c r="Z85" s="3" ph="1"/>
      <c r="AA85" s="3" ph="1"/>
      <c r="AC85" s="3" ph="1"/>
      <c r="AD85" s="3" ph="1"/>
      <c r="AE85" s="3" ph="1"/>
      <c r="AF85" s="3" ph="1"/>
    </row>
    <row r="86" spans="3:32" ht="21" x14ac:dyDescent="0.15">
      <c r="AB86" s="3" ph="1"/>
    </row>
    <row r="87" spans="3:32" ht="21" x14ac:dyDescent="0.15">
      <c r="C87" s="3" ph="1"/>
      <c r="D87" s="3" ph="1"/>
      <c r="Z87" s="3" ph="1"/>
      <c r="AA87" s="3" ph="1"/>
      <c r="AC87" s="3" ph="1"/>
      <c r="AD87" s="3" ph="1"/>
      <c r="AE87" s="3" ph="1"/>
      <c r="AF87" s="3" ph="1"/>
    </row>
    <row r="102" spans="3:32" ht="21" x14ac:dyDescent="0.15">
      <c r="AB102" s="3" ph="1"/>
    </row>
    <row r="103" spans="3:32" ht="21" x14ac:dyDescent="0.15">
      <c r="C103" s="3" ph="1"/>
      <c r="D103" s="3" ph="1"/>
      <c r="Z103" s="3" ph="1"/>
      <c r="AA103" s="3" ph="1"/>
      <c r="AC103" s="3" ph="1"/>
      <c r="AD103" s="3" ph="1"/>
      <c r="AE103" s="3" ph="1"/>
      <c r="AF103" s="3" ph="1"/>
    </row>
    <row r="104" spans="3:32" ht="21" x14ac:dyDescent="0.15">
      <c r="C104" s="3" ph="1"/>
      <c r="D104" s="3" ph="1"/>
      <c r="Z104" s="3" ph="1"/>
      <c r="AA104" s="3" ph="1"/>
      <c r="AC104" s="3" ph="1"/>
      <c r="AD104" s="3" ph="1"/>
      <c r="AE104" s="3" ph="1"/>
      <c r="AF104" s="3" ph="1"/>
    </row>
    <row r="105" spans="3:32" ht="21" x14ac:dyDescent="0.15">
      <c r="AB105" s="3" ph="1"/>
    </row>
    <row r="106" spans="3:32" ht="21" x14ac:dyDescent="0.15">
      <c r="C106" s="3" ph="1"/>
      <c r="D106" s="3" ph="1"/>
      <c r="Z106" s="3" ph="1"/>
      <c r="AA106" s="3" ph="1"/>
      <c r="AC106" s="3" ph="1"/>
      <c r="AD106" s="3" ph="1"/>
      <c r="AE106" s="3" ph="1"/>
      <c r="AF106" s="3" ph="1"/>
    </row>
    <row r="121" spans="3:32" ht="21" x14ac:dyDescent="0.15">
      <c r="AB121" s="3" ph="1"/>
    </row>
    <row r="122" spans="3:32" ht="21" x14ac:dyDescent="0.15">
      <c r="C122" s="3" ph="1"/>
      <c r="D122" s="3" ph="1"/>
      <c r="Z122" s="3" ph="1"/>
      <c r="AA122" s="3" ph="1"/>
      <c r="AC122" s="3" ph="1"/>
      <c r="AD122" s="3" ph="1"/>
      <c r="AE122" s="3" ph="1"/>
      <c r="AF122" s="3" ph="1"/>
    </row>
    <row r="123" spans="3:32" ht="21" x14ac:dyDescent="0.15">
      <c r="C123" s="3" ph="1"/>
      <c r="D123" s="3" ph="1"/>
      <c r="Z123" s="3" ph="1"/>
      <c r="AA123" s="3" ph="1"/>
      <c r="AC123" s="3" ph="1"/>
      <c r="AD123" s="3" ph="1"/>
      <c r="AE123" s="3" ph="1"/>
      <c r="AF123" s="3" ph="1"/>
    </row>
    <row r="124" spans="3:32" ht="21" x14ac:dyDescent="0.15">
      <c r="C124" s="3" ph="1"/>
      <c r="D124" s="3" ph="1"/>
      <c r="Z124" s="3" ph="1"/>
      <c r="AA124" s="3" ph="1"/>
      <c r="AC124" s="3" ph="1"/>
      <c r="AD124" s="3" ph="1"/>
      <c r="AE124" s="3" ph="1"/>
      <c r="AF124" s="3" ph="1"/>
    </row>
    <row r="125" spans="3:32" ht="21" x14ac:dyDescent="0.15">
      <c r="AB125" s="3" ph="1"/>
    </row>
    <row r="126" spans="3:32" ht="21" x14ac:dyDescent="0.15">
      <c r="C126" s="3" ph="1"/>
      <c r="D126" s="3" ph="1"/>
      <c r="Z126" s="3" ph="1"/>
      <c r="AA126" s="3" ph="1"/>
      <c r="AC126" s="3" ph="1"/>
      <c r="AD126" s="3" ph="1"/>
      <c r="AE126" s="3" ph="1"/>
      <c r="AF126" s="3" ph="1"/>
    </row>
    <row r="141" spans="3:32" ht="21" x14ac:dyDescent="0.15">
      <c r="AB141" s="3" ph="1"/>
    </row>
    <row r="142" spans="3:32" ht="21" x14ac:dyDescent="0.15">
      <c r="C142" s="3" ph="1"/>
      <c r="D142" s="3" ph="1"/>
      <c r="Z142" s="3" ph="1"/>
      <c r="AA142" s="3" ph="1"/>
      <c r="AC142" s="3" ph="1"/>
      <c r="AD142" s="3" ph="1"/>
      <c r="AE142" s="3" ph="1"/>
      <c r="AF142" s="3" ph="1"/>
    </row>
  </sheetData>
  <mergeCells count="7">
    <mergeCell ref="Z4:AA4"/>
    <mergeCell ref="H2:J2"/>
    <mergeCell ref="K2:M2"/>
    <mergeCell ref="N2:P2"/>
    <mergeCell ref="Q2:S2"/>
    <mergeCell ref="T2:V2"/>
    <mergeCell ref="W2:X2"/>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Q59"/>
  <sheetViews>
    <sheetView workbookViewId="0">
      <selection activeCell="G21" sqref="G21"/>
    </sheetView>
  </sheetViews>
  <sheetFormatPr defaultRowHeight="13.5" x14ac:dyDescent="0.15"/>
  <cols>
    <col min="1" max="1" width="7.5" style="192" customWidth="1"/>
    <col min="2" max="5" width="11.375" style="192" customWidth="1"/>
    <col min="6" max="6" width="9" style="192"/>
    <col min="7" max="7" width="17.125" style="192" customWidth="1"/>
    <col min="8" max="10" width="9" style="192"/>
    <col min="11" max="13" width="9.25" style="192" bestFit="1" customWidth="1"/>
    <col min="14" max="14" width="8.75" customWidth="1"/>
    <col min="15" max="16384" width="9" style="192"/>
  </cols>
  <sheetData>
    <row r="1" spans="1:17" x14ac:dyDescent="0.15">
      <c r="A1" s="639" t="s">
        <v>1232</v>
      </c>
      <c r="F1" s="192" t="s">
        <v>1233</v>
      </c>
      <c r="I1" s="639" t="s">
        <v>1243</v>
      </c>
      <c r="L1" s="646" t="s">
        <v>1233</v>
      </c>
      <c r="N1" s="192"/>
    </row>
    <row r="2" spans="1:17" x14ac:dyDescent="0.15">
      <c r="A2" s="291"/>
      <c r="B2" s="456" t="s">
        <v>1231</v>
      </c>
      <c r="C2" s="456" t="s">
        <v>1234</v>
      </c>
      <c r="D2" s="456" t="s">
        <v>1235</v>
      </c>
      <c r="E2" s="456" t="s">
        <v>1236</v>
      </c>
      <c r="F2" s="456" t="s">
        <v>1230</v>
      </c>
      <c r="G2" s="456" t="s">
        <v>1237</v>
      </c>
      <c r="I2" s="640" t="s">
        <v>1226</v>
      </c>
      <c r="J2" s="640" t="s">
        <v>1227</v>
      </c>
      <c r="K2" s="640" t="s">
        <v>1228</v>
      </c>
      <c r="L2" s="640" t="s">
        <v>1229</v>
      </c>
      <c r="M2" s="640" t="s">
        <v>1231</v>
      </c>
      <c r="N2" s="640" t="s">
        <v>1231</v>
      </c>
      <c r="O2" s="640" t="s">
        <v>1227</v>
      </c>
      <c r="P2" s="640" t="s">
        <v>1228</v>
      </c>
      <c r="Q2" s="640" t="s">
        <v>1229</v>
      </c>
    </row>
    <row r="3" spans="1:17" x14ac:dyDescent="0.15">
      <c r="A3" s="641" t="s">
        <v>1226</v>
      </c>
      <c r="B3" s="292"/>
      <c r="C3" s="641" t="s">
        <v>1227</v>
      </c>
      <c r="D3" s="641" t="s">
        <v>1228</v>
      </c>
      <c r="E3" s="641" t="s">
        <v>1229</v>
      </c>
      <c r="F3" s="292"/>
      <c r="G3" s="292"/>
      <c r="I3" s="288">
        <v>2010</v>
      </c>
      <c r="J3" s="159">
        <f t="shared" ref="J3:L10" si="0">C17</f>
        <v>759277</v>
      </c>
      <c r="K3" s="159">
        <f t="shared" si="0"/>
        <v>3515442</v>
      </c>
      <c r="L3" s="159">
        <f t="shared" si="0"/>
        <v>1281486</v>
      </c>
      <c r="M3" s="159">
        <f>B17</f>
        <v>5588133</v>
      </c>
      <c r="N3" s="457">
        <f t="shared" ref="N3:N10" si="1">M3/$M3*100</f>
        <v>100</v>
      </c>
      <c r="O3" s="457">
        <f t="shared" ref="O3:Q10" si="2">J3/$M3*100</f>
        <v>13.587310824563408</v>
      </c>
      <c r="P3" s="457">
        <f t="shared" si="2"/>
        <v>62.909061040601578</v>
      </c>
      <c r="Q3" s="457">
        <f t="shared" si="2"/>
        <v>22.932274518161968</v>
      </c>
    </row>
    <row r="4" spans="1:17" x14ac:dyDescent="0.15">
      <c r="A4" s="291">
        <v>1920</v>
      </c>
      <c r="B4" s="642">
        <v>2301799</v>
      </c>
      <c r="C4" s="642">
        <v>798303</v>
      </c>
      <c r="D4" s="642">
        <v>1385734</v>
      </c>
      <c r="E4" s="642">
        <v>117762</v>
      </c>
      <c r="F4" s="642">
        <f>B4-SUM(C4:E4)</f>
        <v>0</v>
      </c>
      <c r="G4" s="291" t="s">
        <v>1238</v>
      </c>
      <c r="I4" s="288">
        <v>2015</v>
      </c>
      <c r="J4" s="160">
        <f t="shared" si="0"/>
        <v>706871</v>
      </c>
      <c r="K4" s="160">
        <f t="shared" si="0"/>
        <v>3280212</v>
      </c>
      <c r="L4" s="160">
        <f t="shared" si="0"/>
        <v>1481646</v>
      </c>
      <c r="M4" s="160">
        <f t="shared" ref="M4:M10" si="3">B18</f>
        <v>5534800</v>
      </c>
      <c r="N4" s="463">
        <f t="shared" si="1"/>
        <v>100</v>
      </c>
      <c r="O4" s="463">
        <f t="shared" si="2"/>
        <v>12.771391920213921</v>
      </c>
      <c r="P4" s="463">
        <f t="shared" si="2"/>
        <v>59.265230902652313</v>
      </c>
      <c r="Q4" s="463">
        <f t="shared" si="2"/>
        <v>26.769639372696393</v>
      </c>
    </row>
    <row r="5" spans="1:17" x14ac:dyDescent="0.15">
      <c r="A5" s="288">
        <v>1950</v>
      </c>
      <c r="B5" s="643">
        <v>3309935</v>
      </c>
      <c r="C5" s="643">
        <v>1102820</v>
      </c>
      <c r="D5" s="643">
        <v>2045505</v>
      </c>
      <c r="E5" s="643">
        <v>161276</v>
      </c>
      <c r="F5" s="643">
        <f t="shared" ref="F5:F24" si="4">B5-SUM(C5:E5)</f>
        <v>334</v>
      </c>
      <c r="G5" s="288"/>
      <c r="I5" s="291">
        <v>2020</v>
      </c>
      <c r="J5" s="159">
        <f t="shared" si="0"/>
        <v>661563</v>
      </c>
      <c r="K5" s="159">
        <f t="shared" si="0"/>
        <v>3174864</v>
      </c>
      <c r="L5" s="159">
        <f t="shared" si="0"/>
        <v>1606797</v>
      </c>
      <c r="M5" s="159">
        <f t="shared" si="3"/>
        <v>5443224</v>
      </c>
      <c r="N5" s="457">
        <f t="shared" si="1"/>
        <v>100</v>
      </c>
      <c r="O5" s="457">
        <f t="shared" si="2"/>
        <v>12.153881596641989</v>
      </c>
      <c r="P5" s="457">
        <f t="shared" si="2"/>
        <v>58.326903320532097</v>
      </c>
      <c r="Q5" s="457">
        <f t="shared" si="2"/>
        <v>29.519215082825912</v>
      </c>
    </row>
    <row r="6" spans="1:17" x14ac:dyDescent="0.15">
      <c r="A6" s="288">
        <v>1955</v>
      </c>
      <c r="B6" s="643">
        <v>3620947</v>
      </c>
      <c r="C6" s="643">
        <v>1142402</v>
      </c>
      <c r="D6" s="643">
        <v>2284166</v>
      </c>
      <c r="E6" s="643">
        <v>194282</v>
      </c>
      <c r="F6" s="643">
        <f t="shared" si="4"/>
        <v>97</v>
      </c>
      <c r="G6" s="288"/>
      <c r="I6" s="288">
        <v>2025</v>
      </c>
      <c r="J6" s="161">
        <f t="shared" si="0"/>
        <v>608288</v>
      </c>
      <c r="K6" s="161">
        <f t="shared" si="0"/>
        <v>3064176</v>
      </c>
      <c r="L6" s="161">
        <f t="shared" si="0"/>
        <v>1633619</v>
      </c>
      <c r="M6" s="161">
        <f t="shared" si="3"/>
        <v>5306083</v>
      </c>
      <c r="N6" s="460">
        <f t="shared" si="1"/>
        <v>100</v>
      </c>
      <c r="O6" s="460">
        <f t="shared" si="2"/>
        <v>11.463974461010128</v>
      </c>
      <c r="P6" s="460">
        <f t="shared" si="2"/>
        <v>57.748361644550229</v>
      </c>
      <c r="Q6" s="460">
        <f t="shared" si="2"/>
        <v>30.78766389443965</v>
      </c>
    </row>
    <row r="7" spans="1:17" x14ac:dyDescent="0.15">
      <c r="A7" s="288">
        <v>1960</v>
      </c>
      <c r="B7" s="643">
        <v>3906487</v>
      </c>
      <c r="C7" s="643">
        <v>1089072</v>
      </c>
      <c r="D7" s="643">
        <v>2594822</v>
      </c>
      <c r="E7" s="643">
        <v>222593</v>
      </c>
      <c r="F7" s="643">
        <f t="shared" si="4"/>
        <v>0</v>
      </c>
      <c r="G7" s="288"/>
      <c r="I7" s="288">
        <v>2030</v>
      </c>
      <c r="J7" s="161">
        <f t="shared" si="0"/>
        <v>563409</v>
      </c>
      <c r="K7" s="161">
        <f t="shared" si="0"/>
        <v>2916530</v>
      </c>
      <c r="L7" s="161">
        <f t="shared" si="0"/>
        <v>1659156</v>
      </c>
      <c r="M7" s="161">
        <f t="shared" si="3"/>
        <v>5139095</v>
      </c>
      <c r="N7" s="460">
        <f t="shared" si="1"/>
        <v>100</v>
      </c>
      <c r="O7" s="460">
        <f t="shared" si="2"/>
        <v>10.963194881589073</v>
      </c>
      <c r="P7" s="460">
        <f t="shared" si="2"/>
        <v>56.751821089121727</v>
      </c>
      <c r="Q7" s="460">
        <f t="shared" si="2"/>
        <v>32.284984029289205</v>
      </c>
    </row>
    <row r="8" spans="1:17" x14ac:dyDescent="0.15">
      <c r="A8" s="288">
        <v>1965</v>
      </c>
      <c r="B8" s="643">
        <v>4309944</v>
      </c>
      <c r="C8" s="643">
        <v>1037393</v>
      </c>
      <c r="D8" s="643">
        <v>3006974</v>
      </c>
      <c r="E8" s="643">
        <v>265577</v>
      </c>
      <c r="F8" s="643">
        <f t="shared" si="4"/>
        <v>0</v>
      </c>
      <c r="G8" s="288"/>
      <c r="I8" s="288">
        <v>2035</v>
      </c>
      <c r="J8" s="161">
        <f t="shared" si="0"/>
        <v>525144</v>
      </c>
      <c r="K8" s="161">
        <f t="shared" si="0"/>
        <v>2725857</v>
      </c>
      <c r="L8" s="161">
        <f t="shared" si="0"/>
        <v>1697777</v>
      </c>
      <c r="M8" s="161">
        <f t="shared" si="3"/>
        <v>4948778</v>
      </c>
      <c r="N8" s="460">
        <f t="shared" si="1"/>
        <v>100</v>
      </c>
      <c r="O8" s="460">
        <f t="shared" si="2"/>
        <v>10.611589366102097</v>
      </c>
      <c r="P8" s="460">
        <f t="shared" si="2"/>
        <v>55.081416058671451</v>
      </c>
      <c r="Q8" s="460">
        <f t="shared" si="2"/>
        <v>34.306994575226454</v>
      </c>
    </row>
    <row r="9" spans="1:17" x14ac:dyDescent="0.15">
      <c r="A9" s="288">
        <v>1970</v>
      </c>
      <c r="B9" s="643">
        <v>4667928</v>
      </c>
      <c r="C9" s="643">
        <v>1096958</v>
      </c>
      <c r="D9" s="643">
        <v>3246965</v>
      </c>
      <c r="E9" s="643">
        <v>324005</v>
      </c>
      <c r="F9" s="643">
        <f t="shared" si="4"/>
        <v>0</v>
      </c>
      <c r="G9" s="288"/>
      <c r="I9" s="288">
        <v>2040</v>
      </c>
      <c r="J9" s="161">
        <f t="shared" si="0"/>
        <v>499853</v>
      </c>
      <c r="K9" s="161">
        <f t="shared" si="0"/>
        <v>2472326</v>
      </c>
      <c r="L9" s="161">
        <f t="shared" si="0"/>
        <v>1770468</v>
      </c>
      <c r="M9" s="161">
        <f t="shared" si="3"/>
        <v>4742647</v>
      </c>
      <c r="N9" s="460">
        <f t="shared" si="1"/>
        <v>100</v>
      </c>
      <c r="O9" s="460">
        <f t="shared" si="2"/>
        <v>10.539536254753939</v>
      </c>
      <c r="P9" s="460">
        <f t="shared" si="2"/>
        <v>52.129665142693526</v>
      </c>
      <c r="Q9" s="460">
        <f t="shared" si="2"/>
        <v>37.330798602552541</v>
      </c>
    </row>
    <row r="10" spans="1:17" x14ac:dyDescent="0.15">
      <c r="A10" s="288">
        <v>1975</v>
      </c>
      <c r="B10" s="643">
        <v>4992140</v>
      </c>
      <c r="C10" s="643">
        <v>1224538</v>
      </c>
      <c r="D10" s="643">
        <v>3369577</v>
      </c>
      <c r="E10" s="643">
        <v>395727</v>
      </c>
      <c r="F10" s="643">
        <f t="shared" si="4"/>
        <v>2298</v>
      </c>
      <c r="G10" s="288"/>
      <c r="I10" s="292">
        <v>2045</v>
      </c>
      <c r="J10" s="160">
        <f t="shared" si="0"/>
        <v>474469</v>
      </c>
      <c r="K10" s="160">
        <f t="shared" si="0"/>
        <v>2293740</v>
      </c>
      <c r="L10" s="160">
        <f t="shared" si="0"/>
        <v>1764290</v>
      </c>
      <c r="M10" s="160">
        <f t="shared" si="3"/>
        <v>4532499</v>
      </c>
      <c r="N10" s="463">
        <f t="shared" si="1"/>
        <v>100</v>
      </c>
      <c r="O10" s="463">
        <f t="shared" si="2"/>
        <v>10.468154543442813</v>
      </c>
      <c r="P10" s="463">
        <f t="shared" si="2"/>
        <v>50.606519714621015</v>
      </c>
      <c r="Q10" s="463">
        <f t="shared" si="2"/>
        <v>38.925325741936177</v>
      </c>
    </row>
    <row r="11" spans="1:17" x14ac:dyDescent="0.15">
      <c r="A11" s="288">
        <v>1980</v>
      </c>
      <c r="B11" s="643">
        <v>5144892</v>
      </c>
      <c r="C11" s="643">
        <v>1227770</v>
      </c>
      <c r="D11" s="643">
        <v>3435027</v>
      </c>
      <c r="E11" s="643">
        <v>474708</v>
      </c>
      <c r="F11" s="643">
        <f t="shared" si="4"/>
        <v>7387</v>
      </c>
      <c r="G11" s="288"/>
      <c r="N11" s="192"/>
    </row>
    <row r="12" spans="1:17" x14ac:dyDescent="0.15">
      <c r="A12" s="288">
        <v>1985</v>
      </c>
      <c r="B12" s="643">
        <v>5278050</v>
      </c>
      <c r="C12" s="643">
        <v>1149105</v>
      </c>
      <c r="D12" s="643">
        <v>3581543</v>
      </c>
      <c r="E12" s="643">
        <v>545382</v>
      </c>
      <c r="F12" s="643">
        <f t="shared" si="4"/>
        <v>2020</v>
      </c>
      <c r="G12" s="288"/>
      <c r="N12" s="192"/>
    </row>
    <row r="13" spans="1:17" x14ac:dyDescent="0.15">
      <c r="A13" s="288">
        <v>1990</v>
      </c>
      <c r="B13" s="643">
        <v>5405040</v>
      </c>
      <c r="C13" s="643">
        <v>991045</v>
      </c>
      <c r="D13" s="643">
        <v>3752880</v>
      </c>
      <c r="E13" s="643">
        <v>642401</v>
      </c>
      <c r="F13" s="643">
        <f t="shared" si="4"/>
        <v>18714</v>
      </c>
      <c r="G13" s="288"/>
      <c r="I13" s="639" t="s">
        <v>1243</v>
      </c>
      <c r="L13" s="646" t="s">
        <v>1233</v>
      </c>
      <c r="N13" s="192"/>
    </row>
    <row r="14" spans="1:17" x14ac:dyDescent="0.15">
      <c r="A14" s="288">
        <v>1995</v>
      </c>
      <c r="B14" s="643">
        <v>5401877</v>
      </c>
      <c r="C14" s="643">
        <v>880094</v>
      </c>
      <c r="D14" s="643">
        <v>3755500</v>
      </c>
      <c r="E14" s="643">
        <v>763752</v>
      </c>
      <c r="F14" s="643">
        <f t="shared" si="4"/>
        <v>2531</v>
      </c>
      <c r="G14" s="288"/>
      <c r="I14" s="640" t="s">
        <v>1226</v>
      </c>
      <c r="J14" s="640" t="s">
        <v>1227</v>
      </c>
      <c r="K14" s="640" t="s">
        <v>1228</v>
      </c>
      <c r="L14" s="640" t="s">
        <v>1229</v>
      </c>
      <c r="M14" s="640" t="s">
        <v>1231</v>
      </c>
      <c r="N14" s="640" t="s">
        <v>1231</v>
      </c>
      <c r="O14" s="640" t="s">
        <v>1227</v>
      </c>
      <c r="P14" s="640" t="s">
        <v>1228</v>
      </c>
      <c r="Q14" s="640" t="s">
        <v>1229</v>
      </c>
    </row>
    <row r="15" spans="1:17" x14ac:dyDescent="0.15">
      <c r="A15" s="288">
        <v>2000</v>
      </c>
      <c r="B15" s="643">
        <v>5550574</v>
      </c>
      <c r="C15" s="643">
        <v>830112</v>
      </c>
      <c r="D15" s="643">
        <v>3776483</v>
      </c>
      <c r="E15" s="643">
        <v>939950</v>
      </c>
      <c r="F15" s="643">
        <f t="shared" si="4"/>
        <v>4029</v>
      </c>
      <c r="G15" s="288"/>
      <c r="I15" s="288">
        <v>2010</v>
      </c>
      <c r="J15" s="692"/>
      <c r="K15" s="692"/>
      <c r="L15" s="692"/>
      <c r="M15" s="692"/>
      <c r="N15" s="457" t="e">
        <f t="shared" ref="N15:N22" si="5">M15/$M15*100</f>
        <v>#DIV/0!</v>
      </c>
      <c r="O15" s="457" t="e">
        <f t="shared" ref="O15:Q22" si="6">J15/$M15*100</f>
        <v>#DIV/0!</v>
      </c>
      <c r="P15" s="457" t="e">
        <f t="shared" si="6"/>
        <v>#DIV/0!</v>
      </c>
      <c r="Q15" s="457" t="e">
        <f t="shared" si="6"/>
        <v>#DIV/0!</v>
      </c>
    </row>
    <row r="16" spans="1:17" x14ac:dyDescent="0.15">
      <c r="A16" s="288">
        <v>2005</v>
      </c>
      <c r="B16" s="643">
        <v>5590601</v>
      </c>
      <c r="C16" s="643">
        <v>793885</v>
      </c>
      <c r="D16" s="643">
        <v>3667475</v>
      </c>
      <c r="E16" s="643">
        <v>1108564</v>
      </c>
      <c r="F16" s="643">
        <f t="shared" si="4"/>
        <v>20677</v>
      </c>
      <c r="G16" s="288"/>
      <c r="I16" s="288">
        <v>2015</v>
      </c>
      <c r="J16" s="692"/>
      <c r="K16" s="692"/>
      <c r="L16" s="692"/>
      <c r="M16" s="692"/>
      <c r="N16" s="463" t="e">
        <f t="shared" si="5"/>
        <v>#DIV/0!</v>
      </c>
      <c r="O16" s="463" t="e">
        <f t="shared" si="6"/>
        <v>#DIV/0!</v>
      </c>
      <c r="P16" s="463" t="e">
        <f t="shared" si="6"/>
        <v>#DIV/0!</v>
      </c>
      <c r="Q16" s="463" t="e">
        <f t="shared" si="6"/>
        <v>#DIV/0!</v>
      </c>
    </row>
    <row r="17" spans="1:17" x14ac:dyDescent="0.15">
      <c r="A17" s="288">
        <v>2010</v>
      </c>
      <c r="B17" s="643">
        <v>5588133</v>
      </c>
      <c r="C17" s="643">
        <v>759277</v>
      </c>
      <c r="D17" s="643">
        <v>3515442</v>
      </c>
      <c r="E17" s="643">
        <v>1281486</v>
      </c>
      <c r="F17" s="643">
        <f t="shared" si="4"/>
        <v>31928</v>
      </c>
      <c r="G17" s="288"/>
      <c r="I17" s="291">
        <v>2020</v>
      </c>
      <c r="J17" s="693"/>
      <c r="K17" s="693"/>
      <c r="L17" s="693"/>
      <c r="M17" s="693"/>
      <c r="N17" s="457" t="e">
        <f t="shared" si="5"/>
        <v>#DIV/0!</v>
      </c>
      <c r="O17" s="457" t="e">
        <f t="shared" si="6"/>
        <v>#DIV/0!</v>
      </c>
      <c r="P17" s="457" t="e">
        <f t="shared" si="6"/>
        <v>#DIV/0!</v>
      </c>
      <c r="Q17" s="457" t="e">
        <f t="shared" si="6"/>
        <v>#DIV/0!</v>
      </c>
    </row>
    <row r="18" spans="1:17" x14ac:dyDescent="0.15">
      <c r="A18" s="288">
        <v>2015</v>
      </c>
      <c r="B18" s="643">
        <v>5534800</v>
      </c>
      <c r="C18" s="643">
        <v>706871</v>
      </c>
      <c r="D18" s="643">
        <v>3280212</v>
      </c>
      <c r="E18" s="643">
        <v>1481646</v>
      </c>
      <c r="F18" s="643">
        <f t="shared" si="4"/>
        <v>66071</v>
      </c>
      <c r="G18" s="288"/>
      <c r="I18" s="288">
        <v>2025</v>
      </c>
      <c r="J18" s="692"/>
      <c r="K18" s="692"/>
      <c r="L18" s="692"/>
      <c r="M18" s="692"/>
      <c r="N18" s="460" t="e">
        <f t="shared" si="5"/>
        <v>#DIV/0!</v>
      </c>
      <c r="O18" s="460" t="e">
        <f t="shared" si="6"/>
        <v>#DIV/0!</v>
      </c>
      <c r="P18" s="460" t="e">
        <f t="shared" si="6"/>
        <v>#DIV/0!</v>
      </c>
      <c r="Q18" s="460" t="e">
        <f t="shared" si="6"/>
        <v>#DIV/0!</v>
      </c>
    </row>
    <row r="19" spans="1:17" x14ac:dyDescent="0.15">
      <c r="A19" s="291">
        <v>2020</v>
      </c>
      <c r="B19" s="159">
        <v>5443224</v>
      </c>
      <c r="C19" s="159">
        <v>661563</v>
      </c>
      <c r="D19" s="159">
        <v>3174864</v>
      </c>
      <c r="E19" s="159">
        <v>1606797</v>
      </c>
      <c r="F19" s="642">
        <f t="shared" si="4"/>
        <v>0</v>
      </c>
      <c r="G19" s="291" t="s">
        <v>1239</v>
      </c>
      <c r="I19" s="288">
        <v>2030</v>
      </c>
      <c r="J19" s="692"/>
      <c r="K19" s="692"/>
      <c r="L19" s="692"/>
      <c r="M19" s="692"/>
      <c r="N19" s="460" t="e">
        <f t="shared" si="5"/>
        <v>#DIV/0!</v>
      </c>
      <c r="O19" s="460" t="e">
        <f t="shared" si="6"/>
        <v>#DIV/0!</v>
      </c>
      <c r="P19" s="460" t="e">
        <f t="shared" si="6"/>
        <v>#DIV/0!</v>
      </c>
      <c r="Q19" s="460" t="e">
        <f t="shared" si="6"/>
        <v>#DIV/0!</v>
      </c>
    </row>
    <row r="20" spans="1:17" x14ac:dyDescent="0.15">
      <c r="A20" s="288">
        <v>2025</v>
      </c>
      <c r="B20" s="161">
        <v>5306083</v>
      </c>
      <c r="C20" s="161">
        <v>608288</v>
      </c>
      <c r="D20" s="161">
        <v>3064176</v>
      </c>
      <c r="E20" s="161">
        <v>1633619</v>
      </c>
      <c r="F20" s="643">
        <f t="shared" si="4"/>
        <v>0</v>
      </c>
      <c r="G20" s="288" t="s">
        <v>1240</v>
      </c>
      <c r="I20" s="288">
        <v>2035</v>
      </c>
      <c r="J20" s="692"/>
      <c r="K20" s="692"/>
      <c r="L20" s="692"/>
      <c r="M20" s="692"/>
      <c r="N20" s="460" t="e">
        <f t="shared" si="5"/>
        <v>#DIV/0!</v>
      </c>
      <c r="O20" s="460" t="e">
        <f t="shared" si="6"/>
        <v>#DIV/0!</v>
      </c>
      <c r="P20" s="460" t="e">
        <f t="shared" si="6"/>
        <v>#DIV/0!</v>
      </c>
      <c r="Q20" s="460" t="e">
        <f t="shared" si="6"/>
        <v>#DIV/0!</v>
      </c>
    </row>
    <row r="21" spans="1:17" x14ac:dyDescent="0.15">
      <c r="A21" s="288">
        <v>2030</v>
      </c>
      <c r="B21" s="161">
        <v>5139095</v>
      </c>
      <c r="C21" s="161">
        <v>563409</v>
      </c>
      <c r="D21" s="161">
        <v>2916530</v>
      </c>
      <c r="E21" s="161">
        <v>1659156</v>
      </c>
      <c r="F21" s="643">
        <f t="shared" si="4"/>
        <v>0</v>
      </c>
      <c r="G21" s="288" t="s">
        <v>1241</v>
      </c>
      <c r="I21" s="288">
        <v>2040</v>
      </c>
      <c r="J21" s="692"/>
      <c r="K21" s="692"/>
      <c r="L21" s="692"/>
      <c r="M21" s="692"/>
      <c r="N21" s="460" t="e">
        <f t="shared" si="5"/>
        <v>#DIV/0!</v>
      </c>
      <c r="O21" s="460" t="e">
        <f t="shared" si="6"/>
        <v>#DIV/0!</v>
      </c>
      <c r="P21" s="460" t="e">
        <f t="shared" si="6"/>
        <v>#DIV/0!</v>
      </c>
      <c r="Q21" s="460" t="e">
        <f t="shared" si="6"/>
        <v>#DIV/0!</v>
      </c>
    </row>
    <row r="22" spans="1:17" x14ac:dyDescent="0.15">
      <c r="A22" s="288">
        <v>2035</v>
      </c>
      <c r="B22" s="161">
        <v>4948778</v>
      </c>
      <c r="C22" s="161">
        <v>525144</v>
      </c>
      <c r="D22" s="161">
        <v>2725857</v>
      </c>
      <c r="E22" s="161">
        <v>1697777</v>
      </c>
      <c r="F22" s="643">
        <f t="shared" si="4"/>
        <v>0</v>
      </c>
      <c r="G22" s="288"/>
      <c r="I22" s="292">
        <v>2045</v>
      </c>
      <c r="J22" s="694"/>
      <c r="K22" s="694"/>
      <c r="L22" s="694"/>
      <c r="M22" s="694"/>
      <c r="N22" s="463" t="e">
        <f t="shared" si="5"/>
        <v>#DIV/0!</v>
      </c>
      <c r="O22" s="463" t="e">
        <f t="shared" si="6"/>
        <v>#DIV/0!</v>
      </c>
      <c r="P22" s="463" t="e">
        <f t="shared" si="6"/>
        <v>#DIV/0!</v>
      </c>
      <c r="Q22" s="463" t="e">
        <f t="shared" si="6"/>
        <v>#DIV/0!</v>
      </c>
    </row>
    <row r="23" spans="1:17" x14ac:dyDescent="0.15">
      <c r="A23" s="288">
        <v>2040</v>
      </c>
      <c r="B23" s="161">
        <v>4742647</v>
      </c>
      <c r="C23" s="161">
        <v>499853</v>
      </c>
      <c r="D23" s="161">
        <v>2472326</v>
      </c>
      <c r="E23" s="161">
        <v>1770468</v>
      </c>
      <c r="F23" s="643">
        <f t="shared" si="4"/>
        <v>0</v>
      </c>
      <c r="G23" s="288"/>
      <c r="N23" s="192"/>
    </row>
    <row r="24" spans="1:17" x14ac:dyDescent="0.15">
      <c r="A24" s="292">
        <v>2045</v>
      </c>
      <c r="B24" s="160">
        <v>4532499</v>
      </c>
      <c r="C24" s="160">
        <v>474469</v>
      </c>
      <c r="D24" s="160">
        <v>2293740</v>
      </c>
      <c r="E24" s="160">
        <v>1764290</v>
      </c>
      <c r="F24" s="644">
        <f t="shared" si="4"/>
        <v>0</v>
      </c>
      <c r="G24" s="292"/>
      <c r="N24" s="192"/>
    </row>
    <row r="25" spans="1:17" x14ac:dyDescent="0.15">
      <c r="I25" s="639" t="s">
        <v>1243</v>
      </c>
      <c r="L25" s="646" t="s">
        <v>1233</v>
      </c>
      <c r="N25" s="192"/>
    </row>
    <row r="26" spans="1:17" x14ac:dyDescent="0.15">
      <c r="A26" s="639" t="s">
        <v>1232</v>
      </c>
      <c r="F26" s="192" t="s">
        <v>1242</v>
      </c>
      <c r="I26" s="640" t="s">
        <v>1226</v>
      </c>
      <c r="J26" s="640" t="s">
        <v>1227</v>
      </c>
      <c r="K26" s="640" t="s">
        <v>1228</v>
      </c>
      <c r="L26" s="640" t="s">
        <v>1229</v>
      </c>
      <c r="M26" s="640" t="s">
        <v>1231</v>
      </c>
      <c r="N26" s="640" t="s">
        <v>1231</v>
      </c>
      <c r="O26" s="640" t="s">
        <v>1227</v>
      </c>
      <c r="P26" s="640" t="s">
        <v>1228</v>
      </c>
      <c r="Q26" s="640" t="s">
        <v>1229</v>
      </c>
    </row>
    <row r="27" spans="1:17" x14ac:dyDescent="0.15">
      <c r="A27" s="291"/>
      <c r="C27" s="456" t="s">
        <v>1234</v>
      </c>
      <c r="D27" s="456" t="s">
        <v>1235</v>
      </c>
      <c r="E27" s="456" t="s">
        <v>1236</v>
      </c>
      <c r="F27" s="456" t="s">
        <v>1231</v>
      </c>
      <c r="G27" s="456" t="s">
        <v>1237</v>
      </c>
      <c r="I27" s="288">
        <v>2010</v>
      </c>
      <c r="J27" s="161"/>
      <c r="K27" s="161"/>
      <c r="L27" s="161"/>
      <c r="M27" s="161"/>
      <c r="N27" s="457" t="e">
        <f t="shared" ref="N27:N34" si="7">M27/$M27*100</f>
        <v>#DIV/0!</v>
      </c>
      <c r="O27" s="457" t="e">
        <f t="shared" ref="O27:Q34" si="8">J27/$M27*100</f>
        <v>#DIV/0!</v>
      </c>
      <c r="P27" s="457" t="e">
        <f t="shared" si="8"/>
        <v>#DIV/0!</v>
      </c>
      <c r="Q27" s="457" t="e">
        <f t="shared" si="8"/>
        <v>#DIV/0!</v>
      </c>
    </row>
    <row r="28" spans="1:17" x14ac:dyDescent="0.15">
      <c r="A28" s="641" t="s">
        <v>1226</v>
      </c>
      <c r="C28" s="641" t="s">
        <v>1227</v>
      </c>
      <c r="D28" s="641" t="s">
        <v>1228</v>
      </c>
      <c r="E28" s="641" t="s">
        <v>1229</v>
      </c>
      <c r="F28" s="292"/>
      <c r="G28" s="292"/>
      <c r="I28" s="288">
        <v>2015</v>
      </c>
      <c r="J28" s="161"/>
      <c r="K28" s="161"/>
      <c r="L28" s="161"/>
      <c r="M28" s="161"/>
      <c r="N28" s="463" t="e">
        <f t="shared" si="7"/>
        <v>#DIV/0!</v>
      </c>
      <c r="O28" s="463" t="e">
        <f t="shared" si="8"/>
        <v>#DIV/0!</v>
      </c>
      <c r="P28" s="463" t="e">
        <f t="shared" si="8"/>
        <v>#DIV/0!</v>
      </c>
      <c r="Q28" s="463" t="e">
        <f t="shared" si="8"/>
        <v>#DIV/0!</v>
      </c>
    </row>
    <row r="29" spans="1:17" x14ac:dyDescent="0.15">
      <c r="A29" s="192">
        <v>1990</v>
      </c>
      <c r="C29" s="645">
        <v>995</v>
      </c>
      <c r="D29" s="645">
        <v>3765</v>
      </c>
      <c r="E29" s="645">
        <v>645</v>
      </c>
      <c r="F29" s="645">
        <v>5405</v>
      </c>
      <c r="I29" s="291">
        <v>2020</v>
      </c>
      <c r="J29" s="159"/>
      <c r="K29" s="159"/>
      <c r="L29" s="159"/>
      <c r="M29" s="159"/>
      <c r="N29" s="457" t="e">
        <f t="shared" si="7"/>
        <v>#DIV/0!</v>
      </c>
      <c r="O29" s="457" t="e">
        <f t="shared" si="8"/>
        <v>#DIV/0!</v>
      </c>
      <c r="P29" s="457" t="e">
        <f t="shared" si="8"/>
        <v>#DIV/0!</v>
      </c>
      <c r="Q29" s="457" t="e">
        <f t="shared" si="8"/>
        <v>#DIV/0!</v>
      </c>
    </row>
    <row r="30" spans="1:17" x14ac:dyDescent="0.15">
      <c r="A30" s="192">
        <v>1991</v>
      </c>
      <c r="C30" s="645">
        <v>968</v>
      </c>
      <c r="D30" s="645">
        <v>3797</v>
      </c>
      <c r="E30" s="645">
        <v>672</v>
      </c>
      <c r="F30" s="645">
        <v>5437</v>
      </c>
      <c r="I30" s="288">
        <v>2025</v>
      </c>
      <c r="J30" s="161"/>
      <c r="K30" s="161"/>
      <c r="L30" s="161"/>
      <c r="M30" s="161"/>
      <c r="N30" s="460" t="e">
        <f t="shared" si="7"/>
        <v>#DIV/0!</v>
      </c>
      <c r="O30" s="460" t="e">
        <f t="shared" si="8"/>
        <v>#DIV/0!</v>
      </c>
      <c r="P30" s="460" t="e">
        <f t="shared" si="8"/>
        <v>#DIV/0!</v>
      </c>
      <c r="Q30" s="460" t="e">
        <f t="shared" si="8"/>
        <v>#DIV/0!</v>
      </c>
    </row>
    <row r="31" spans="1:17" x14ac:dyDescent="0.15">
      <c r="A31" s="192">
        <v>1992</v>
      </c>
      <c r="C31" s="645">
        <v>946</v>
      </c>
      <c r="D31" s="645">
        <v>3820</v>
      </c>
      <c r="E31" s="645">
        <v>700</v>
      </c>
      <c r="F31" s="645">
        <v>5466</v>
      </c>
      <c r="I31" s="288">
        <v>2030</v>
      </c>
      <c r="J31" s="161"/>
      <c r="K31" s="161"/>
      <c r="L31" s="161"/>
      <c r="M31" s="161"/>
      <c r="N31" s="460" t="e">
        <f t="shared" si="7"/>
        <v>#DIV/0!</v>
      </c>
      <c r="O31" s="460" t="e">
        <f t="shared" si="8"/>
        <v>#DIV/0!</v>
      </c>
      <c r="P31" s="460" t="e">
        <f t="shared" si="8"/>
        <v>#DIV/0!</v>
      </c>
      <c r="Q31" s="460" t="e">
        <f t="shared" si="8"/>
        <v>#DIV/0!</v>
      </c>
    </row>
    <row r="32" spans="1:17" x14ac:dyDescent="0.15">
      <c r="A32" s="192">
        <v>1993</v>
      </c>
      <c r="C32" s="645">
        <v>925</v>
      </c>
      <c r="D32" s="645">
        <v>3837</v>
      </c>
      <c r="E32" s="645">
        <v>728</v>
      </c>
      <c r="F32" s="645">
        <v>5490</v>
      </c>
      <c r="I32" s="288">
        <v>2035</v>
      </c>
      <c r="J32" s="161"/>
      <c r="K32" s="161"/>
      <c r="L32" s="161"/>
      <c r="M32" s="161"/>
      <c r="N32" s="460" t="e">
        <f t="shared" si="7"/>
        <v>#DIV/0!</v>
      </c>
      <c r="O32" s="460" t="e">
        <f t="shared" si="8"/>
        <v>#DIV/0!</v>
      </c>
      <c r="P32" s="460" t="e">
        <f t="shared" si="8"/>
        <v>#DIV/0!</v>
      </c>
      <c r="Q32" s="460" t="e">
        <f t="shared" si="8"/>
        <v>#DIV/0!</v>
      </c>
    </row>
    <row r="33" spans="1:17" x14ac:dyDescent="0.15">
      <c r="A33" s="192">
        <v>1994</v>
      </c>
      <c r="C33" s="645">
        <v>910</v>
      </c>
      <c r="D33" s="645">
        <v>3847</v>
      </c>
      <c r="E33" s="645">
        <v>757</v>
      </c>
      <c r="F33" s="645">
        <v>5514</v>
      </c>
      <c r="I33" s="288">
        <v>2040</v>
      </c>
      <c r="J33" s="161"/>
      <c r="K33" s="161"/>
      <c r="L33" s="161"/>
      <c r="M33" s="161"/>
      <c r="N33" s="460" t="e">
        <f t="shared" si="7"/>
        <v>#DIV/0!</v>
      </c>
      <c r="O33" s="460" t="e">
        <f t="shared" si="8"/>
        <v>#DIV/0!</v>
      </c>
      <c r="P33" s="460" t="e">
        <f t="shared" si="8"/>
        <v>#DIV/0!</v>
      </c>
      <c r="Q33" s="460" t="e">
        <f t="shared" si="8"/>
        <v>#DIV/0!</v>
      </c>
    </row>
    <row r="34" spans="1:17" x14ac:dyDescent="0.15">
      <c r="A34" s="192">
        <v>1995</v>
      </c>
      <c r="C34" s="645">
        <v>881</v>
      </c>
      <c r="D34" s="645">
        <v>3758</v>
      </c>
      <c r="E34" s="645">
        <v>763</v>
      </c>
      <c r="F34" s="645">
        <v>5402</v>
      </c>
      <c r="I34" s="292">
        <v>2045</v>
      </c>
      <c r="J34" s="160"/>
      <c r="K34" s="160"/>
      <c r="L34" s="160"/>
      <c r="M34" s="160"/>
      <c r="N34" s="463" t="e">
        <f t="shared" si="7"/>
        <v>#DIV/0!</v>
      </c>
      <c r="O34" s="463" t="e">
        <f t="shared" si="8"/>
        <v>#DIV/0!</v>
      </c>
      <c r="P34" s="463" t="e">
        <f t="shared" si="8"/>
        <v>#DIV/0!</v>
      </c>
      <c r="Q34" s="463" t="e">
        <f t="shared" si="8"/>
        <v>#DIV/0!</v>
      </c>
    </row>
    <row r="35" spans="1:17" x14ac:dyDescent="0.15">
      <c r="A35" s="192">
        <v>1996</v>
      </c>
      <c r="C35" s="645">
        <v>865</v>
      </c>
      <c r="D35" s="645">
        <v>3749</v>
      </c>
      <c r="E35" s="645">
        <v>796</v>
      </c>
      <c r="F35" s="645">
        <v>5410</v>
      </c>
      <c r="N35" s="192"/>
    </row>
    <row r="36" spans="1:17" x14ac:dyDescent="0.15">
      <c r="A36" s="192">
        <v>1997</v>
      </c>
      <c r="C36" s="645">
        <v>851</v>
      </c>
      <c r="D36" s="645">
        <v>3752</v>
      </c>
      <c r="E36" s="645">
        <v>830</v>
      </c>
      <c r="F36" s="645">
        <v>5433</v>
      </c>
      <c r="N36" s="192"/>
    </row>
    <row r="37" spans="1:17" x14ac:dyDescent="0.15">
      <c r="A37" s="192">
        <v>1998</v>
      </c>
      <c r="C37" s="645">
        <v>839</v>
      </c>
      <c r="D37" s="645">
        <v>3757</v>
      </c>
      <c r="E37" s="645">
        <v>865</v>
      </c>
      <c r="F37" s="645">
        <v>5461</v>
      </c>
      <c r="N37" s="192"/>
    </row>
    <row r="38" spans="1:17" x14ac:dyDescent="0.15">
      <c r="A38" s="192">
        <v>1999</v>
      </c>
      <c r="C38" s="645">
        <v>828</v>
      </c>
      <c r="D38" s="645">
        <v>3759</v>
      </c>
      <c r="E38" s="645">
        <v>897</v>
      </c>
      <c r="F38" s="645">
        <v>5484</v>
      </c>
      <c r="N38" s="192"/>
    </row>
    <row r="39" spans="1:17" x14ac:dyDescent="0.15">
      <c r="A39" s="192">
        <v>2000</v>
      </c>
      <c r="C39" s="645">
        <v>830</v>
      </c>
      <c r="D39" s="645">
        <v>3780</v>
      </c>
      <c r="E39" s="645">
        <v>941</v>
      </c>
      <c r="F39" s="645">
        <v>5551</v>
      </c>
      <c r="N39" s="192"/>
    </row>
    <row r="40" spans="1:17" x14ac:dyDescent="0.15">
      <c r="A40" s="192">
        <v>2001</v>
      </c>
      <c r="C40" s="645">
        <v>820</v>
      </c>
      <c r="D40" s="645">
        <v>3772</v>
      </c>
      <c r="E40" s="645">
        <v>979</v>
      </c>
      <c r="F40" s="645">
        <v>5571</v>
      </c>
      <c r="N40" s="192"/>
    </row>
    <row r="41" spans="1:17" x14ac:dyDescent="0.15">
      <c r="A41" s="192">
        <v>2002</v>
      </c>
      <c r="C41" s="645">
        <v>811</v>
      </c>
      <c r="D41" s="645">
        <v>3754</v>
      </c>
      <c r="E41" s="645">
        <v>1013</v>
      </c>
      <c r="F41" s="645">
        <v>5578</v>
      </c>
      <c r="N41" s="192"/>
    </row>
    <row r="42" spans="1:17" x14ac:dyDescent="0.15">
      <c r="A42" s="192">
        <v>2003</v>
      </c>
      <c r="C42" s="645">
        <v>802</v>
      </c>
      <c r="D42" s="645">
        <v>3741</v>
      </c>
      <c r="E42" s="645">
        <v>1042</v>
      </c>
      <c r="F42" s="645">
        <v>5585</v>
      </c>
      <c r="N42" s="192"/>
    </row>
    <row r="43" spans="1:17" x14ac:dyDescent="0.15">
      <c r="A43" s="192">
        <v>2004</v>
      </c>
      <c r="C43" s="645">
        <v>794</v>
      </c>
      <c r="D43" s="645">
        <v>3726</v>
      </c>
      <c r="E43" s="645">
        <v>1067</v>
      </c>
      <c r="F43" s="645">
        <v>5587</v>
      </c>
      <c r="N43" s="192"/>
    </row>
    <row r="44" spans="1:17" x14ac:dyDescent="0.15">
      <c r="A44" s="192">
        <v>2005</v>
      </c>
      <c r="C44" s="645">
        <v>797</v>
      </c>
      <c r="D44" s="645">
        <v>3681</v>
      </c>
      <c r="E44" s="645">
        <v>1113</v>
      </c>
      <c r="F44" s="645">
        <v>5591</v>
      </c>
      <c r="N44" s="192"/>
    </row>
    <row r="45" spans="1:17" x14ac:dyDescent="0.15">
      <c r="A45" s="192">
        <v>2006</v>
      </c>
      <c r="C45" s="645">
        <v>791</v>
      </c>
      <c r="D45" s="645">
        <v>3643</v>
      </c>
      <c r="E45" s="645">
        <v>1156</v>
      </c>
      <c r="F45" s="645">
        <v>5590</v>
      </c>
      <c r="N45" s="192"/>
    </row>
    <row r="46" spans="1:17" x14ac:dyDescent="0.15">
      <c r="A46" s="192">
        <v>2007</v>
      </c>
      <c r="C46" s="645">
        <v>783</v>
      </c>
      <c r="D46" s="645">
        <v>3608</v>
      </c>
      <c r="E46" s="645">
        <v>1198</v>
      </c>
      <c r="F46" s="645">
        <v>5589</v>
      </c>
      <c r="N46" s="192"/>
    </row>
    <row r="47" spans="1:17" x14ac:dyDescent="0.15">
      <c r="A47" s="192">
        <v>2008</v>
      </c>
      <c r="C47" s="645">
        <v>777</v>
      </c>
      <c r="D47" s="645">
        <v>3576</v>
      </c>
      <c r="E47" s="645">
        <v>1233</v>
      </c>
      <c r="F47" s="645">
        <v>5586</v>
      </c>
      <c r="N47" s="192"/>
    </row>
    <row r="48" spans="1:17" x14ac:dyDescent="0.15">
      <c r="A48" s="192">
        <v>2009</v>
      </c>
      <c r="C48" s="645">
        <v>771</v>
      </c>
      <c r="D48" s="645">
        <v>3540</v>
      </c>
      <c r="E48" s="645">
        <v>1272</v>
      </c>
      <c r="F48" s="645">
        <v>5583</v>
      </c>
      <c r="N48" s="192"/>
    </row>
    <row r="49" spans="1:14" x14ac:dyDescent="0.15">
      <c r="A49" s="192">
        <v>2010</v>
      </c>
      <c r="C49" s="645">
        <v>761</v>
      </c>
      <c r="D49" s="645">
        <v>3536</v>
      </c>
      <c r="E49" s="645">
        <v>1291</v>
      </c>
      <c r="F49" s="645">
        <v>5588</v>
      </c>
      <c r="N49" s="192"/>
    </row>
    <row r="50" spans="1:14" x14ac:dyDescent="0.15">
      <c r="A50" s="192">
        <v>2011</v>
      </c>
      <c r="C50" s="645">
        <v>757</v>
      </c>
      <c r="D50" s="645">
        <v>3521</v>
      </c>
      <c r="E50" s="645">
        <v>1304</v>
      </c>
      <c r="F50" s="645">
        <v>5582</v>
      </c>
      <c r="N50" s="192"/>
    </row>
    <row r="51" spans="1:14" x14ac:dyDescent="0.15">
      <c r="A51" s="192">
        <v>2012</v>
      </c>
      <c r="C51" s="645">
        <v>750</v>
      </c>
      <c r="D51" s="645">
        <v>3466</v>
      </c>
      <c r="E51" s="645">
        <v>1355</v>
      </c>
      <c r="F51" s="645">
        <v>5571</v>
      </c>
      <c r="N51" s="192"/>
    </row>
    <row r="52" spans="1:14" x14ac:dyDescent="0.15">
      <c r="A52" s="192">
        <v>2013</v>
      </c>
      <c r="C52" s="645">
        <v>742</v>
      </c>
      <c r="D52" s="645">
        <v>3408</v>
      </c>
      <c r="E52" s="645">
        <v>1408</v>
      </c>
      <c r="F52" s="645">
        <v>5558</v>
      </c>
      <c r="N52" s="192"/>
    </row>
    <row r="53" spans="1:14" x14ac:dyDescent="0.15">
      <c r="A53" s="192">
        <v>2014</v>
      </c>
      <c r="C53" s="645">
        <v>732</v>
      </c>
      <c r="D53" s="645">
        <v>3349</v>
      </c>
      <c r="E53" s="645">
        <v>1460</v>
      </c>
      <c r="F53" s="645">
        <v>5541</v>
      </c>
      <c r="N53" s="192"/>
    </row>
    <row r="54" spans="1:14" x14ac:dyDescent="0.15">
      <c r="A54" s="192">
        <v>2015</v>
      </c>
      <c r="C54" s="645">
        <v>710</v>
      </c>
      <c r="D54" s="645">
        <v>3323</v>
      </c>
      <c r="E54" s="645">
        <v>1502</v>
      </c>
      <c r="F54" s="645">
        <v>5535</v>
      </c>
      <c r="N54" s="192"/>
    </row>
    <row r="55" spans="1:14" x14ac:dyDescent="0.15">
      <c r="A55" s="192">
        <v>2016</v>
      </c>
      <c r="C55" s="645">
        <v>701</v>
      </c>
      <c r="D55" s="645">
        <v>3285</v>
      </c>
      <c r="E55" s="645">
        <v>1534</v>
      </c>
      <c r="F55" s="645">
        <v>5520</v>
      </c>
      <c r="N55" s="192"/>
    </row>
    <row r="56" spans="1:14" x14ac:dyDescent="0.15">
      <c r="A56" s="192">
        <v>2017</v>
      </c>
      <c r="C56" s="645">
        <v>693</v>
      </c>
      <c r="D56" s="645">
        <v>3252</v>
      </c>
      <c r="E56" s="645">
        <v>1558</v>
      </c>
      <c r="F56" s="645">
        <v>5503</v>
      </c>
      <c r="N56" s="192"/>
    </row>
    <row r="57" spans="1:14" x14ac:dyDescent="0.15">
      <c r="A57" s="192">
        <v>2018</v>
      </c>
      <c r="C57" s="645">
        <v>684</v>
      </c>
      <c r="D57" s="645">
        <v>3222</v>
      </c>
      <c r="E57" s="645">
        <v>1578</v>
      </c>
      <c r="F57" s="645">
        <v>5484</v>
      </c>
      <c r="N57" s="192"/>
    </row>
    <row r="58" spans="1:14" x14ac:dyDescent="0.15">
      <c r="A58" s="192">
        <v>2019</v>
      </c>
      <c r="C58" s="645">
        <v>673</v>
      </c>
      <c r="D58" s="645">
        <v>3201</v>
      </c>
      <c r="E58" s="645">
        <v>1592</v>
      </c>
      <c r="F58" s="645">
        <v>5466</v>
      </c>
      <c r="N58" s="192"/>
    </row>
    <row r="59" spans="1:14" x14ac:dyDescent="0.15">
      <c r="A59" s="192">
        <v>2020</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Q199"/>
  <sheetViews>
    <sheetView workbookViewId="0">
      <pane xSplit="5" ySplit="10" topLeftCell="X106" activePane="bottomRight" state="frozen"/>
      <selection pane="topRight" activeCell="F1" sqref="F1"/>
      <selection pane="bottomLeft" activeCell="A11" sqref="A11"/>
      <selection pane="bottomRight" activeCell="G113" sqref="G113:AA113"/>
    </sheetView>
  </sheetViews>
  <sheetFormatPr defaultColWidth="8.75" defaultRowHeight="13.5" x14ac:dyDescent="0.15"/>
  <cols>
    <col min="1" max="1" width="6.25" style="192" customWidth="1"/>
    <col min="2" max="2" width="5.375" style="192" customWidth="1"/>
    <col min="3" max="3" width="8.75" style="192"/>
    <col min="4" max="4" width="10.875" style="192" customWidth="1"/>
    <col min="5" max="5" width="11.375" style="192" customWidth="1"/>
    <col min="6" max="29" width="9.625" style="192" customWidth="1"/>
    <col min="30" max="30" width="9.25" style="192" bestFit="1" customWidth="1"/>
    <col min="31" max="32" width="9.125" style="192" bestFit="1" customWidth="1"/>
    <col min="33" max="33" width="9.25" style="192" bestFit="1" customWidth="1"/>
    <col min="34" max="16384" width="8.75" style="192"/>
  </cols>
  <sheetData>
    <row r="1" spans="1:43" x14ac:dyDescent="0.15">
      <c r="A1" s="647" t="s">
        <v>1244</v>
      </c>
      <c r="N1" s="647"/>
      <c r="P1" s="647"/>
    </row>
    <row r="2" spans="1:43" x14ac:dyDescent="0.15">
      <c r="A2" s="647" t="s">
        <v>1245</v>
      </c>
    </row>
    <row r="3" spans="1:43" hidden="1" x14ac:dyDescent="0.15">
      <c r="A3" s="192">
        <v>3</v>
      </c>
      <c r="F3" s="192" t="s">
        <v>456</v>
      </c>
    </row>
    <row r="4" spans="1:43" hidden="1" x14ac:dyDescent="0.15">
      <c r="A4" s="192">
        <v>4</v>
      </c>
    </row>
    <row r="5" spans="1:43" hidden="1" x14ac:dyDescent="0.15">
      <c r="A5" s="192">
        <v>5</v>
      </c>
      <c r="F5" s="192" t="s">
        <v>893</v>
      </c>
      <c r="G5" s="192" t="s">
        <v>1143</v>
      </c>
    </row>
    <row r="6" spans="1:43" hidden="1" x14ac:dyDescent="0.15">
      <c r="A6" s="192">
        <v>6</v>
      </c>
      <c r="G6" s="192" t="s">
        <v>1144</v>
      </c>
    </row>
    <row r="7" spans="1:43" hidden="1" x14ac:dyDescent="0.15">
      <c r="A7" s="192">
        <v>7</v>
      </c>
      <c r="G7" s="192" t="s">
        <v>1145</v>
      </c>
    </row>
    <row r="8" spans="1:43" hidden="1" x14ac:dyDescent="0.15">
      <c r="A8" s="192">
        <v>8</v>
      </c>
    </row>
    <row r="9" spans="1:43" x14ac:dyDescent="0.15">
      <c r="A9" s="192">
        <v>9</v>
      </c>
      <c r="F9" s="192">
        <v>0</v>
      </c>
      <c r="G9" s="192">
        <v>1</v>
      </c>
      <c r="H9" s="192">
        <v>1</v>
      </c>
      <c r="I9" s="192">
        <v>1</v>
      </c>
      <c r="J9" s="192">
        <v>1</v>
      </c>
      <c r="K9" s="192">
        <v>1</v>
      </c>
      <c r="L9" s="192">
        <v>1</v>
      </c>
      <c r="M9" s="192">
        <v>1</v>
      </c>
      <c r="N9" s="192">
        <v>1</v>
      </c>
      <c r="O9" s="192">
        <v>1</v>
      </c>
      <c r="P9" s="192">
        <v>1</v>
      </c>
      <c r="Q9" s="192">
        <v>1</v>
      </c>
      <c r="R9" s="192">
        <v>1</v>
      </c>
      <c r="S9" s="192">
        <v>1</v>
      </c>
      <c r="T9" s="192">
        <v>1</v>
      </c>
      <c r="U9" s="192">
        <v>1</v>
      </c>
      <c r="V9" s="192">
        <v>1</v>
      </c>
      <c r="W9" s="192">
        <v>1</v>
      </c>
      <c r="X9" s="192">
        <v>1</v>
      </c>
      <c r="Y9" s="192">
        <v>1</v>
      </c>
      <c r="Z9" s="192">
        <v>1</v>
      </c>
      <c r="AA9" s="192">
        <v>1</v>
      </c>
      <c r="AB9" s="192">
        <v>1</v>
      </c>
      <c r="AC9" s="192">
        <v>1</v>
      </c>
      <c r="AH9" s="648" t="s">
        <v>1246</v>
      </c>
      <c r="AI9" s="648" t="s">
        <v>1246</v>
      </c>
      <c r="AJ9" s="648" t="s">
        <v>1246</v>
      </c>
      <c r="AK9" s="648" t="s">
        <v>1246</v>
      </c>
      <c r="AL9" s="648" t="s">
        <v>1246</v>
      </c>
    </row>
    <row r="10" spans="1:43" ht="24" x14ac:dyDescent="0.15">
      <c r="A10" s="192">
        <v>10</v>
      </c>
      <c r="B10" s="192" t="s">
        <v>893</v>
      </c>
      <c r="C10" s="192" t="s">
        <v>1247</v>
      </c>
      <c r="D10" s="192" t="s">
        <v>1248</v>
      </c>
      <c r="F10" s="649" t="s">
        <v>1249</v>
      </c>
      <c r="G10" s="650" t="s">
        <v>609</v>
      </c>
      <c r="H10" s="650" t="s">
        <v>610</v>
      </c>
      <c r="I10" s="650" t="s">
        <v>611</v>
      </c>
      <c r="J10" s="650" t="s">
        <v>612</v>
      </c>
      <c r="K10" s="650" t="s">
        <v>613</v>
      </c>
      <c r="L10" s="650" t="s">
        <v>614</v>
      </c>
      <c r="M10" s="650" t="s">
        <v>615</v>
      </c>
      <c r="N10" s="650" t="s">
        <v>616</v>
      </c>
      <c r="O10" s="650" t="s">
        <v>617</v>
      </c>
      <c r="P10" s="650" t="s">
        <v>618</v>
      </c>
      <c r="Q10" s="650" t="s">
        <v>619</v>
      </c>
      <c r="R10" s="650" t="s">
        <v>620</v>
      </c>
      <c r="S10" s="650" t="s">
        <v>621</v>
      </c>
      <c r="T10" s="650" t="s">
        <v>622</v>
      </c>
      <c r="U10" s="650" t="s">
        <v>623</v>
      </c>
      <c r="V10" s="650" t="s">
        <v>624</v>
      </c>
      <c r="W10" s="650" t="s">
        <v>625</v>
      </c>
      <c r="X10" s="650" t="s">
        <v>626</v>
      </c>
      <c r="Y10" s="650" t="s">
        <v>627</v>
      </c>
      <c r="Z10" s="650" t="s">
        <v>628</v>
      </c>
      <c r="AA10" s="651" t="s">
        <v>467</v>
      </c>
      <c r="AB10" s="650" t="s">
        <v>1250</v>
      </c>
      <c r="AC10" s="650" t="s">
        <v>1251</v>
      </c>
      <c r="AD10" s="650" t="s">
        <v>1252</v>
      </c>
      <c r="AE10" s="649" t="s">
        <v>1253</v>
      </c>
      <c r="AF10" s="650" t="s">
        <v>1254</v>
      </c>
      <c r="AG10" s="650" t="s">
        <v>1255</v>
      </c>
      <c r="AH10" s="652" t="s">
        <v>1256</v>
      </c>
      <c r="AI10" s="652" t="s">
        <v>1253</v>
      </c>
      <c r="AJ10" s="652" t="s">
        <v>1254</v>
      </c>
      <c r="AK10" s="652" t="s">
        <v>1257</v>
      </c>
      <c r="AL10" s="652" t="s">
        <v>1255</v>
      </c>
      <c r="AM10" s="652" t="s">
        <v>1246</v>
      </c>
      <c r="AN10" s="652" t="s">
        <v>1246</v>
      </c>
      <c r="AO10" s="652" t="s">
        <v>1246</v>
      </c>
      <c r="AP10" s="652" t="s">
        <v>468</v>
      </c>
      <c r="AQ10" s="652" t="s">
        <v>1258</v>
      </c>
    </row>
    <row r="11" spans="1:43" x14ac:dyDescent="0.15">
      <c r="A11" s="192">
        <v>1330</v>
      </c>
      <c r="B11" s="192">
        <v>1</v>
      </c>
      <c r="C11" s="192">
        <v>28000</v>
      </c>
      <c r="D11" s="192" t="s">
        <v>896</v>
      </c>
      <c r="E11" s="192" t="s">
        <v>631</v>
      </c>
      <c r="F11" s="153">
        <v>5534800</v>
      </c>
      <c r="G11" s="153">
        <v>219357</v>
      </c>
      <c r="H11" s="153">
        <v>237490</v>
      </c>
      <c r="I11" s="153">
        <v>253800</v>
      </c>
      <c r="J11" s="153">
        <v>273096</v>
      </c>
      <c r="K11" s="153">
        <v>255435</v>
      </c>
      <c r="L11" s="153">
        <v>267118</v>
      </c>
      <c r="M11" s="153">
        <v>304004</v>
      </c>
      <c r="N11" s="153">
        <v>354457</v>
      </c>
      <c r="O11" s="153">
        <v>435646</v>
      </c>
      <c r="P11" s="153">
        <v>387696</v>
      </c>
      <c r="Q11" s="153">
        <v>351761</v>
      </c>
      <c r="R11" s="153">
        <v>325755</v>
      </c>
      <c r="S11" s="153">
        <v>367676</v>
      </c>
      <c r="T11" s="153">
        <v>439724</v>
      </c>
      <c r="U11" s="153">
        <v>357014</v>
      </c>
      <c r="V11" s="153">
        <v>278626</v>
      </c>
      <c r="W11" s="153">
        <v>219115</v>
      </c>
      <c r="X11" s="153">
        <v>133439</v>
      </c>
      <c r="Y11" s="153">
        <v>56144</v>
      </c>
      <c r="Z11" s="153">
        <v>14840</v>
      </c>
      <c r="AA11" s="153">
        <v>2607</v>
      </c>
      <c r="AB11" s="153">
        <v>710647</v>
      </c>
      <c r="AC11" s="153">
        <v>3322644</v>
      </c>
      <c r="AD11" s="153">
        <v>1501509</v>
      </c>
      <c r="AE11" s="153">
        <v>704771</v>
      </c>
      <c r="AF11" s="153">
        <v>207030</v>
      </c>
      <c r="AG11" s="153">
        <v>3489272</v>
      </c>
      <c r="AH11" s="653">
        <v>12.83961</v>
      </c>
      <c r="AI11" s="653">
        <v>60.031869999999998</v>
      </c>
      <c r="AJ11" s="653">
        <v>27.128509999999999</v>
      </c>
      <c r="AK11" s="653">
        <v>33.771500000000003</v>
      </c>
      <c r="AL11" s="653">
        <v>12.733449999999999</v>
      </c>
      <c r="AM11" s="653">
        <v>3.74051</v>
      </c>
      <c r="AN11" s="653">
        <v>4.7100000000000003E-2</v>
      </c>
      <c r="AO11" s="653">
        <v>63.04242</v>
      </c>
      <c r="AP11" s="653">
        <v>46.498269999999998</v>
      </c>
      <c r="AQ11" s="653">
        <v>47.00271</v>
      </c>
    </row>
    <row r="12" spans="1:43" x14ac:dyDescent="0.15">
      <c r="A12" s="192">
        <v>1331</v>
      </c>
      <c r="B12" s="192">
        <v>1</v>
      </c>
      <c r="C12" s="192">
        <v>28100</v>
      </c>
      <c r="D12" s="192">
        <v>1</v>
      </c>
      <c r="E12" s="654" t="s">
        <v>1259</v>
      </c>
      <c r="F12" s="153">
        <v>1537272</v>
      </c>
      <c r="G12" s="153">
        <v>57958</v>
      </c>
      <c r="H12" s="153">
        <v>62478</v>
      </c>
      <c r="I12" s="153">
        <v>65462</v>
      </c>
      <c r="J12" s="153">
        <v>73413</v>
      </c>
      <c r="K12" s="153">
        <v>77745</v>
      </c>
      <c r="L12" s="153">
        <v>77851</v>
      </c>
      <c r="M12" s="153">
        <v>86688</v>
      </c>
      <c r="N12" s="153">
        <v>98926</v>
      </c>
      <c r="O12" s="153">
        <v>120890</v>
      </c>
      <c r="P12" s="153">
        <v>107481</v>
      </c>
      <c r="Q12" s="153">
        <v>98315</v>
      </c>
      <c r="R12" s="153">
        <v>91660</v>
      </c>
      <c r="S12" s="153">
        <v>101003</v>
      </c>
      <c r="T12" s="153">
        <v>121641</v>
      </c>
      <c r="U12" s="153">
        <v>98634</v>
      </c>
      <c r="V12" s="153">
        <v>77828</v>
      </c>
      <c r="W12" s="153">
        <v>62619</v>
      </c>
      <c r="X12" s="153">
        <v>36786</v>
      </c>
      <c r="Y12" s="153">
        <v>15193</v>
      </c>
      <c r="Z12" s="153">
        <v>3989</v>
      </c>
      <c r="AA12" s="153">
        <v>712</v>
      </c>
      <c r="AB12" s="153">
        <v>185898</v>
      </c>
      <c r="AC12" s="153">
        <v>933972</v>
      </c>
      <c r="AD12" s="153">
        <v>417402</v>
      </c>
      <c r="AE12" s="153">
        <v>197127</v>
      </c>
      <c r="AF12" s="153">
        <v>56680</v>
      </c>
      <c r="AG12" s="153">
        <v>982200</v>
      </c>
      <c r="AH12" s="653">
        <v>12.09272</v>
      </c>
      <c r="AI12" s="653">
        <v>60.755159999999997</v>
      </c>
      <c r="AJ12" s="653">
        <v>27.15212</v>
      </c>
      <c r="AK12" s="653">
        <v>33.7224</v>
      </c>
      <c r="AL12" s="653">
        <v>12.823169999999999</v>
      </c>
      <c r="AM12" s="653">
        <v>3.6870500000000002</v>
      </c>
      <c r="AN12" s="653">
        <v>4.632E-2</v>
      </c>
      <c r="AO12" s="653">
        <v>63.892400000000002</v>
      </c>
      <c r="AP12" s="653">
        <v>46.66178</v>
      </c>
      <c r="AQ12" s="653">
        <v>47.037280000000003</v>
      </c>
    </row>
    <row r="13" spans="1:43" x14ac:dyDescent="0.15">
      <c r="A13" s="192">
        <v>1332</v>
      </c>
      <c r="B13" s="192">
        <v>1</v>
      </c>
      <c r="C13" s="192">
        <v>28101</v>
      </c>
      <c r="D13" s="192">
        <v>0</v>
      </c>
      <c r="E13" s="655" t="s">
        <v>1149</v>
      </c>
      <c r="F13" s="153">
        <v>213634</v>
      </c>
      <c r="G13" s="153">
        <v>8903</v>
      </c>
      <c r="H13" s="153">
        <v>9406</v>
      </c>
      <c r="I13" s="153">
        <v>10024</v>
      </c>
      <c r="J13" s="153">
        <v>11324</v>
      </c>
      <c r="K13" s="153">
        <v>11764</v>
      </c>
      <c r="L13" s="153">
        <v>10403</v>
      </c>
      <c r="M13" s="153">
        <v>12032</v>
      </c>
      <c r="N13" s="153">
        <v>14319</v>
      </c>
      <c r="O13" s="153">
        <v>18265</v>
      </c>
      <c r="P13" s="153">
        <v>16899</v>
      </c>
      <c r="Q13" s="153">
        <v>14771</v>
      </c>
      <c r="R13" s="153">
        <v>12697</v>
      </c>
      <c r="S13" s="153">
        <v>12431</v>
      </c>
      <c r="T13" s="153">
        <v>14905</v>
      </c>
      <c r="U13" s="153">
        <v>11459</v>
      </c>
      <c r="V13" s="153">
        <v>9165</v>
      </c>
      <c r="W13" s="153">
        <v>7718</v>
      </c>
      <c r="X13" s="153">
        <v>4649</v>
      </c>
      <c r="Y13" s="153">
        <v>1921</v>
      </c>
      <c r="Z13" s="153">
        <v>499</v>
      </c>
      <c r="AA13" s="153">
        <v>80</v>
      </c>
      <c r="AB13" s="153">
        <v>28333</v>
      </c>
      <c r="AC13" s="153">
        <v>134905</v>
      </c>
      <c r="AD13" s="153">
        <v>50396</v>
      </c>
      <c r="AE13" s="153">
        <v>24032</v>
      </c>
      <c r="AF13" s="153">
        <v>7149</v>
      </c>
      <c r="AG13" s="153">
        <v>138486</v>
      </c>
      <c r="AH13" s="653">
        <v>13.2624</v>
      </c>
      <c r="AI13" s="653">
        <v>63.14772</v>
      </c>
      <c r="AJ13" s="653">
        <v>23.589880000000001</v>
      </c>
      <c r="AK13" s="653">
        <v>29.408709999999999</v>
      </c>
      <c r="AL13" s="653">
        <v>11.24915</v>
      </c>
      <c r="AM13" s="653">
        <v>3.3463799999999999</v>
      </c>
      <c r="AN13" s="653">
        <v>3.7449999999999997E-2</v>
      </c>
      <c r="AO13" s="653">
        <v>64.823949999999996</v>
      </c>
      <c r="AP13" s="653">
        <v>44.824539999999999</v>
      </c>
      <c r="AQ13" s="653">
        <v>45.104869999999998</v>
      </c>
    </row>
    <row r="14" spans="1:43" x14ac:dyDescent="0.15">
      <c r="A14" s="192">
        <v>1333</v>
      </c>
      <c r="B14" s="192">
        <v>1</v>
      </c>
      <c r="C14" s="192">
        <v>28102</v>
      </c>
      <c r="D14" s="192">
        <v>0</v>
      </c>
      <c r="E14" s="655" t="s">
        <v>1260</v>
      </c>
      <c r="F14" s="153">
        <v>136088</v>
      </c>
      <c r="G14" s="153">
        <v>5445</v>
      </c>
      <c r="H14" s="153">
        <v>5475</v>
      </c>
      <c r="I14" s="153">
        <v>5628</v>
      </c>
      <c r="J14" s="153">
        <v>6775</v>
      </c>
      <c r="K14" s="153">
        <v>8915</v>
      </c>
      <c r="L14" s="153">
        <v>7181</v>
      </c>
      <c r="M14" s="153">
        <v>8124</v>
      </c>
      <c r="N14" s="153">
        <v>9494</v>
      </c>
      <c r="O14" s="153">
        <v>11596</v>
      </c>
      <c r="P14" s="153">
        <v>9900</v>
      </c>
      <c r="Q14" s="153">
        <v>8512</v>
      </c>
      <c r="R14" s="153">
        <v>7194</v>
      </c>
      <c r="S14" s="153">
        <v>7796</v>
      </c>
      <c r="T14" s="153">
        <v>9231</v>
      </c>
      <c r="U14" s="153">
        <v>7526</v>
      </c>
      <c r="V14" s="153">
        <v>6287</v>
      </c>
      <c r="W14" s="153">
        <v>5619</v>
      </c>
      <c r="X14" s="153">
        <v>3594</v>
      </c>
      <c r="Y14" s="153">
        <v>1371</v>
      </c>
      <c r="Z14" s="153">
        <v>342</v>
      </c>
      <c r="AA14" s="153">
        <v>83</v>
      </c>
      <c r="AB14" s="153">
        <v>16548</v>
      </c>
      <c r="AC14" s="153">
        <v>85487</v>
      </c>
      <c r="AD14" s="153">
        <v>34053</v>
      </c>
      <c r="AE14" s="153">
        <v>17296</v>
      </c>
      <c r="AF14" s="153">
        <v>5390</v>
      </c>
      <c r="AG14" s="153">
        <v>87943</v>
      </c>
      <c r="AH14" s="653">
        <v>12.15978</v>
      </c>
      <c r="AI14" s="653">
        <v>62.817439999999998</v>
      </c>
      <c r="AJ14" s="653">
        <v>25.022780000000001</v>
      </c>
      <c r="AK14" s="653">
        <v>30.751429999999999</v>
      </c>
      <c r="AL14" s="653">
        <v>12.70942</v>
      </c>
      <c r="AM14" s="653">
        <v>3.9606699999999999</v>
      </c>
      <c r="AN14" s="653">
        <v>6.0990000000000003E-2</v>
      </c>
      <c r="AO14" s="653">
        <v>64.622159999999994</v>
      </c>
      <c r="AP14" s="653">
        <v>45.350349999999999</v>
      </c>
      <c r="AQ14" s="653">
        <v>44.740989999999996</v>
      </c>
    </row>
    <row r="15" spans="1:43" x14ac:dyDescent="0.15">
      <c r="A15" s="192">
        <v>1334</v>
      </c>
      <c r="B15" s="192">
        <v>1</v>
      </c>
      <c r="C15" s="192">
        <v>28105</v>
      </c>
      <c r="D15" s="192">
        <v>0</v>
      </c>
      <c r="E15" s="655" t="s">
        <v>1261</v>
      </c>
      <c r="F15" s="153">
        <v>106956</v>
      </c>
      <c r="G15" s="153">
        <v>3349</v>
      </c>
      <c r="H15" s="153">
        <v>3324</v>
      </c>
      <c r="I15" s="153">
        <v>3534</v>
      </c>
      <c r="J15" s="153">
        <v>3874</v>
      </c>
      <c r="K15" s="153">
        <v>5039</v>
      </c>
      <c r="L15" s="153">
        <v>6703</v>
      </c>
      <c r="M15" s="153">
        <v>6798</v>
      </c>
      <c r="N15" s="153">
        <v>6820</v>
      </c>
      <c r="O15" s="153">
        <v>8155</v>
      </c>
      <c r="P15" s="153">
        <v>7283</v>
      </c>
      <c r="Q15" s="153">
        <v>6525</v>
      </c>
      <c r="R15" s="153">
        <v>6043</v>
      </c>
      <c r="S15" s="153">
        <v>6850</v>
      </c>
      <c r="T15" s="153">
        <v>8711</v>
      </c>
      <c r="U15" s="153">
        <v>7664</v>
      </c>
      <c r="V15" s="153">
        <v>6340</v>
      </c>
      <c r="W15" s="153">
        <v>5317</v>
      </c>
      <c r="X15" s="153">
        <v>3010</v>
      </c>
      <c r="Y15" s="153">
        <v>1255</v>
      </c>
      <c r="Z15" s="153">
        <v>304</v>
      </c>
      <c r="AA15" s="153">
        <v>58</v>
      </c>
      <c r="AB15" s="153">
        <v>10207</v>
      </c>
      <c r="AC15" s="153">
        <v>64090</v>
      </c>
      <c r="AD15" s="153">
        <v>32659</v>
      </c>
      <c r="AE15" s="153">
        <v>16284</v>
      </c>
      <c r="AF15" s="153">
        <v>4627</v>
      </c>
      <c r="AG15" s="153">
        <v>68927</v>
      </c>
      <c r="AH15" s="653">
        <v>9.5431799999999996</v>
      </c>
      <c r="AI15" s="653">
        <v>59.921840000000003</v>
      </c>
      <c r="AJ15" s="653">
        <v>30.534990000000001</v>
      </c>
      <c r="AK15" s="653">
        <v>36.939489999999999</v>
      </c>
      <c r="AL15" s="653">
        <v>15.22495</v>
      </c>
      <c r="AM15" s="653">
        <v>4.3260800000000001</v>
      </c>
      <c r="AN15" s="653">
        <v>5.423E-2</v>
      </c>
      <c r="AO15" s="653">
        <v>64.44426</v>
      </c>
      <c r="AP15" s="653">
        <v>48.774650000000001</v>
      </c>
      <c r="AQ15" s="653">
        <v>48.832180000000001</v>
      </c>
    </row>
    <row r="16" spans="1:43" x14ac:dyDescent="0.15">
      <c r="A16" s="192">
        <v>1335</v>
      </c>
      <c r="B16" s="192">
        <v>1</v>
      </c>
      <c r="C16" s="192">
        <v>28106</v>
      </c>
      <c r="D16" s="192">
        <v>0</v>
      </c>
      <c r="E16" s="655" t="s">
        <v>1262</v>
      </c>
      <c r="F16" s="153">
        <v>97912</v>
      </c>
      <c r="G16" s="153">
        <v>2955</v>
      </c>
      <c r="H16" s="153">
        <v>3362</v>
      </c>
      <c r="I16" s="153">
        <v>3388</v>
      </c>
      <c r="J16" s="153">
        <v>4108</v>
      </c>
      <c r="K16" s="153">
        <v>4345</v>
      </c>
      <c r="L16" s="153">
        <v>4843</v>
      </c>
      <c r="M16" s="153">
        <v>5012</v>
      </c>
      <c r="N16" s="153">
        <v>5499</v>
      </c>
      <c r="O16" s="153">
        <v>7092</v>
      </c>
      <c r="P16" s="153">
        <v>6466</v>
      </c>
      <c r="Q16" s="153">
        <v>6117</v>
      </c>
      <c r="R16" s="153">
        <v>5637</v>
      </c>
      <c r="S16" s="153">
        <v>6749</v>
      </c>
      <c r="T16" s="153">
        <v>8419</v>
      </c>
      <c r="U16" s="153">
        <v>7580</v>
      </c>
      <c r="V16" s="153">
        <v>6507</v>
      </c>
      <c r="W16" s="153">
        <v>5292</v>
      </c>
      <c r="X16" s="153">
        <v>2905</v>
      </c>
      <c r="Y16" s="153">
        <v>1253</v>
      </c>
      <c r="Z16" s="153">
        <v>330</v>
      </c>
      <c r="AA16" s="153">
        <v>53</v>
      </c>
      <c r="AB16" s="153">
        <v>9705</v>
      </c>
      <c r="AC16" s="153">
        <v>55868</v>
      </c>
      <c r="AD16" s="153">
        <v>32339</v>
      </c>
      <c r="AE16" s="153">
        <v>16340</v>
      </c>
      <c r="AF16" s="153">
        <v>4541</v>
      </c>
      <c r="AG16" s="153">
        <v>60179</v>
      </c>
      <c r="AH16" s="653">
        <v>9.9119600000000005</v>
      </c>
      <c r="AI16" s="653">
        <v>57.059399999999997</v>
      </c>
      <c r="AJ16" s="653">
        <v>33.028640000000003</v>
      </c>
      <c r="AK16" s="653">
        <v>39.921559999999999</v>
      </c>
      <c r="AL16" s="653">
        <v>16.68845</v>
      </c>
      <c r="AM16" s="653">
        <v>4.6378399999999997</v>
      </c>
      <c r="AN16" s="653">
        <v>5.4129999999999998E-2</v>
      </c>
      <c r="AO16" s="653">
        <v>61.462330000000001</v>
      </c>
      <c r="AP16" s="653">
        <v>49.913139999999999</v>
      </c>
      <c r="AQ16" s="653">
        <v>51.470950000000002</v>
      </c>
    </row>
    <row r="17" spans="1:43" x14ac:dyDescent="0.15">
      <c r="A17" s="192">
        <v>1336</v>
      </c>
      <c r="B17" s="192">
        <v>1</v>
      </c>
      <c r="C17" s="192">
        <v>28107</v>
      </c>
      <c r="D17" s="192">
        <v>0</v>
      </c>
      <c r="E17" s="655" t="s">
        <v>1263</v>
      </c>
      <c r="F17" s="153">
        <v>162468</v>
      </c>
      <c r="G17" s="153">
        <v>5755</v>
      </c>
      <c r="H17" s="153">
        <v>6174</v>
      </c>
      <c r="I17" s="153">
        <v>6572</v>
      </c>
      <c r="J17" s="153">
        <v>7540</v>
      </c>
      <c r="K17" s="153">
        <v>7648</v>
      </c>
      <c r="L17" s="153">
        <v>7428</v>
      </c>
      <c r="M17" s="153">
        <v>8447</v>
      </c>
      <c r="N17" s="153">
        <v>9721</v>
      </c>
      <c r="O17" s="153">
        <v>11665</v>
      </c>
      <c r="P17" s="153">
        <v>10799</v>
      </c>
      <c r="Q17" s="153">
        <v>10225</v>
      </c>
      <c r="R17" s="153">
        <v>9678</v>
      </c>
      <c r="S17" s="153">
        <v>11086</v>
      </c>
      <c r="T17" s="153">
        <v>14441</v>
      </c>
      <c r="U17" s="153">
        <v>12092</v>
      </c>
      <c r="V17" s="153">
        <v>9601</v>
      </c>
      <c r="W17" s="153">
        <v>7244</v>
      </c>
      <c r="X17" s="153">
        <v>4234</v>
      </c>
      <c r="Y17" s="153">
        <v>1619</v>
      </c>
      <c r="Z17" s="153">
        <v>419</v>
      </c>
      <c r="AA17" s="153">
        <v>80</v>
      </c>
      <c r="AB17" s="153">
        <v>18501</v>
      </c>
      <c r="AC17" s="153">
        <v>94237</v>
      </c>
      <c r="AD17" s="153">
        <v>49730</v>
      </c>
      <c r="AE17" s="153">
        <v>23197</v>
      </c>
      <c r="AF17" s="153">
        <v>6352</v>
      </c>
      <c r="AG17" s="153">
        <v>101138</v>
      </c>
      <c r="AH17" s="653">
        <v>11.38747</v>
      </c>
      <c r="AI17" s="653">
        <v>58.003419999999998</v>
      </c>
      <c r="AJ17" s="653">
        <v>30.609100000000002</v>
      </c>
      <c r="AK17" s="653">
        <v>37.432600000000001</v>
      </c>
      <c r="AL17" s="653">
        <v>14.277889999999999</v>
      </c>
      <c r="AM17" s="653">
        <v>3.9096899999999999</v>
      </c>
      <c r="AN17" s="653">
        <v>4.9239999999999999E-2</v>
      </c>
      <c r="AO17" s="653">
        <v>62.25103</v>
      </c>
      <c r="AP17" s="653">
        <v>48.281260000000003</v>
      </c>
      <c r="AQ17" s="653">
        <v>49.70317</v>
      </c>
    </row>
    <row r="18" spans="1:43" x14ac:dyDescent="0.15">
      <c r="A18" s="192">
        <v>1337</v>
      </c>
      <c r="B18" s="192">
        <v>1</v>
      </c>
      <c r="C18" s="192">
        <v>28108</v>
      </c>
      <c r="D18" s="192">
        <v>0</v>
      </c>
      <c r="E18" s="655" t="s">
        <v>1264</v>
      </c>
      <c r="F18" s="153">
        <v>219474</v>
      </c>
      <c r="G18" s="153">
        <v>9341</v>
      </c>
      <c r="H18" s="153">
        <v>9799</v>
      </c>
      <c r="I18" s="153">
        <v>9774</v>
      </c>
      <c r="J18" s="153">
        <v>10332</v>
      </c>
      <c r="K18" s="153">
        <v>9341</v>
      </c>
      <c r="L18" s="153">
        <v>10214</v>
      </c>
      <c r="M18" s="153">
        <v>12110</v>
      </c>
      <c r="N18" s="153">
        <v>13639</v>
      </c>
      <c r="O18" s="153">
        <v>16911</v>
      </c>
      <c r="P18" s="153">
        <v>14741</v>
      </c>
      <c r="Q18" s="153">
        <v>13488</v>
      </c>
      <c r="R18" s="153">
        <v>12622</v>
      </c>
      <c r="S18" s="153">
        <v>14080</v>
      </c>
      <c r="T18" s="153">
        <v>17381</v>
      </c>
      <c r="U18" s="153">
        <v>14866</v>
      </c>
      <c r="V18" s="153">
        <v>12148</v>
      </c>
      <c r="W18" s="153">
        <v>9890</v>
      </c>
      <c r="X18" s="153">
        <v>5729</v>
      </c>
      <c r="Y18" s="153">
        <v>2356</v>
      </c>
      <c r="Z18" s="153">
        <v>599</v>
      </c>
      <c r="AA18" s="153">
        <v>113</v>
      </c>
      <c r="AB18" s="153">
        <v>28914</v>
      </c>
      <c r="AC18" s="153">
        <v>127478</v>
      </c>
      <c r="AD18" s="153">
        <v>63082</v>
      </c>
      <c r="AE18" s="153">
        <v>30835</v>
      </c>
      <c r="AF18" s="153">
        <v>8797</v>
      </c>
      <c r="AG18" s="153">
        <v>134527</v>
      </c>
      <c r="AH18" s="653">
        <v>13.17423</v>
      </c>
      <c r="AI18" s="653">
        <v>58.083419999999997</v>
      </c>
      <c r="AJ18" s="653">
        <v>28.742360000000001</v>
      </c>
      <c r="AK18" s="653">
        <v>35.157699999999998</v>
      </c>
      <c r="AL18" s="653">
        <v>14.0495</v>
      </c>
      <c r="AM18" s="653">
        <v>4.0082199999999997</v>
      </c>
      <c r="AN18" s="653">
        <v>5.1490000000000001E-2</v>
      </c>
      <c r="AO18" s="653">
        <v>61.295189999999998</v>
      </c>
      <c r="AP18" s="653">
        <v>47.025950000000002</v>
      </c>
      <c r="AQ18" s="653">
        <v>47.620780000000003</v>
      </c>
    </row>
    <row r="19" spans="1:43" x14ac:dyDescent="0.15">
      <c r="A19" s="192">
        <v>1338</v>
      </c>
      <c r="B19" s="192">
        <v>1</v>
      </c>
      <c r="C19" s="192">
        <v>28109</v>
      </c>
      <c r="D19" s="192">
        <v>0</v>
      </c>
      <c r="E19" s="655" t="s">
        <v>1265</v>
      </c>
      <c r="F19" s="153">
        <v>219805</v>
      </c>
      <c r="G19" s="153">
        <v>8068</v>
      </c>
      <c r="H19" s="153">
        <v>9767</v>
      </c>
      <c r="I19" s="153">
        <v>10610</v>
      </c>
      <c r="J19" s="153">
        <v>11152</v>
      </c>
      <c r="K19" s="153">
        <v>9508</v>
      </c>
      <c r="L19" s="153">
        <v>9163</v>
      </c>
      <c r="M19" s="153">
        <v>10631</v>
      </c>
      <c r="N19" s="153">
        <v>13138</v>
      </c>
      <c r="O19" s="153">
        <v>17094</v>
      </c>
      <c r="P19" s="153">
        <v>15162</v>
      </c>
      <c r="Q19" s="153">
        <v>13947</v>
      </c>
      <c r="R19" s="153">
        <v>13460</v>
      </c>
      <c r="S19" s="153">
        <v>15229</v>
      </c>
      <c r="T19" s="153">
        <v>18887</v>
      </c>
      <c r="U19" s="153">
        <v>15569</v>
      </c>
      <c r="V19" s="153">
        <v>11999</v>
      </c>
      <c r="W19" s="153">
        <v>8588</v>
      </c>
      <c r="X19" s="153">
        <v>4977</v>
      </c>
      <c r="Y19" s="153">
        <v>2146</v>
      </c>
      <c r="Z19" s="153">
        <v>616</v>
      </c>
      <c r="AA19" s="153">
        <v>94</v>
      </c>
      <c r="AB19" s="153">
        <v>28445</v>
      </c>
      <c r="AC19" s="153">
        <v>128484</v>
      </c>
      <c r="AD19" s="153">
        <v>62876</v>
      </c>
      <c r="AE19" s="153">
        <v>28420</v>
      </c>
      <c r="AF19" s="153">
        <v>7833</v>
      </c>
      <c r="AG19" s="153">
        <v>136219</v>
      </c>
      <c r="AH19" s="653">
        <v>12.94102</v>
      </c>
      <c r="AI19" s="653">
        <v>58.453629999999997</v>
      </c>
      <c r="AJ19" s="653">
        <v>28.605350000000001</v>
      </c>
      <c r="AK19" s="653">
        <v>35.533769999999997</v>
      </c>
      <c r="AL19" s="653">
        <v>12.929639999999999</v>
      </c>
      <c r="AM19" s="653">
        <v>3.5636100000000002</v>
      </c>
      <c r="AN19" s="653">
        <v>4.2770000000000002E-2</v>
      </c>
      <c r="AO19" s="653">
        <v>61.972659999999998</v>
      </c>
      <c r="AP19" s="653">
        <v>47.183320000000002</v>
      </c>
      <c r="AQ19" s="653">
        <v>48.377319999999997</v>
      </c>
    </row>
    <row r="20" spans="1:43" x14ac:dyDescent="0.15">
      <c r="A20" s="192">
        <v>1339</v>
      </c>
      <c r="B20" s="192">
        <v>1</v>
      </c>
      <c r="C20" s="192">
        <v>28110</v>
      </c>
      <c r="D20" s="192">
        <v>0</v>
      </c>
      <c r="E20" s="655" t="s">
        <v>1266</v>
      </c>
      <c r="F20" s="153">
        <v>135153</v>
      </c>
      <c r="G20" s="153">
        <v>4439</v>
      </c>
      <c r="H20" s="153">
        <v>3699</v>
      </c>
      <c r="I20" s="153">
        <v>3600</v>
      </c>
      <c r="J20" s="153">
        <v>4748</v>
      </c>
      <c r="K20" s="153">
        <v>8530</v>
      </c>
      <c r="L20" s="153">
        <v>10096</v>
      </c>
      <c r="M20" s="153">
        <v>10187</v>
      </c>
      <c r="N20" s="153">
        <v>10274</v>
      </c>
      <c r="O20" s="153">
        <v>11059</v>
      </c>
      <c r="P20" s="153">
        <v>9490</v>
      </c>
      <c r="Q20" s="153">
        <v>8417</v>
      </c>
      <c r="R20" s="153">
        <v>7729</v>
      </c>
      <c r="S20" s="153">
        <v>8340</v>
      </c>
      <c r="T20" s="153">
        <v>10114</v>
      </c>
      <c r="U20" s="153">
        <v>8078</v>
      </c>
      <c r="V20" s="153">
        <v>6505</v>
      </c>
      <c r="W20" s="153">
        <v>5320</v>
      </c>
      <c r="X20" s="153">
        <v>2943</v>
      </c>
      <c r="Y20" s="153">
        <v>1207</v>
      </c>
      <c r="Z20" s="153">
        <v>323</v>
      </c>
      <c r="AA20" s="153">
        <v>55</v>
      </c>
      <c r="AB20" s="153">
        <v>11738</v>
      </c>
      <c r="AC20" s="153">
        <v>88870</v>
      </c>
      <c r="AD20" s="153">
        <v>34545</v>
      </c>
      <c r="AE20" s="153">
        <v>16353</v>
      </c>
      <c r="AF20" s="153">
        <v>4528</v>
      </c>
      <c r="AG20" s="153">
        <v>94236</v>
      </c>
      <c r="AH20" s="653">
        <v>8.6849699999999999</v>
      </c>
      <c r="AI20" s="653">
        <v>65.755110000000002</v>
      </c>
      <c r="AJ20" s="653">
        <v>25.559920000000002</v>
      </c>
      <c r="AK20" s="653">
        <v>31.730709999999998</v>
      </c>
      <c r="AL20" s="653">
        <v>12.09962</v>
      </c>
      <c r="AM20" s="653">
        <v>3.3502800000000001</v>
      </c>
      <c r="AN20" s="653">
        <v>4.0689999999999997E-2</v>
      </c>
      <c r="AO20" s="653">
        <v>69.72542</v>
      </c>
      <c r="AP20" s="653">
        <v>46.576599999999999</v>
      </c>
      <c r="AQ20" s="653">
        <v>45.443429999999999</v>
      </c>
    </row>
    <row r="21" spans="1:43" x14ac:dyDescent="0.15">
      <c r="A21" s="192">
        <v>1340</v>
      </c>
      <c r="B21" s="192">
        <v>1</v>
      </c>
      <c r="C21" s="192">
        <v>28111</v>
      </c>
      <c r="D21" s="192">
        <v>0</v>
      </c>
      <c r="E21" s="655" t="s">
        <v>1267</v>
      </c>
      <c r="F21" s="153">
        <v>245782</v>
      </c>
      <c r="G21" s="153">
        <v>9703</v>
      </c>
      <c r="H21" s="153">
        <v>11472</v>
      </c>
      <c r="I21" s="153">
        <v>12332</v>
      </c>
      <c r="J21" s="153">
        <v>13560</v>
      </c>
      <c r="K21" s="153">
        <v>12655</v>
      </c>
      <c r="L21" s="153">
        <v>11820</v>
      </c>
      <c r="M21" s="153">
        <v>13347</v>
      </c>
      <c r="N21" s="153">
        <v>16022</v>
      </c>
      <c r="O21" s="153">
        <v>19053</v>
      </c>
      <c r="P21" s="153">
        <v>16741</v>
      </c>
      <c r="Q21" s="153">
        <v>16313</v>
      </c>
      <c r="R21" s="153">
        <v>16600</v>
      </c>
      <c r="S21" s="153">
        <v>18442</v>
      </c>
      <c r="T21" s="153">
        <v>19552</v>
      </c>
      <c r="U21" s="153">
        <v>13800</v>
      </c>
      <c r="V21" s="153">
        <v>9276</v>
      </c>
      <c r="W21" s="153">
        <v>7631</v>
      </c>
      <c r="X21" s="153">
        <v>4745</v>
      </c>
      <c r="Y21" s="153">
        <v>2065</v>
      </c>
      <c r="Z21" s="153">
        <v>557</v>
      </c>
      <c r="AA21" s="153">
        <v>96</v>
      </c>
      <c r="AB21" s="153">
        <v>33507</v>
      </c>
      <c r="AC21" s="153">
        <v>154553</v>
      </c>
      <c r="AD21" s="153">
        <v>57722</v>
      </c>
      <c r="AE21" s="153">
        <v>24370</v>
      </c>
      <c r="AF21" s="153">
        <v>7463</v>
      </c>
      <c r="AG21" s="153">
        <v>160545</v>
      </c>
      <c r="AH21" s="653">
        <v>13.632809999999999</v>
      </c>
      <c r="AI21" s="653">
        <v>62.882150000000003</v>
      </c>
      <c r="AJ21" s="653">
        <v>23.485040000000001</v>
      </c>
      <c r="AK21" s="653">
        <v>30.988440000000001</v>
      </c>
      <c r="AL21" s="653">
        <v>9.9152900000000006</v>
      </c>
      <c r="AM21" s="653">
        <v>3.0364300000000002</v>
      </c>
      <c r="AN21" s="653">
        <v>3.9059999999999997E-2</v>
      </c>
      <c r="AO21" s="653">
        <v>65.320080000000004</v>
      </c>
      <c r="AP21" s="653">
        <v>44.95487</v>
      </c>
      <c r="AQ21" s="653">
        <v>45.809910000000002</v>
      </c>
    </row>
    <row r="22" spans="1:43" x14ac:dyDescent="0.15">
      <c r="A22" s="192">
        <v>1341</v>
      </c>
      <c r="B22" s="192">
        <v>1</v>
      </c>
      <c r="C22" s="192">
        <v>28201</v>
      </c>
      <c r="D22" s="192">
        <v>2</v>
      </c>
      <c r="E22" s="656" t="s">
        <v>1268</v>
      </c>
      <c r="F22" s="153">
        <v>535664</v>
      </c>
      <c r="G22" s="153">
        <v>23447</v>
      </c>
      <c r="H22" s="153">
        <v>25012</v>
      </c>
      <c r="I22" s="153">
        <v>26724</v>
      </c>
      <c r="J22" s="153">
        <v>28541</v>
      </c>
      <c r="K22" s="153">
        <v>25854</v>
      </c>
      <c r="L22" s="153">
        <v>27486</v>
      </c>
      <c r="M22" s="153">
        <v>30404</v>
      </c>
      <c r="N22" s="153">
        <v>35173</v>
      </c>
      <c r="O22" s="153">
        <v>43337</v>
      </c>
      <c r="P22" s="153">
        <v>36924</v>
      </c>
      <c r="Q22" s="153">
        <v>33785</v>
      </c>
      <c r="R22" s="153">
        <v>30138</v>
      </c>
      <c r="S22" s="153">
        <v>33697</v>
      </c>
      <c r="T22" s="153">
        <v>40505</v>
      </c>
      <c r="U22" s="153">
        <v>33326</v>
      </c>
      <c r="V22" s="153">
        <v>25069</v>
      </c>
      <c r="W22" s="153">
        <v>19125</v>
      </c>
      <c r="X22" s="153">
        <v>11137</v>
      </c>
      <c r="Y22" s="153">
        <v>4602</v>
      </c>
      <c r="Z22" s="153">
        <v>1165</v>
      </c>
      <c r="AA22" s="153">
        <v>213</v>
      </c>
      <c r="AB22" s="153">
        <v>75183</v>
      </c>
      <c r="AC22" s="153">
        <v>325339</v>
      </c>
      <c r="AD22" s="153">
        <v>135142</v>
      </c>
      <c r="AE22" s="153">
        <v>61311</v>
      </c>
      <c r="AF22" s="153">
        <v>17117</v>
      </c>
      <c r="AG22" s="153">
        <v>337303</v>
      </c>
      <c r="AH22" s="653">
        <v>14.03548</v>
      </c>
      <c r="AI22" s="653">
        <v>60.73565</v>
      </c>
      <c r="AJ22" s="653">
        <v>25.228870000000001</v>
      </c>
      <c r="AK22" s="653">
        <v>31.519570000000002</v>
      </c>
      <c r="AL22" s="653">
        <v>11.445790000000001</v>
      </c>
      <c r="AM22" s="653">
        <v>3.1954699999999998</v>
      </c>
      <c r="AN22" s="653">
        <v>3.9759999999999997E-2</v>
      </c>
      <c r="AO22" s="653">
        <v>62.969140000000003</v>
      </c>
      <c r="AP22" s="653">
        <v>45.04513</v>
      </c>
      <c r="AQ22" s="653">
        <v>45.230600000000003</v>
      </c>
    </row>
    <row r="23" spans="1:43" x14ac:dyDescent="0.15">
      <c r="A23" s="192">
        <v>1342</v>
      </c>
      <c r="B23" s="192">
        <v>1</v>
      </c>
      <c r="C23" s="192">
        <v>28202</v>
      </c>
      <c r="D23" s="192">
        <v>2</v>
      </c>
      <c r="E23" s="656" t="s">
        <v>1269</v>
      </c>
      <c r="F23" s="153">
        <v>452563</v>
      </c>
      <c r="G23" s="153">
        <v>16745</v>
      </c>
      <c r="H23" s="153">
        <v>16712</v>
      </c>
      <c r="I23" s="153">
        <v>17363</v>
      </c>
      <c r="J23" s="153">
        <v>19034</v>
      </c>
      <c r="K23" s="153">
        <v>20750</v>
      </c>
      <c r="L23" s="153">
        <v>23893</v>
      </c>
      <c r="M23" s="153">
        <v>27101</v>
      </c>
      <c r="N23" s="153">
        <v>30940</v>
      </c>
      <c r="O23" s="153">
        <v>37292</v>
      </c>
      <c r="P23" s="153">
        <v>33263</v>
      </c>
      <c r="Q23" s="153">
        <v>28510</v>
      </c>
      <c r="R23" s="153">
        <v>25108</v>
      </c>
      <c r="S23" s="153">
        <v>29552</v>
      </c>
      <c r="T23" s="153">
        <v>37002</v>
      </c>
      <c r="U23" s="153">
        <v>31613</v>
      </c>
      <c r="V23" s="153">
        <v>25039</v>
      </c>
      <c r="W23" s="153">
        <v>17950</v>
      </c>
      <c r="X23" s="153">
        <v>9719</v>
      </c>
      <c r="Y23" s="153">
        <v>3852</v>
      </c>
      <c r="Z23" s="153">
        <v>968</v>
      </c>
      <c r="AA23" s="153">
        <v>157</v>
      </c>
      <c r="AB23" s="153">
        <v>50820</v>
      </c>
      <c r="AC23" s="153">
        <v>275443</v>
      </c>
      <c r="AD23" s="153">
        <v>126300</v>
      </c>
      <c r="AE23" s="153">
        <v>57685</v>
      </c>
      <c r="AF23" s="153">
        <v>14696</v>
      </c>
      <c r="AG23" s="153">
        <v>293411</v>
      </c>
      <c r="AH23" s="653">
        <v>11.229380000000001</v>
      </c>
      <c r="AI23" s="653">
        <v>60.862909999999999</v>
      </c>
      <c r="AJ23" s="653">
        <v>27.907720000000001</v>
      </c>
      <c r="AK23" s="653">
        <v>34.437640000000002</v>
      </c>
      <c r="AL23" s="653">
        <v>12.74629</v>
      </c>
      <c r="AM23" s="653">
        <v>3.2472799999999999</v>
      </c>
      <c r="AN23" s="653">
        <v>3.4689999999999999E-2</v>
      </c>
      <c r="AO23" s="653">
        <v>64.833179999999999</v>
      </c>
      <c r="AP23" s="653">
        <v>47.184620000000002</v>
      </c>
      <c r="AQ23" s="653">
        <v>47.303829999999998</v>
      </c>
    </row>
    <row r="24" spans="1:43" x14ac:dyDescent="0.15">
      <c r="A24" s="192">
        <v>1343</v>
      </c>
      <c r="B24" s="192">
        <v>1</v>
      </c>
      <c r="C24" s="192">
        <v>28203</v>
      </c>
      <c r="D24" s="192">
        <v>2</v>
      </c>
      <c r="E24" s="656" t="s">
        <v>1270</v>
      </c>
      <c r="F24" s="153">
        <v>293409</v>
      </c>
      <c r="G24" s="153">
        <v>13108</v>
      </c>
      <c r="H24" s="153">
        <v>12976</v>
      </c>
      <c r="I24" s="153">
        <v>13651</v>
      </c>
      <c r="J24" s="153">
        <v>14538</v>
      </c>
      <c r="K24" s="153">
        <v>13327</v>
      </c>
      <c r="L24" s="153">
        <v>15205</v>
      </c>
      <c r="M24" s="153">
        <v>17433</v>
      </c>
      <c r="N24" s="153">
        <v>19684</v>
      </c>
      <c r="O24" s="153">
        <v>23806</v>
      </c>
      <c r="P24" s="153">
        <v>21573</v>
      </c>
      <c r="Q24" s="153">
        <v>18899</v>
      </c>
      <c r="R24" s="153">
        <v>16420</v>
      </c>
      <c r="S24" s="153">
        <v>18400</v>
      </c>
      <c r="T24" s="153">
        <v>22726</v>
      </c>
      <c r="U24" s="153">
        <v>18637</v>
      </c>
      <c r="V24" s="153">
        <v>13890</v>
      </c>
      <c r="W24" s="153">
        <v>10160</v>
      </c>
      <c r="X24" s="153">
        <v>5894</v>
      </c>
      <c r="Y24" s="153">
        <v>2352</v>
      </c>
      <c r="Z24" s="153">
        <v>623</v>
      </c>
      <c r="AA24" s="153">
        <v>107</v>
      </c>
      <c r="AB24" s="153">
        <v>39735</v>
      </c>
      <c r="AC24" s="153">
        <v>179285</v>
      </c>
      <c r="AD24" s="153">
        <v>74389</v>
      </c>
      <c r="AE24" s="153">
        <v>33026</v>
      </c>
      <c r="AF24" s="153">
        <v>8976</v>
      </c>
      <c r="AG24" s="153">
        <v>187473</v>
      </c>
      <c r="AH24" s="653">
        <v>13.542529999999999</v>
      </c>
      <c r="AI24" s="653">
        <v>61.104120000000002</v>
      </c>
      <c r="AJ24" s="653">
        <v>25.353349999999999</v>
      </c>
      <c r="AK24" s="653">
        <v>31.624459999999999</v>
      </c>
      <c r="AL24" s="653">
        <v>11.25596</v>
      </c>
      <c r="AM24" s="653">
        <v>3.0592100000000002</v>
      </c>
      <c r="AN24" s="653">
        <v>3.6470000000000002E-2</v>
      </c>
      <c r="AO24" s="653">
        <v>63.894770000000001</v>
      </c>
      <c r="AP24" s="653">
        <v>45.323300000000003</v>
      </c>
      <c r="AQ24" s="653">
        <v>45.635460000000002</v>
      </c>
    </row>
    <row r="25" spans="1:43" x14ac:dyDescent="0.15">
      <c r="A25" s="192">
        <v>1344</v>
      </c>
      <c r="B25" s="192">
        <v>1</v>
      </c>
      <c r="C25" s="192">
        <v>28204</v>
      </c>
      <c r="D25" s="192">
        <v>2</v>
      </c>
      <c r="E25" s="656" t="s">
        <v>1271</v>
      </c>
      <c r="F25" s="153">
        <v>487850</v>
      </c>
      <c r="G25" s="153">
        <v>21033</v>
      </c>
      <c r="H25" s="153">
        <v>22648</v>
      </c>
      <c r="I25" s="153">
        <v>24238</v>
      </c>
      <c r="J25" s="153">
        <v>26529</v>
      </c>
      <c r="K25" s="153">
        <v>24908</v>
      </c>
      <c r="L25" s="153">
        <v>22989</v>
      </c>
      <c r="M25" s="153">
        <v>27864</v>
      </c>
      <c r="N25" s="153">
        <v>33939</v>
      </c>
      <c r="O25" s="153">
        <v>43039</v>
      </c>
      <c r="P25" s="153">
        <v>39103</v>
      </c>
      <c r="Q25" s="153">
        <v>32658</v>
      </c>
      <c r="R25" s="153">
        <v>26943</v>
      </c>
      <c r="S25" s="153">
        <v>28317</v>
      </c>
      <c r="T25" s="153">
        <v>34766</v>
      </c>
      <c r="U25" s="153">
        <v>27176</v>
      </c>
      <c r="V25" s="153">
        <v>21267</v>
      </c>
      <c r="W25" s="153">
        <v>16060</v>
      </c>
      <c r="X25" s="153">
        <v>9490</v>
      </c>
      <c r="Y25" s="153">
        <v>3691</v>
      </c>
      <c r="Z25" s="153">
        <v>992</v>
      </c>
      <c r="AA25" s="153">
        <v>200</v>
      </c>
      <c r="AB25" s="153">
        <v>67919</v>
      </c>
      <c r="AC25" s="153">
        <v>306289</v>
      </c>
      <c r="AD25" s="153">
        <v>113642</v>
      </c>
      <c r="AE25" s="153">
        <v>51700</v>
      </c>
      <c r="AF25" s="153">
        <v>14373</v>
      </c>
      <c r="AG25" s="153">
        <v>314526</v>
      </c>
      <c r="AH25" s="653">
        <v>13.92211</v>
      </c>
      <c r="AI25" s="653">
        <v>62.783439999999999</v>
      </c>
      <c r="AJ25" s="653">
        <v>23.294460000000001</v>
      </c>
      <c r="AK25" s="653">
        <v>29.0989</v>
      </c>
      <c r="AL25" s="653">
        <v>10.597519999999999</v>
      </c>
      <c r="AM25" s="653">
        <v>2.9461900000000001</v>
      </c>
      <c r="AN25" s="653">
        <v>4.1000000000000002E-2</v>
      </c>
      <c r="AO25" s="653">
        <v>64.471869999999996</v>
      </c>
      <c r="AP25" s="653">
        <v>44.374119999999998</v>
      </c>
      <c r="AQ25" s="653">
        <v>44.617089999999997</v>
      </c>
    </row>
    <row r="26" spans="1:43" x14ac:dyDescent="0.15">
      <c r="A26" s="192">
        <v>1345</v>
      </c>
      <c r="B26" s="192">
        <v>1</v>
      </c>
      <c r="C26" s="192">
        <v>28205</v>
      </c>
      <c r="D26" s="192">
        <v>2</v>
      </c>
      <c r="E26" s="656" t="s">
        <v>1272</v>
      </c>
      <c r="F26" s="153">
        <v>44258</v>
      </c>
      <c r="G26" s="153">
        <v>1470</v>
      </c>
      <c r="H26" s="153">
        <v>1743</v>
      </c>
      <c r="I26" s="153">
        <v>1961</v>
      </c>
      <c r="J26" s="153">
        <v>1949</v>
      </c>
      <c r="K26" s="153">
        <v>1420</v>
      </c>
      <c r="L26" s="153">
        <v>1623</v>
      </c>
      <c r="M26" s="153">
        <v>2052</v>
      </c>
      <c r="N26" s="153">
        <v>2516</v>
      </c>
      <c r="O26" s="153">
        <v>2990</v>
      </c>
      <c r="P26" s="153">
        <v>2782</v>
      </c>
      <c r="Q26" s="153">
        <v>2703</v>
      </c>
      <c r="R26" s="153">
        <v>2825</v>
      </c>
      <c r="S26" s="153">
        <v>3462</v>
      </c>
      <c r="T26" s="153">
        <v>4165</v>
      </c>
      <c r="U26" s="153">
        <v>3018</v>
      </c>
      <c r="V26" s="153">
        <v>2521</v>
      </c>
      <c r="W26" s="153">
        <v>2416</v>
      </c>
      <c r="X26" s="153">
        <v>1703</v>
      </c>
      <c r="Y26" s="153">
        <v>730</v>
      </c>
      <c r="Z26" s="153">
        <v>173</v>
      </c>
      <c r="AA26" s="153">
        <v>36</v>
      </c>
      <c r="AB26" s="153">
        <v>5174</v>
      </c>
      <c r="AC26" s="153">
        <v>24322</v>
      </c>
      <c r="AD26" s="153">
        <v>14762</v>
      </c>
      <c r="AE26" s="153">
        <v>7579</v>
      </c>
      <c r="AF26" s="153">
        <v>2642</v>
      </c>
      <c r="AG26" s="153">
        <v>26538</v>
      </c>
      <c r="AH26" s="653">
        <v>11.69054</v>
      </c>
      <c r="AI26" s="653">
        <v>54.955039999999997</v>
      </c>
      <c r="AJ26" s="653">
        <v>33.354419999999998</v>
      </c>
      <c r="AK26" s="653">
        <v>41.176740000000002</v>
      </c>
      <c r="AL26" s="653">
        <v>17.124590000000001</v>
      </c>
      <c r="AM26" s="653">
        <v>5.9695400000000003</v>
      </c>
      <c r="AN26" s="653">
        <v>8.1339999999999996E-2</v>
      </c>
      <c r="AO26" s="653">
        <v>59.962040000000002</v>
      </c>
      <c r="AP26" s="653">
        <v>50.258299999999998</v>
      </c>
      <c r="AQ26" s="653">
        <v>52.893070000000002</v>
      </c>
    </row>
    <row r="27" spans="1:43" x14ac:dyDescent="0.15">
      <c r="A27" s="192">
        <v>1346</v>
      </c>
      <c r="B27" s="192">
        <v>1</v>
      </c>
      <c r="C27" s="192">
        <v>28206</v>
      </c>
      <c r="D27" s="192">
        <v>2</v>
      </c>
      <c r="E27" s="656" t="s">
        <v>1273</v>
      </c>
      <c r="F27" s="153">
        <v>95350</v>
      </c>
      <c r="G27" s="153">
        <v>3773</v>
      </c>
      <c r="H27" s="153">
        <v>4344</v>
      </c>
      <c r="I27" s="153">
        <v>4403</v>
      </c>
      <c r="J27" s="153">
        <v>4411</v>
      </c>
      <c r="K27" s="153">
        <v>3654</v>
      </c>
      <c r="L27" s="153">
        <v>3578</v>
      </c>
      <c r="M27" s="153">
        <v>4703</v>
      </c>
      <c r="N27" s="153">
        <v>5936</v>
      </c>
      <c r="O27" s="153">
        <v>8018</v>
      </c>
      <c r="P27" s="153">
        <v>7739</v>
      </c>
      <c r="Q27" s="153">
        <v>6686</v>
      </c>
      <c r="R27" s="153">
        <v>5776</v>
      </c>
      <c r="S27" s="153">
        <v>6073</v>
      </c>
      <c r="T27" s="153">
        <v>7546</v>
      </c>
      <c r="U27" s="153">
        <v>5967</v>
      </c>
      <c r="V27" s="153">
        <v>4836</v>
      </c>
      <c r="W27" s="153">
        <v>3961</v>
      </c>
      <c r="X27" s="153">
        <v>2533</v>
      </c>
      <c r="Y27" s="153">
        <v>1058</v>
      </c>
      <c r="Z27" s="153">
        <v>307</v>
      </c>
      <c r="AA27" s="153">
        <v>48</v>
      </c>
      <c r="AB27" s="153">
        <v>12520</v>
      </c>
      <c r="AC27" s="153">
        <v>56574</v>
      </c>
      <c r="AD27" s="153">
        <v>26256</v>
      </c>
      <c r="AE27" s="153">
        <v>12743</v>
      </c>
      <c r="AF27" s="153">
        <v>3946</v>
      </c>
      <c r="AG27" s="153">
        <v>59709</v>
      </c>
      <c r="AH27" s="653">
        <v>13.130570000000001</v>
      </c>
      <c r="AI27" s="653">
        <v>59.332979999999999</v>
      </c>
      <c r="AJ27" s="653">
        <v>27.536439999999999</v>
      </c>
      <c r="AK27" s="653">
        <v>33.905610000000003</v>
      </c>
      <c r="AL27" s="653">
        <v>13.36445</v>
      </c>
      <c r="AM27" s="653">
        <v>4.1384400000000001</v>
      </c>
      <c r="AN27" s="653">
        <v>5.0340000000000003E-2</v>
      </c>
      <c r="AO27" s="653">
        <v>62.620869999999996</v>
      </c>
      <c r="AP27" s="653">
        <v>47.165469999999999</v>
      </c>
      <c r="AQ27" s="653">
        <v>47.943539999999999</v>
      </c>
    </row>
    <row r="28" spans="1:43" x14ac:dyDescent="0.15">
      <c r="A28" s="192">
        <v>1347</v>
      </c>
      <c r="B28" s="192">
        <v>1</v>
      </c>
      <c r="C28" s="192">
        <v>28207</v>
      </c>
      <c r="D28" s="192">
        <v>2</v>
      </c>
      <c r="E28" s="656" t="s">
        <v>1274</v>
      </c>
      <c r="F28" s="153">
        <v>196883</v>
      </c>
      <c r="G28" s="153">
        <v>8919</v>
      </c>
      <c r="H28" s="153">
        <v>9445</v>
      </c>
      <c r="I28" s="153">
        <v>9456</v>
      </c>
      <c r="J28" s="153">
        <v>10200</v>
      </c>
      <c r="K28" s="153">
        <v>9531</v>
      </c>
      <c r="L28" s="153">
        <v>10262</v>
      </c>
      <c r="M28" s="153">
        <v>11694</v>
      </c>
      <c r="N28" s="153">
        <v>14074</v>
      </c>
      <c r="O28" s="153">
        <v>16917</v>
      </c>
      <c r="P28" s="153">
        <v>15028</v>
      </c>
      <c r="Q28" s="153">
        <v>12587</v>
      </c>
      <c r="R28" s="153">
        <v>10008</v>
      </c>
      <c r="S28" s="153">
        <v>11328</v>
      </c>
      <c r="T28" s="153">
        <v>14133</v>
      </c>
      <c r="U28" s="153">
        <v>11985</v>
      </c>
      <c r="V28" s="153">
        <v>9259</v>
      </c>
      <c r="W28" s="153">
        <v>6525</v>
      </c>
      <c r="X28" s="153">
        <v>3673</v>
      </c>
      <c r="Y28" s="153">
        <v>1419</v>
      </c>
      <c r="Z28" s="153">
        <v>382</v>
      </c>
      <c r="AA28" s="153">
        <v>58</v>
      </c>
      <c r="AB28" s="153">
        <v>27820</v>
      </c>
      <c r="AC28" s="153">
        <v>121629</v>
      </c>
      <c r="AD28" s="153">
        <v>47434</v>
      </c>
      <c r="AE28" s="153">
        <v>21316</v>
      </c>
      <c r="AF28" s="153">
        <v>5532</v>
      </c>
      <c r="AG28" s="153">
        <v>125562</v>
      </c>
      <c r="AH28" s="653">
        <v>14.13022</v>
      </c>
      <c r="AI28" s="653">
        <v>61.777299999999997</v>
      </c>
      <c r="AJ28" s="653">
        <v>24.092479999999998</v>
      </c>
      <c r="AK28" s="653">
        <v>29.846150000000002</v>
      </c>
      <c r="AL28" s="653">
        <v>10.82673</v>
      </c>
      <c r="AM28" s="653">
        <v>2.80979</v>
      </c>
      <c r="AN28" s="653">
        <v>2.946E-2</v>
      </c>
      <c r="AO28" s="653">
        <v>63.774929999999998</v>
      </c>
      <c r="AP28" s="653">
        <v>44.395710000000001</v>
      </c>
      <c r="AQ28" s="653">
        <v>44.397449999999999</v>
      </c>
    </row>
    <row r="29" spans="1:43" x14ac:dyDescent="0.15">
      <c r="A29" s="192">
        <v>1348</v>
      </c>
      <c r="B29" s="192">
        <v>1</v>
      </c>
      <c r="C29" s="192">
        <v>28208</v>
      </c>
      <c r="D29" s="192">
        <v>2</v>
      </c>
      <c r="E29" s="656" t="s">
        <v>1275</v>
      </c>
      <c r="F29" s="153">
        <v>30129</v>
      </c>
      <c r="G29" s="153">
        <v>1104</v>
      </c>
      <c r="H29" s="153">
        <v>1134</v>
      </c>
      <c r="I29" s="153">
        <v>1129</v>
      </c>
      <c r="J29" s="153">
        <v>1349</v>
      </c>
      <c r="K29" s="153">
        <v>1170</v>
      </c>
      <c r="L29" s="153">
        <v>1347</v>
      </c>
      <c r="M29" s="153">
        <v>1511</v>
      </c>
      <c r="N29" s="153">
        <v>1681</v>
      </c>
      <c r="O29" s="153">
        <v>2040</v>
      </c>
      <c r="P29" s="153">
        <v>1721</v>
      </c>
      <c r="Q29" s="153">
        <v>1708</v>
      </c>
      <c r="R29" s="153">
        <v>1659</v>
      </c>
      <c r="S29" s="153">
        <v>2215</v>
      </c>
      <c r="T29" s="153">
        <v>2975</v>
      </c>
      <c r="U29" s="153">
        <v>2416</v>
      </c>
      <c r="V29" s="153">
        <v>1899</v>
      </c>
      <c r="W29" s="153">
        <v>1466</v>
      </c>
      <c r="X29" s="153">
        <v>945</v>
      </c>
      <c r="Y29" s="153">
        <v>488</v>
      </c>
      <c r="Z29" s="153">
        <v>143</v>
      </c>
      <c r="AA29" s="153">
        <v>29</v>
      </c>
      <c r="AB29" s="153">
        <v>3367</v>
      </c>
      <c r="AC29" s="153">
        <v>16401</v>
      </c>
      <c r="AD29" s="153">
        <v>10361</v>
      </c>
      <c r="AE29" s="153">
        <v>4970</v>
      </c>
      <c r="AF29" s="153">
        <v>1605</v>
      </c>
      <c r="AG29" s="153">
        <v>18027</v>
      </c>
      <c r="AH29" s="653">
        <v>11.175280000000001</v>
      </c>
      <c r="AI29" s="653">
        <v>54.435929999999999</v>
      </c>
      <c r="AJ29" s="653">
        <v>34.38879</v>
      </c>
      <c r="AK29" s="653">
        <v>41.740519999999997</v>
      </c>
      <c r="AL29" s="653">
        <v>16.495740000000001</v>
      </c>
      <c r="AM29" s="653">
        <v>5.3270900000000001</v>
      </c>
      <c r="AN29" s="653">
        <v>9.6250000000000002E-2</v>
      </c>
      <c r="AO29" s="653">
        <v>59.832720000000002</v>
      </c>
      <c r="AP29" s="653">
        <v>49.92906</v>
      </c>
      <c r="AQ29" s="653">
        <v>52.36486</v>
      </c>
    </row>
    <row r="30" spans="1:43" x14ac:dyDescent="0.15">
      <c r="A30" s="192">
        <v>1349</v>
      </c>
      <c r="B30" s="192">
        <v>1</v>
      </c>
      <c r="C30" s="192">
        <v>28209</v>
      </c>
      <c r="D30" s="192">
        <v>2</v>
      </c>
      <c r="E30" s="656" t="s">
        <v>1276</v>
      </c>
      <c r="F30" s="153">
        <v>82250</v>
      </c>
      <c r="G30" s="153">
        <v>3201</v>
      </c>
      <c r="H30" s="153">
        <v>3614</v>
      </c>
      <c r="I30" s="153">
        <v>3825</v>
      </c>
      <c r="J30" s="153">
        <v>3780</v>
      </c>
      <c r="K30" s="153">
        <v>2376</v>
      </c>
      <c r="L30" s="153">
        <v>3279</v>
      </c>
      <c r="M30" s="153">
        <v>4080</v>
      </c>
      <c r="N30" s="153">
        <v>4615</v>
      </c>
      <c r="O30" s="153">
        <v>5574</v>
      </c>
      <c r="P30" s="153">
        <v>5041</v>
      </c>
      <c r="Q30" s="153">
        <v>5090</v>
      </c>
      <c r="R30" s="153">
        <v>5515</v>
      </c>
      <c r="S30" s="153">
        <v>6183</v>
      </c>
      <c r="T30" s="153">
        <v>6780</v>
      </c>
      <c r="U30" s="153">
        <v>5342</v>
      </c>
      <c r="V30" s="153">
        <v>4588</v>
      </c>
      <c r="W30" s="153">
        <v>4381</v>
      </c>
      <c r="X30" s="153">
        <v>3070</v>
      </c>
      <c r="Y30" s="153">
        <v>1434</v>
      </c>
      <c r="Z30" s="153">
        <v>416</v>
      </c>
      <c r="AA30" s="153">
        <v>66</v>
      </c>
      <c r="AB30" s="153">
        <v>10640</v>
      </c>
      <c r="AC30" s="153">
        <v>45533</v>
      </c>
      <c r="AD30" s="153">
        <v>26077</v>
      </c>
      <c r="AE30" s="153">
        <v>13955</v>
      </c>
      <c r="AF30" s="153">
        <v>4986</v>
      </c>
      <c r="AG30" s="153">
        <v>48533</v>
      </c>
      <c r="AH30" s="653">
        <v>12.936170000000001</v>
      </c>
      <c r="AI30" s="653">
        <v>55.359270000000002</v>
      </c>
      <c r="AJ30" s="653">
        <v>31.704560000000001</v>
      </c>
      <c r="AK30" s="653">
        <v>39.221879999999999</v>
      </c>
      <c r="AL30" s="653">
        <v>16.966570000000001</v>
      </c>
      <c r="AM30" s="653">
        <v>6.0620099999999999</v>
      </c>
      <c r="AN30" s="653">
        <v>8.0240000000000006E-2</v>
      </c>
      <c r="AO30" s="653">
        <v>59.006689999999999</v>
      </c>
      <c r="AP30" s="653">
        <v>49.288800000000002</v>
      </c>
      <c r="AQ30" s="653">
        <v>51.709580000000003</v>
      </c>
    </row>
    <row r="31" spans="1:43" x14ac:dyDescent="0.15">
      <c r="A31" s="192">
        <v>1350</v>
      </c>
      <c r="B31" s="192">
        <v>1</v>
      </c>
      <c r="C31" s="192">
        <v>28210</v>
      </c>
      <c r="D31" s="192">
        <v>2</v>
      </c>
      <c r="E31" s="656" t="s">
        <v>507</v>
      </c>
      <c r="F31" s="153">
        <v>267435</v>
      </c>
      <c r="G31" s="153">
        <v>11442</v>
      </c>
      <c r="H31" s="153">
        <v>12156</v>
      </c>
      <c r="I31" s="153">
        <v>13133</v>
      </c>
      <c r="J31" s="153">
        <v>14115</v>
      </c>
      <c r="K31" s="153">
        <v>12249</v>
      </c>
      <c r="L31" s="153">
        <v>14148</v>
      </c>
      <c r="M31" s="153">
        <v>15796</v>
      </c>
      <c r="N31" s="153">
        <v>17883</v>
      </c>
      <c r="O31" s="153">
        <v>21807</v>
      </c>
      <c r="P31" s="153">
        <v>18344</v>
      </c>
      <c r="Q31" s="153">
        <v>16119</v>
      </c>
      <c r="R31" s="153">
        <v>15021</v>
      </c>
      <c r="S31" s="153">
        <v>18142</v>
      </c>
      <c r="T31" s="153">
        <v>21138</v>
      </c>
      <c r="U31" s="153">
        <v>17376</v>
      </c>
      <c r="V31" s="153">
        <v>12251</v>
      </c>
      <c r="W31" s="153">
        <v>8672</v>
      </c>
      <c r="X31" s="153">
        <v>5027</v>
      </c>
      <c r="Y31" s="153">
        <v>2038</v>
      </c>
      <c r="Z31" s="153">
        <v>498</v>
      </c>
      <c r="AA31" s="153">
        <v>80</v>
      </c>
      <c r="AB31" s="153">
        <v>36731</v>
      </c>
      <c r="AC31" s="153">
        <v>163624</v>
      </c>
      <c r="AD31" s="153">
        <v>67080</v>
      </c>
      <c r="AE31" s="153">
        <v>28566</v>
      </c>
      <c r="AF31" s="153">
        <v>7643</v>
      </c>
      <c r="AG31" s="153">
        <v>170647</v>
      </c>
      <c r="AH31" s="653">
        <v>13.73455</v>
      </c>
      <c r="AI31" s="653">
        <v>61.182720000000003</v>
      </c>
      <c r="AJ31" s="653">
        <v>25.082730000000002</v>
      </c>
      <c r="AK31" s="653">
        <v>31.866430000000001</v>
      </c>
      <c r="AL31" s="653">
        <v>10.681469999999999</v>
      </c>
      <c r="AM31" s="653">
        <v>2.8578899999999998</v>
      </c>
      <c r="AN31" s="653">
        <v>2.9909999999999999E-2</v>
      </c>
      <c r="AO31" s="653">
        <v>63.808779999999999</v>
      </c>
      <c r="AP31" s="653">
        <v>45.073650000000001</v>
      </c>
      <c r="AQ31" s="653">
        <v>45.24371</v>
      </c>
    </row>
    <row r="32" spans="1:43" x14ac:dyDescent="0.15">
      <c r="A32" s="192">
        <v>1351</v>
      </c>
      <c r="B32" s="192">
        <v>1</v>
      </c>
      <c r="C32" s="192">
        <v>28212</v>
      </c>
      <c r="D32" s="192">
        <v>2</v>
      </c>
      <c r="E32" s="656" t="s">
        <v>1277</v>
      </c>
      <c r="F32" s="153">
        <v>48567</v>
      </c>
      <c r="G32" s="153">
        <v>1751</v>
      </c>
      <c r="H32" s="153">
        <v>1986</v>
      </c>
      <c r="I32" s="153">
        <v>2338</v>
      </c>
      <c r="J32" s="153">
        <v>2527</v>
      </c>
      <c r="K32" s="153">
        <v>1970</v>
      </c>
      <c r="L32" s="153">
        <v>2277</v>
      </c>
      <c r="M32" s="153">
        <v>2336</v>
      </c>
      <c r="N32" s="153">
        <v>2826</v>
      </c>
      <c r="O32" s="153">
        <v>3386</v>
      </c>
      <c r="P32" s="153">
        <v>3126</v>
      </c>
      <c r="Q32" s="153">
        <v>2954</v>
      </c>
      <c r="R32" s="153">
        <v>2910</v>
      </c>
      <c r="S32" s="153">
        <v>3515</v>
      </c>
      <c r="T32" s="153">
        <v>4110</v>
      </c>
      <c r="U32" s="153">
        <v>3321</v>
      </c>
      <c r="V32" s="153">
        <v>2724</v>
      </c>
      <c r="W32" s="153">
        <v>2270</v>
      </c>
      <c r="X32" s="153">
        <v>1438</v>
      </c>
      <c r="Y32" s="153">
        <v>602</v>
      </c>
      <c r="Z32" s="153">
        <v>176</v>
      </c>
      <c r="AA32" s="153">
        <v>24</v>
      </c>
      <c r="AB32" s="153">
        <v>6075</v>
      </c>
      <c r="AC32" s="153">
        <v>27827</v>
      </c>
      <c r="AD32" s="153">
        <v>14665</v>
      </c>
      <c r="AE32" s="153">
        <v>7234</v>
      </c>
      <c r="AF32" s="153">
        <v>2240</v>
      </c>
      <c r="AG32" s="153">
        <v>29410</v>
      </c>
      <c r="AH32" s="653">
        <v>12.50849</v>
      </c>
      <c r="AI32" s="653">
        <v>57.296109999999999</v>
      </c>
      <c r="AJ32" s="653">
        <v>30.195399999999999</v>
      </c>
      <c r="AK32" s="653">
        <v>37.43282</v>
      </c>
      <c r="AL32" s="653">
        <v>14.89489</v>
      </c>
      <c r="AM32" s="653">
        <v>4.61219</v>
      </c>
      <c r="AN32" s="653">
        <v>4.9419999999999999E-2</v>
      </c>
      <c r="AO32" s="653">
        <v>60.555520000000001</v>
      </c>
      <c r="AP32" s="653">
        <v>48.048499999999997</v>
      </c>
      <c r="AQ32" s="653">
        <v>49.538539999999998</v>
      </c>
    </row>
    <row r="33" spans="1:43" x14ac:dyDescent="0.15">
      <c r="A33" s="192">
        <v>1352</v>
      </c>
      <c r="B33" s="192">
        <v>1</v>
      </c>
      <c r="C33" s="192">
        <v>28213</v>
      </c>
      <c r="D33" s="192">
        <v>2</v>
      </c>
      <c r="E33" s="656" t="s">
        <v>1278</v>
      </c>
      <c r="F33" s="153">
        <v>40866</v>
      </c>
      <c r="G33" s="153">
        <v>1573</v>
      </c>
      <c r="H33" s="153">
        <v>1724</v>
      </c>
      <c r="I33" s="153">
        <v>1956</v>
      </c>
      <c r="J33" s="153">
        <v>2009</v>
      </c>
      <c r="K33" s="153">
        <v>1506</v>
      </c>
      <c r="L33" s="153">
        <v>1735</v>
      </c>
      <c r="M33" s="153">
        <v>1973</v>
      </c>
      <c r="N33" s="153">
        <v>2338</v>
      </c>
      <c r="O33" s="153">
        <v>2881</v>
      </c>
      <c r="P33" s="153">
        <v>2614</v>
      </c>
      <c r="Q33" s="153">
        <v>2567</v>
      </c>
      <c r="R33" s="153">
        <v>2499</v>
      </c>
      <c r="S33" s="153">
        <v>2826</v>
      </c>
      <c r="T33" s="153">
        <v>3292</v>
      </c>
      <c r="U33" s="153">
        <v>2888</v>
      </c>
      <c r="V33" s="153">
        <v>2457</v>
      </c>
      <c r="W33" s="153">
        <v>1988</v>
      </c>
      <c r="X33" s="153">
        <v>1303</v>
      </c>
      <c r="Y33" s="153">
        <v>558</v>
      </c>
      <c r="Z33" s="153">
        <v>152</v>
      </c>
      <c r="AA33" s="153">
        <v>27</v>
      </c>
      <c r="AB33" s="153">
        <v>5253</v>
      </c>
      <c r="AC33" s="153">
        <v>22948</v>
      </c>
      <c r="AD33" s="153">
        <v>12665</v>
      </c>
      <c r="AE33" s="153">
        <v>6485</v>
      </c>
      <c r="AF33" s="153">
        <v>2040</v>
      </c>
      <c r="AG33" s="153">
        <v>24231</v>
      </c>
      <c r="AH33" s="653">
        <v>12.85421</v>
      </c>
      <c r="AI33" s="653">
        <v>56.154260000000001</v>
      </c>
      <c r="AJ33" s="653">
        <v>30.991530000000001</v>
      </c>
      <c r="AK33" s="653">
        <v>37.906820000000003</v>
      </c>
      <c r="AL33" s="653">
        <v>15.86894</v>
      </c>
      <c r="AM33" s="653">
        <v>4.9919200000000004</v>
      </c>
      <c r="AN33" s="653">
        <v>6.6070000000000004E-2</v>
      </c>
      <c r="AO33" s="653">
        <v>59.293790000000001</v>
      </c>
      <c r="AP33" s="653">
        <v>48.458129999999997</v>
      </c>
      <c r="AQ33" s="653">
        <v>50.219470000000001</v>
      </c>
    </row>
    <row r="34" spans="1:43" x14ac:dyDescent="0.15">
      <c r="A34" s="192">
        <v>1353</v>
      </c>
      <c r="B34" s="192">
        <v>1</v>
      </c>
      <c r="C34" s="192">
        <v>28214</v>
      </c>
      <c r="D34" s="192">
        <v>2</v>
      </c>
      <c r="E34" s="656" t="s">
        <v>1279</v>
      </c>
      <c r="F34" s="153">
        <v>224903</v>
      </c>
      <c r="G34" s="153">
        <v>8863</v>
      </c>
      <c r="H34" s="153">
        <v>10108</v>
      </c>
      <c r="I34" s="153">
        <v>10766</v>
      </c>
      <c r="J34" s="153">
        <v>11153</v>
      </c>
      <c r="K34" s="153">
        <v>9435</v>
      </c>
      <c r="L34" s="153">
        <v>8919</v>
      </c>
      <c r="M34" s="153">
        <v>10994</v>
      </c>
      <c r="N34" s="153">
        <v>14243</v>
      </c>
      <c r="O34" s="153">
        <v>18995</v>
      </c>
      <c r="P34" s="153">
        <v>17587</v>
      </c>
      <c r="Q34" s="153">
        <v>14912</v>
      </c>
      <c r="R34" s="153">
        <v>13021</v>
      </c>
      <c r="S34" s="153">
        <v>14111</v>
      </c>
      <c r="T34" s="153">
        <v>18212</v>
      </c>
      <c r="U34" s="153">
        <v>14915</v>
      </c>
      <c r="V34" s="153">
        <v>11888</v>
      </c>
      <c r="W34" s="153">
        <v>8708</v>
      </c>
      <c r="X34" s="153">
        <v>5203</v>
      </c>
      <c r="Y34" s="153">
        <v>2169</v>
      </c>
      <c r="Z34" s="153">
        <v>610</v>
      </c>
      <c r="AA34" s="153">
        <v>91</v>
      </c>
      <c r="AB34" s="153">
        <v>29737</v>
      </c>
      <c r="AC34" s="153">
        <v>133370</v>
      </c>
      <c r="AD34" s="153">
        <v>61796</v>
      </c>
      <c r="AE34" s="153">
        <v>28669</v>
      </c>
      <c r="AF34" s="153">
        <v>8073</v>
      </c>
      <c r="AG34" s="153">
        <v>140429</v>
      </c>
      <c r="AH34" s="653">
        <v>13.22214</v>
      </c>
      <c r="AI34" s="653">
        <v>59.301119999999997</v>
      </c>
      <c r="AJ34" s="653">
        <v>27.47673</v>
      </c>
      <c r="AK34" s="653">
        <v>33.750990000000002</v>
      </c>
      <c r="AL34" s="653">
        <v>12.74727</v>
      </c>
      <c r="AM34" s="653">
        <v>3.58955</v>
      </c>
      <c r="AN34" s="653">
        <v>4.0460000000000003E-2</v>
      </c>
      <c r="AO34" s="653">
        <v>62.439810000000001</v>
      </c>
      <c r="AP34" s="653">
        <v>46.699590000000001</v>
      </c>
      <c r="AQ34" s="653">
        <v>47.361460000000001</v>
      </c>
    </row>
    <row r="35" spans="1:43" x14ac:dyDescent="0.15">
      <c r="A35" s="192">
        <v>1354</v>
      </c>
      <c r="B35" s="192">
        <v>1</v>
      </c>
      <c r="C35" s="192">
        <v>28215</v>
      </c>
      <c r="D35" s="192">
        <v>2</v>
      </c>
      <c r="E35" s="656" t="s">
        <v>1280</v>
      </c>
      <c r="F35" s="153">
        <v>77178</v>
      </c>
      <c r="G35" s="153">
        <v>2586</v>
      </c>
      <c r="H35" s="153">
        <v>3000</v>
      </c>
      <c r="I35" s="153">
        <v>3410</v>
      </c>
      <c r="J35" s="153">
        <v>3735</v>
      </c>
      <c r="K35" s="153">
        <v>3124</v>
      </c>
      <c r="L35" s="153">
        <v>3191</v>
      </c>
      <c r="M35" s="153">
        <v>3684</v>
      </c>
      <c r="N35" s="153">
        <v>4492</v>
      </c>
      <c r="O35" s="153">
        <v>5413</v>
      </c>
      <c r="P35" s="153">
        <v>4705</v>
      </c>
      <c r="Q35" s="153">
        <v>4550</v>
      </c>
      <c r="R35" s="153">
        <v>4794</v>
      </c>
      <c r="S35" s="153">
        <v>5950</v>
      </c>
      <c r="T35" s="153">
        <v>7246</v>
      </c>
      <c r="U35" s="153">
        <v>6174</v>
      </c>
      <c r="V35" s="153">
        <v>4365</v>
      </c>
      <c r="W35" s="153">
        <v>3323</v>
      </c>
      <c r="X35" s="153">
        <v>2121</v>
      </c>
      <c r="Y35" s="153">
        <v>1003</v>
      </c>
      <c r="Z35" s="153">
        <v>256</v>
      </c>
      <c r="AA35" s="153">
        <v>56</v>
      </c>
      <c r="AB35" s="153">
        <v>8996</v>
      </c>
      <c r="AC35" s="153">
        <v>43638</v>
      </c>
      <c r="AD35" s="153">
        <v>24544</v>
      </c>
      <c r="AE35" s="153">
        <v>11124</v>
      </c>
      <c r="AF35" s="153">
        <v>3436</v>
      </c>
      <c r="AG35" s="153">
        <v>47149</v>
      </c>
      <c r="AH35" s="653">
        <v>11.656169999999999</v>
      </c>
      <c r="AI35" s="653">
        <v>56.542020000000001</v>
      </c>
      <c r="AJ35" s="653">
        <v>31.80181</v>
      </c>
      <c r="AK35" s="653">
        <v>39.51126</v>
      </c>
      <c r="AL35" s="653">
        <v>14.41343</v>
      </c>
      <c r="AM35" s="653">
        <v>4.4520499999999998</v>
      </c>
      <c r="AN35" s="653">
        <v>7.2559999999999999E-2</v>
      </c>
      <c r="AO35" s="653">
        <v>61.091239999999999</v>
      </c>
      <c r="AP35" s="653">
        <v>48.980449999999998</v>
      </c>
      <c r="AQ35" s="653">
        <v>51.300629999999998</v>
      </c>
    </row>
    <row r="36" spans="1:43" x14ac:dyDescent="0.15">
      <c r="A36" s="192">
        <v>1355</v>
      </c>
      <c r="B36" s="192">
        <v>1</v>
      </c>
      <c r="C36" s="192">
        <v>28216</v>
      </c>
      <c r="D36" s="192">
        <v>2</v>
      </c>
      <c r="E36" s="656" t="s">
        <v>1281</v>
      </c>
      <c r="F36" s="153">
        <v>91030</v>
      </c>
      <c r="G36" s="153">
        <v>3601</v>
      </c>
      <c r="H36" s="153">
        <v>4102</v>
      </c>
      <c r="I36" s="153">
        <v>4434</v>
      </c>
      <c r="J36" s="153">
        <v>4727</v>
      </c>
      <c r="K36" s="153">
        <v>4380</v>
      </c>
      <c r="L36" s="153">
        <v>4947</v>
      </c>
      <c r="M36" s="153">
        <v>5126</v>
      </c>
      <c r="N36" s="153">
        <v>5716</v>
      </c>
      <c r="O36" s="153">
        <v>7095</v>
      </c>
      <c r="P36" s="153">
        <v>5919</v>
      </c>
      <c r="Q36" s="153">
        <v>5462</v>
      </c>
      <c r="R36" s="153">
        <v>5158</v>
      </c>
      <c r="S36" s="153">
        <v>6342</v>
      </c>
      <c r="T36" s="153">
        <v>7767</v>
      </c>
      <c r="U36" s="153">
        <v>6113</v>
      </c>
      <c r="V36" s="153">
        <v>4288</v>
      </c>
      <c r="W36" s="153">
        <v>3140</v>
      </c>
      <c r="X36" s="153">
        <v>1767</v>
      </c>
      <c r="Y36" s="153">
        <v>715</v>
      </c>
      <c r="Z36" s="153">
        <v>203</v>
      </c>
      <c r="AA36" s="153">
        <v>28</v>
      </c>
      <c r="AB36" s="153">
        <v>12137</v>
      </c>
      <c r="AC36" s="153">
        <v>54872</v>
      </c>
      <c r="AD36" s="153">
        <v>24021</v>
      </c>
      <c r="AE36" s="153">
        <v>10141</v>
      </c>
      <c r="AF36" s="153">
        <v>2713</v>
      </c>
      <c r="AG36" s="153">
        <v>57912</v>
      </c>
      <c r="AH36" s="653">
        <v>13.33297</v>
      </c>
      <c r="AI36" s="653">
        <v>60.279029999999999</v>
      </c>
      <c r="AJ36" s="653">
        <v>26.388000000000002</v>
      </c>
      <c r="AK36" s="653">
        <v>33.354939999999999</v>
      </c>
      <c r="AL36" s="653">
        <v>11.140280000000001</v>
      </c>
      <c r="AM36" s="653">
        <v>2.98034</v>
      </c>
      <c r="AN36" s="653">
        <v>3.0759999999999999E-2</v>
      </c>
      <c r="AO36" s="653">
        <v>63.618589999999998</v>
      </c>
      <c r="AP36" s="653">
        <v>45.664029999999997</v>
      </c>
      <c r="AQ36" s="653">
        <v>46.025979999999997</v>
      </c>
    </row>
    <row r="37" spans="1:43" x14ac:dyDescent="0.15">
      <c r="A37" s="192">
        <v>1356</v>
      </c>
      <c r="B37" s="192">
        <v>1</v>
      </c>
      <c r="C37" s="192">
        <v>28217</v>
      </c>
      <c r="D37" s="192">
        <v>2</v>
      </c>
      <c r="E37" s="656" t="s">
        <v>1282</v>
      </c>
      <c r="F37" s="153">
        <v>156375</v>
      </c>
      <c r="G37" s="153">
        <v>5893</v>
      </c>
      <c r="H37" s="153">
        <v>6860</v>
      </c>
      <c r="I37" s="153">
        <v>7601</v>
      </c>
      <c r="J37" s="153">
        <v>7817</v>
      </c>
      <c r="K37" s="153">
        <v>6395</v>
      </c>
      <c r="L37" s="153">
        <v>6146</v>
      </c>
      <c r="M37" s="153">
        <v>7558</v>
      </c>
      <c r="N37" s="153">
        <v>9242</v>
      </c>
      <c r="O37" s="153">
        <v>12865</v>
      </c>
      <c r="P37" s="153">
        <v>11659</v>
      </c>
      <c r="Q37" s="153">
        <v>9529</v>
      </c>
      <c r="R37" s="153">
        <v>8176</v>
      </c>
      <c r="S37" s="153">
        <v>9542</v>
      </c>
      <c r="T37" s="153">
        <v>12686</v>
      </c>
      <c r="U37" s="153">
        <v>12121</v>
      </c>
      <c r="V37" s="153">
        <v>9873</v>
      </c>
      <c r="W37" s="153">
        <v>6640</v>
      </c>
      <c r="X37" s="153">
        <v>3720</v>
      </c>
      <c r="Y37" s="153">
        <v>1520</v>
      </c>
      <c r="Z37" s="153">
        <v>444</v>
      </c>
      <c r="AA37" s="153">
        <v>88</v>
      </c>
      <c r="AB37" s="153">
        <v>20354</v>
      </c>
      <c r="AC37" s="153">
        <v>88929</v>
      </c>
      <c r="AD37" s="153">
        <v>47092</v>
      </c>
      <c r="AE37" s="153">
        <v>22285</v>
      </c>
      <c r="AF37" s="153">
        <v>5772</v>
      </c>
      <c r="AG37" s="153">
        <v>93798</v>
      </c>
      <c r="AH37" s="653">
        <v>13.01615</v>
      </c>
      <c r="AI37" s="653">
        <v>56.869059999999998</v>
      </c>
      <c r="AJ37" s="653">
        <v>30.114789999999999</v>
      </c>
      <c r="AK37" s="653">
        <v>36.216790000000003</v>
      </c>
      <c r="AL37" s="653">
        <v>14.250999999999999</v>
      </c>
      <c r="AM37" s="653">
        <v>3.6911299999999998</v>
      </c>
      <c r="AN37" s="653">
        <v>5.6270000000000001E-2</v>
      </c>
      <c r="AO37" s="653">
        <v>59.982729999999997</v>
      </c>
      <c r="AP37" s="653">
        <v>47.54222</v>
      </c>
      <c r="AQ37" s="653">
        <v>48.125259999999997</v>
      </c>
    </row>
    <row r="38" spans="1:43" x14ac:dyDescent="0.15">
      <c r="A38" s="192">
        <v>1357</v>
      </c>
      <c r="B38" s="192">
        <v>1</v>
      </c>
      <c r="C38" s="192">
        <v>28218</v>
      </c>
      <c r="D38" s="192">
        <v>2</v>
      </c>
      <c r="E38" s="656" t="s">
        <v>1283</v>
      </c>
      <c r="F38" s="153">
        <v>48580</v>
      </c>
      <c r="G38" s="153">
        <v>2030</v>
      </c>
      <c r="H38" s="153">
        <v>2407</v>
      </c>
      <c r="I38" s="153">
        <v>2622</v>
      </c>
      <c r="J38" s="153">
        <v>2544</v>
      </c>
      <c r="K38" s="153">
        <v>2171</v>
      </c>
      <c r="L38" s="153">
        <v>2319</v>
      </c>
      <c r="M38" s="153">
        <v>2607</v>
      </c>
      <c r="N38" s="153">
        <v>3086</v>
      </c>
      <c r="O38" s="153">
        <v>3823</v>
      </c>
      <c r="P38" s="153">
        <v>3197</v>
      </c>
      <c r="Q38" s="153">
        <v>2896</v>
      </c>
      <c r="R38" s="153">
        <v>2834</v>
      </c>
      <c r="S38" s="153">
        <v>3359</v>
      </c>
      <c r="T38" s="153">
        <v>3821</v>
      </c>
      <c r="U38" s="153">
        <v>2992</v>
      </c>
      <c r="V38" s="153">
        <v>2182</v>
      </c>
      <c r="W38" s="153">
        <v>1789</v>
      </c>
      <c r="X38" s="153">
        <v>1178</v>
      </c>
      <c r="Y38" s="153">
        <v>556</v>
      </c>
      <c r="Z38" s="153">
        <v>147</v>
      </c>
      <c r="AA38" s="153">
        <v>20</v>
      </c>
      <c r="AB38" s="153">
        <v>7059</v>
      </c>
      <c r="AC38" s="153">
        <v>28836</v>
      </c>
      <c r="AD38" s="153">
        <v>12685</v>
      </c>
      <c r="AE38" s="153">
        <v>5872</v>
      </c>
      <c r="AF38" s="153">
        <v>1901</v>
      </c>
      <c r="AG38" s="153">
        <v>30113</v>
      </c>
      <c r="AH38" s="653">
        <v>14.530670000000001</v>
      </c>
      <c r="AI38" s="653">
        <v>59.357759999999999</v>
      </c>
      <c r="AJ38" s="653">
        <v>26.11157</v>
      </c>
      <c r="AK38" s="653">
        <v>33.025939999999999</v>
      </c>
      <c r="AL38" s="653">
        <v>12.08728</v>
      </c>
      <c r="AM38" s="653">
        <v>3.9131300000000002</v>
      </c>
      <c r="AN38" s="653">
        <v>4.1169999999999998E-2</v>
      </c>
      <c r="AO38" s="653">
        <v>61.986409999999999</v>
      </c>
      <c r="AP38" s="653">
        <v>45.57067</v>
      </c>
      <c r="AQ38" s="653">
        <v>46.022260000000003</v>
      </c>
    </row>
    <row r="39" spans="1:43" x14ac:dyDescent="0.15">
      <c r="A39" s="192">
        <v>1358</v>
      </c>
      <c r="B39" s="192">
        <v>1</v>
      </c>
      <c r="C39" s="192">
        <v>28219</v>
      </c>
      <c r="D39" s="192">
        <v>2</v>
      </c>
      <c r="E39" s="656" t="s">
        <v>1284</v>
      </c>
      <c r="F39" s="153">
        <v>112691</v>
      </c>
      <c r="G39" s="153">
        <v>4415</v>
      </c>
      <c r="H39" s="153">
        <v>4932</v>
      </c>
      <c r="I39" s="153">
        <v>5287</v>
      </c>
      <c r="J39" s="153">
        <v>6828</v>
      </c>
      <c r="K39" s="153">
        <v>6966</v>
      </c>
      <c r="L39" s="153">
        <v>5896</v>
      </c>
      <c r="M39" s="153">
        <v>5869</v>
      </c>
      <c r="N39" s="153">
        <v>6392</v>
      </c>
      <c r="O39" s="153">
        <v>7389</v>
      </c>
      <c r="P39" s="153">
        <v>7706</v>
      </c>
      <c r="Q39" s="153">
        <v>9175</v>
      </c>
      <c r="R39" s="153">
        <v>8981</v>
      </c>
      <c r="S39" s="153">
        <v>8862</v>
      </c>
      <c r="T39" s="153">
        <v>7939</v>
      </c>
      <c r="U39" s="153">
        <v>5339</v>
      </c>
      <c r="V39" s="153">
        <v>3984</v>
      </c>
      <c r="W39" s="153">
        <v>3368</v>
      </c>
      <c r="X39" s="153">
        <v>2185</v>
      </c>
      <c r="Y39" s="153">
        <v>922</v>
      </c>
      <c r="Z39" s="153">
        <v>212</v>
      </c>
      <c r="AA39" s="153">
        <v>44</v>
      </c>
      <c r="AB39" s="153">
        <v>14634</v>
      </c>
      <c r="AC39" s="153">
        <v>74064</v>
      </c>
      <c r="AD39" s="153">
        <v>23993</v>
      </c>
      <c r="AE39" s="153">
        <v>10715</v>
      </c>
      <c r="AF39" s="153">
        <v>3363</v>
      </c>
      <c r="AG39" s="153">
        <v>75175</v>
      </c>
      <c r="AH39" s="653">
        <v>12.985950000000001</v>
      </c>
      <c r="AI39" s="653">
        <v>65.723079999999996</v>
      </c>
      <c r="AJ39" s="653">
        <v>21.290959999999998</v>
      </c>
      <c r="AK39" s="653">
        <v>29.154949999999999</v>
      </c>
      <c r="AL39" s="653">
        <v>9.5083000000000002</v>
      </c>
      <c r="AM39" s="653">
        <v>2.98427</v>
      </c>
      <c r="AN39" s="653">
        <v>3.9039999999999998E-2</v>
      </c>
      <c r="AO39" s="653">
        <v>66.708969999999994</v>
      </c>
      <c r="AP39" s="653">
        <v>44.58137</v>
      </c>
      <c r="AQ39" s="653">
        <v>46.574109999999997</v>
      </c>
    </row>
    <row r="40" spans="1:43" x14ac:dyDescent="0.15">
      <c r="A40" s="192">
        <v>1359</v>
      </c>
      <c r="B40" s="192">
        <v>1</v>
      </c>
      <c r="C40" s="192">
        <v>28220</v>
      </c>
      <c r="D40" s="192">
        <v>2</v>
      </c>
      <c r="E40" s="656" t="s">
        <v>1285</v>
      </c>
      <c r="F40" s="153">
        <v>44313</v>
      </c>
      <c r="G40" s="153">
        <v>1474</v>
      </c>
      <c r="H40" s="153">
        <v>1644</v>
      </c>
      <c r="I40" s="153">
        <v>2007</v>
      </c>
      <c r="J40" s="153">
        <v>2298</v>
      </c>
      <c r="K40" s="153">
        <v>1828</v>
      </c>
      <c r="L40" s="153">
        <v>2001</v>
      </c>
      <c r="M40" s="153">
        <v>2188</v>
      </c>
      <c r="N40" s="153">
        <v>2384</v>
      </c>
      <c r="O40" s="153">
        <v>2946</v>
      </c>
      <c r="P40" s="153">
        <v>2758</v>
      </c>
      <c r="Q40" s="153">
        <v>2842</v>
      </c>
      <c r="R40" s="153">
        <v>2932</v>
      </c>
      <c r="S40" s="153">
        <v>3519</v>
      </c>
      <c r="T40" s="153">
        <v>3817</v>
      </c>
      <c r="U40" s="153">
        <v>2916</v>
      </c>
      <c r="V40" s="153">
        <v>2272</v>
      </c>
      <c r="W40" s="153">
        <v>2062</v>
      </c>
      <c r="X40" s="153">
        <v>1488</v>
      </c>
      <c r="Y40" s="153">
        <v>723</v>
      </c>
      <c r="Z40" s="153">
        <v>174</v>
      </c>
      <c r="AA40" s="153">
        <v>40</v>
      </c>
      <c r="AB40" s="153">
        <v>5125</v>
      </c>
      <c r="AC40" s="153">
        <v>25696</v>
      </c>
      <c r="AD40" s="153">
        <v>13492</v>
      </c>
      <c r="AE40" s="153">
        <v>6759</v>
      </c>
      <c r="AF40" s="153">
        <v>2425</v>
      </c>
      <c r="AG40" s="153">
        <v>27215</v>
      </c>
      <c r="AH40" s="653">
        <v>11.56545</v>
      </c>
      <c r="AI40" s="653">
        <v>57.987499999999997</v>
      </c>
      <c r="AJ40" s="653">
        <v>30.447050000000001</v>
      </c>
      <c r="AK40" s="653">
        <v>38.388280000000002</v>
      </c>
      <c r="AL40" s="653">
        <v>15.25286</v>
      </c>
      <c r="AM40" s="653">
        <v>5.4724300000000001</v>
      </c>
      <c r="AN40" s="653">
        <v>9.0270000000000003E-2</v>
      </c>
      <c r="AO40" s="653">
        <v>61.415390000000002</v>
      </c>
      <c r="AP40" s="653">
        <v>48.836829999999999</v>
      </c>
      <c r="AQ40" s="653">
        <v>51.009720000000002</v>
      </c>
    </row>
    <row r="41" spans="1:43" x14ac:dyDescent="0.15">
      <c r="A41" s="192">
        <v>1360</v>
      </c>
      <c r="B41" s="192">
        <v>1</v>
      </c>
      <c r="C41" s="192">
        <v>28221</v>
      </c>
      <c r="D41" s="192">
        <v>2</v>
      </c>
      <c r="E41" s="656" t="s">
        <v>1286</v>
      </c>
      <c r="F41" s="153">
        <v>41490</v>
      </c>
      <c r="G41" s="153">
        <v>1544</v>
      </c>
      <c r="H41" s="153">
        <v>1591</v>
      </c>
      <c r="I41" s="153">
        <v>1778</v>
      </c>
      <c r="J41" s="153">
        <v>1808</v>
      </c>
      <c r="K41" s="153">
        <v>1546</v>
      </c>
      <c r="L41" s="153">
        <v>1774</v>
      </c>
      <c r="M41" s="153">
        <v>2014</v>
      </c>
      <c r="N41" s="153">
        <v>2234</v>
      </c>
      <c r="O41" s="153">
        <v>2585</v>
      </c>
      <c r="P41" s="153">
        <v>2355</v>
      </c>
      <c r="Q41" s="153">
        <v>2575</v>
      </c>
      <c r="R41" s="153">
        <v>2848</v>
      </c>
      <c r="S41" s="153">
        <v>3328</v>
      </c>
      <c r="T41" s="153">
        <v>3624</v>
      </c>
      <c r="U41" s="153">
        <v>2666</v>
      </c>
      <c r="V41" s="153">
        <v>2377</v>
      </c>
      <c r="W41" s="153">
        <v>2217</v>
      </c>
      <c r="X41" s="153">
        <v>1664</v>
      </c>
      <c r="Y41" s="153">
        <v>718</v>
      </c>
      <c r="Z41" s="153">
        <v>212</v>
      </c>
      <c r="AA41" s="153">
        <v>32</v>
      </c>
      <c r="AB41" s="153">
        <v>4913</v>
      </c>
      <c r="AC41" s="153">
        <v>23067</v>
      </c>
      <c r="AD41" s="153">
        <v>13510</v>
      </c>
      <c r="AE41" s="153">
        <v>7220</v>
      </c>
      <c r="AF41" s="153">
        <v>2626</v>
      </c>
      <c r="AG41" s="153">
        <v>24883</v>
      </c>
      <c r="AH41" s="653">
        <v>11.84141</v>
      </c>
      <c r="AI41" s="653">
        <v>55.596530000000001</v>
      </c>
      <c r="AJ41" s="653">
        <v>32.562060000000002</v>
      </c>
      <c r="AK41" s="653">
        <v>40.583269999999999</v>
      </c>
      <c r="AL41" s="653">
        <v>17.401779999999999</v>
      </c>
      <c r="AM41" s="653">
        <v>6.3292400000000004</v>
      </c>
      <c r="AN41" s="653">
        <v>7.7130000000000004E-2</v>
      </c>
      <c r="AO41" s="653">
        <v>59.973489999999998</v>
      </c>
      <c r="AP41" s="653">
        <v>49.917259999999999</v>
      </c>
      <c r="AQ41" s="653">
        <v>53.02852</v>
      </c>
    </row>
    <row r="42" spans="1:43" x14ac:dyDescent="0.15">
      <c r="A42" s="192">
        <v>1361</v>
      </c>
      <c r="B42" s="192">
        <v>1</v>
      </c>
      <c r="C42" s="192">
        <v>28222</v>
      </c>
      <c r="D42" s="192">
        <v>2</v>
      </c>
      <c r="E42" s="656" t="s">
        <v>1159</v>
      </c>
      <c r="F42" s="153">
        <v>24288</v>
      </c>
      <c r="G42" s="153">
        <v>811</v>
      </c>
      <c r="H42" s="153">
        <v>927</v>
      </c>
      <c r="I42" s="153">
        <v>1083</v>
      </c>
      <c r="J42" s="153">
        <v>1013</v>
      </c>
      <c r="K42" s="153">
        <v>602</v>
      </c>
      <c r="L42" s="153">
        <v>877</v>
      </c>
      <c r="M42" s="153">
        <v>1072</v>
      </c>
      <c r="N42" s="153">
        <v>1232</v>
      </c>
      <c r="O42" s="153">
        <v>1403</v>
      </c>
      <c r="P42" s="153">
        <v>1281</v>
      </c>
      <c r="Q42" s="153">
        <v>1460</v>
      </c>
      <c r="R42" s="153">
        <v>1766</v>
      </c>
      <c r="S42" s="153">
        <v>1976</v>
      </c>
      <c r="T42" s="153">
        <v>2116</v>
      </c>
      <c r="U42" s="153">
        <v>1730</v>
      </c>
      <c r="V42" s="153">
        <v>1465</v>
      </c>
      <c r="W42" s="153">
        <v>1531</v>
      </c>
      <c r="X42" s="153">
        <v>1222</v>
      </c>
      <c r="Y42" s="153">
        <v>538</v>
      </c>
      <c r="Z42" s="153">
        <v>152</v>
      </c>
      <c r="AA42" s="153">
        <v>31</v>
      </c>
      <c r="AB42" s="153">
        <v>2821</v>
      </c>
      <c r="AC42" s="153">
        <v>12682</v>
      </c>
      <c r="AD42" s="153">
        <v>8785</v>
      </c>
      <c r="AE42" s="153">
        <v>4939</v>
      </c>
      <c r="AF42" s="153">
        <v>1943</v>
      </c>
      <c r="AG42" s="153">
        <v>13785</v>
      </c>
      <c r="AH42" s="653">
        <v>11.614789999999999</v>
      </c>
      <c r="AI42" s="653">
        <v>52.215089999999996</v>
      </c>
      <c r="AJ42" s="653">
        <v>36.17013</v>
      </c>
      <c r="AK42" s="653">
        <v>44.30583</v>
      </c>
      <c r="AL42" s="653">
        <v>20.335139999999999</v>
      </c>
      <c r="AM42" s="653">
        <v>7.9998399999999998</v>
      </c>
      <c r="AN42" s="653">
        <v>0.12764</v>
      </c>
      <c r="AO42" s="653">
        <v>56.756419999999999</v>
      </c>
      <c r="AP42" s="653">
        <v>52.022770000000001</v>
      </c>
      <c r="AQ42" s="653">
        <v>56.088329999999999</v>
      </c>
    </row>
    <row r="43" spans="1:43" x14ac:dyDescent="0.15">
      <c r="A43" s="192">
        <v>1362</v>
      </c>
      <c r="B43" s="192">
        <v>1</v>
      </c>
      <c r="C43" s="192">
        <v>28223</v>
      </c>
      <c r="D43" s="192">
        <v>2</v>
      </c>
      <c r="E43" s="656" t="s">
        <v>1160</v>
      </c>
      <c r="F43" s="153">
        <v>64660</v>
      </c>
      <c r="G43" s="153">
        <v>2515</v>
      </c>
      <c r="H43" s="153">
        <v>2692</v>
      </c>
      <c r="I43" s="153">
        <v>3148</v>
      </c>
      <c r="J43" s="153">
        <v>3104</v>
      </c>
      <c r="K43" s="153">
        <v>2169</v>
      </c>
      <c r="L43" s="153">
        <v>2717</v>
      </c>
      <c r="M43" s="153">
        <v>3105</v>
      </c>
      <c r="N43" s="153">
        <v>3690</v>
      </c>
      <c r="O43" s="153">
        <v>4033</v>
      </c>
      <c r="P43" s="153">
        <v>3656</v>
      </c>
      <c r="Q43" s="153">
        <v>3732</v>
      </c>
      <c r="R43" s="153">
        <v>4299</v>
      </c>
      <c r="S43" s="153">
        <v>4890</v>
      </c>
      <c r="T43" s="153">
        <v>5491</v>
      </c>
      <c r="U43" s="153">
        <v>4281</v>
      </c>
      <c r="V43" s="153">
        <v>3568</v>
      </c>
      <c r="W43" s="153">
        <v>3460</v>
      </c>
      <c r="X43" s="153">
        <v>2531</v>
      </c>
      <c r="Y43" s="153">
        <v>1223</v>
      </c>
      <c r="Z43" s="153">
        <v>308</v>
      </c>
      <c r="AA43" s="153">
        <v>48</v>
      </c>
      <c r="AB43" s="153">
        <v>8355</v>
      </c>
      <c r="AC43" s="153">
        <v>35395</v>
      </c>
      <c r="AD43" s="153">
        <v>20910</v>
      </c>
      <c r="AE43" s="153">
        <v>11138</v>
      </c>
      <c r="AF43" s="153">
        <v>4110</v>
      </c>
      <c r="AG43" s="153">
        <v>37782</v>
      </c>
      <c r="AH43" s="653">
        <v>12.92144</v>
      </c>
      <c r="AI43" s="653">
        <v>54.740180000000002</v>
      </c>
      <c r="AJ43" s="653">
        <v>32.338389999999997</v>
      </c>
      <c r="AK43" s="653">
        <v>39.901020000000003</v>
      </c>
      <c r="AL43" s="653">
        <v>17.225490000000001</v>
      </c>
      <c r="AM43" s="653">
        <v>6.3563299999999998</v>
      </c>
      <c r="AN43" s="653">
        <v>7.4230000000000004E-2</v>
      </c>
      <c r="AO43" s="653">
        <v>58.431800000000003</v>
      </c>
      <c r="AP43" s="653">
        <v>49.301139999999997</v>
      </c>
      <c r="AQ43" s="653">
        <v>52.053130000000003</v>
      </c>
    </row>
    <row r="44" spans="1:43" x14ac:dyDescent="0.15">
      <c r="A44" s="192">
        <v>1363</v>
      </c>
      <c r="B44" s="192">
        <v>1</v>
      </c>
      <c r="C44" s="192">
        <v>28224</v>
      </c>
      <c r="D44" s="192">
        <v>2</v>
      </c>
      <c r="E44" s="656" t="s">
        <v>542</v>
      </c>
      <c r="F44" s="153">
        <v>46912</v>
      </c>
      <c r="G44" s="153">
        <v>1739</v>
      </c>
      <c r="H44" s="153">
        <v>1887</v>
      </c>
      <c r="I44" s="153">
        <v>2136</v>
      </c>
      <c r="J44" s="153">
        <v>1879</v>
      </c>
      <c r="K44" s="153">
        <v>1410</v>
      </c>
      <c r="L44" s="153">
        <v>1801</v>
      </c>
      <c r="M44" s="153">
        <v>2231</v>
      </c>
      <c r="N44" s="153">
        <v>2573</v>
      </c>
      <c r="O44" s="153">
        <v>3114</v>
      </c>
      <c r="P44" s="153">
        <v>2742</v>
      </c>
      <c r="Q44" s="153">
        <v>2868</v>
      </c>
      <c r="R44" s="153">
        <v>3129</v>
      </c>
      <c r="S44" s="153">
        <v>3705</v>
      </c>
      <c r="T44" s="153">
        <v>4306</v>
      </c>
      <c r="U44" s="153">
        <v>3063</v>
      </c>
      <c r="V44" s="153">
        <v>2679</v>
      </c>
      <c r="W44" s="153">
        <v>2590</v>
      </c>
      <c r="X44" s="153">
        <v>1935</v>
      </c>
      <c r="Y44" s="153">
        <v>836</v>
      </c>
      <c r="Z44" s="153">
        <v>244</v>
      </c>
      <c r="AA44" s="153">
        <v>45</v>
      </c>
      <c r="AB44" s="153">
        <v>5762</v>
      </c>
      <c r="AC44" s="153">
        <v>25452</v>
      </c>
      <c r="AD44" s="153">
        <v>15698</v>
      </c>
      <c r="AE44" s="153">
        <v>8329</v>
      </c>
      <c r="AF44" s="153">
        <v>3060</v>
      </c>
      <c r="AG44" s="153">
        <v>27879</v>
      </c>
      <c r="AH44" s="653">
        <v>12.28257</v>
      </c>
      <c r="AI44" s="653">
        <v>54.254770000000001</v>
      </c>
      <c r="AJ44" s="653">
        <v>33.462649999999996</v>
      </c>
      <c r="AK44" s="653">
        <v>41.360419999999998</v>
      </c>
      <c r="AL44" s="653">
        <v>17.754519999999999</v>
      </c>
      <c r="AM44" s="653">
        <v>6.52285</v>
      </c>
      <c r="AN44" s="653">
        <v>9.5920000000000005E-2</v>
      </c>
      <c r="AO44" s="653">
        <v>59.428289999999997</v>
      </c>
      <c r="AP44" s="653">
        <v>50.32734</v>
      </c>
      <c r="AQ44" s="653">
        <v>53.340069999999997</v>
      </c>
    </row>
    <row r="45" spans="1:43" x14ac:dyDescent="0.15">
      <c r="A45" s="192">
        <v>1364</v>
      </c>
      <c r="B45" s="192">
        <v>1</v>
      </c>
      <c r="C45" s="192">
        <v>28225</v>
      </c>
      <c r="D45" s="192">
        <v>2</v>
      </c>
      <c r="E45" s="656" t="s">
        <v>1161</v>
      </c>
      <c r="F45" s="153">
        <v>30805</v>
      </c>
      <c r="G45" s="153">
        <v>1158</v>
      </c>
      <c r="H45" s="153">
        <v>1226</v>
      </c>
      <c r="I45" s="153">
        <v>1440</v>
      </c>
      <c r="J45" s="153">
        <v>1382</v>
      </c>
      <c r="K45" s="153">
        <v>875</v>
      </c>
      <c r="L45" s="153">
        <v>1233</v>
      </c>
      <c r="M45" s="153">
        <v>1431</v>
      </c>
      <c r="N45" s="153">
        <v>1665</v>
      </c>
      <c r="O45" s="153">
        <v>1941</v>
      </c>
      <c r="P45" s="153">
        <v>1791</v>
      </c>
      <c r="Q45" s="153">
        <v>1898</v>
      </c>
      <c r="R45" s="153">
        <v>2093</v>
      </c>
      <c r="S45" s="153">
        <v>2423</v>
      </c>
      <c r="T45" s="153">
        <v>2557</v>
      </c>
      <c r="U45" s="153">
        <v>2048</v>
      </c>
      <c r="V45" s="153">
        <v>1710</v>
      </c>
      <c r="W45" s="153">
        <v>1722</v>
      </c>
      <c r="X45" s="153">
        <v>1362</v>
      </c>
      <c r="Y45" s="153">
        <v>645</v>
      </c>
      <c r="Z45" s="153">
        <v>181</v>
      </c>
      <c r="AA45" s="153">
        <v>24</v>
      </c>
      <c r="AB45" s="153">
        <v>3824</v>
      </c>
      <c r="AC45" s="153">
        <v>16732</v>
      </c>
      <c r="AD45" s="153">
        <v>10249</v>
      </c>
      <c r="AE45" s="153">
        <v>5644</v>
      </c>
      <c r="AF45" s="153">
        <v>2212</v>
      </c>
      <c r="AG45" s="153">
        <v>17907</v>
      </c>
      <c r="AH45" s="653">
        <v>12.41357</v>
      </c>
      <c r="AI45" s="653">
        <v>54.315860000000001</v>
      </c>
      <c r="AJ45" s="653">
        <v>33.270569999999999</v>
      </c>
      <c r="AK45" s="653">
        <v>41.136180000000003</v>
      </c>
      <c r="AL45" s="653">
        <v>18.3217</v>
      </c>
      <c r="AM45" s="653">
        <v>7.18065</v>
      </c>
      <c r="AN45" s="653">
        <v>7.7909999999999993E-2</v>
      </c>
      <c r="AO45" s="653">
        <v>58.13017</v>
      </c>
      <c r="AP45" s="653">
        <v>50.304029999999997</v>
      </c>
      <c r="AQ45" s="653">
        <v>53.294939999999997</v>
      </c>
    </row>
    <row r="46" spans="1:43" x14ac:dyDescent="0.15">
      <c r="A46" s="192">
        <v>1365</v>
      </c>
      <c r="B46" s="192">
        <v>1</v>
      </c>
      <c r="C46" s="192">
        <v>28226</v>
      </c>
      <c r="D46" s="192">
        <v>2</v>
      </c>
      <c r="E46" s="656" t="s">
        <v>1162</v>
      </c>
      <c r="F46" s="153">
        <v>43977</v>
      </c>
      <c r="G46" s="153">
        <v>1484</v>
      </c>
      <c r="H46" s="153">
        <v>1629</v>
      </c>
      <c r="I46" s="153">
        <v>1831</v>
      </c>
      <c r="J46" s="153">
        <v>1846</v>
      </c>
      <c r="K46" s="153">
        <v>1445</v>
      </c>
      <c r="L46" s="153">
        <v>1731</v>
      </c>
      <c r="M46" s="153">
        <v>1890</v>
      </c>
      <c r="N46" s="153">
        <v>2326</v>
      </c>
      <c r="O46" s="153">
        <v>2618</v>
      </c>
      <c r="P46" s="153">
        <v>2386</v>
      </c>
      <c r="Q46" s="153">
        <v>2432</v>
      </c>
      <c r="R46" s="153">
        <v>2854</v>
      </c>
      <c r="S46" s="153">
        <v>3536</v>
      </c>
      <c r="T46" s="153">
        <v>4007</v>
      </c>
      <c r="U46" s="153">
        <v>3129</v>
      </c>
      <c r="V46" s="153">
        <v>2770</v>
      </c>
      <c r="W46" s="153">
        <v>2697</v>
      </c>
      <c r="X46" s="153">
        <v>2046</v>
      </c>
      <c r="Y46" s="153">
        <v>990</v>
      </c>
      <c r="Z46" s="153">
        <v>273</v>
      </c>
      <c r="AA46" s="153">
        <v>57</v>
      </c>
      <c r="AB46" s="153">
        <v>4944</v>
      </c>
      <c r="AC46" s="153">
        <v>23064</v>
      </c>
      <c r="AD46" s="153">
        <v>15969</v>
      </c>
      <c r="AE46" s="153">
        <v>8833</v>
      </c>
      <c r="AF46" s="153">
        <v>3366</v>
      </c>
      <c r="AG46" s="153">
        <v>25225</v>
      </c>
      <c r="AH46" s="653">
        <v>11.242240000000001</v>
      </c>
      <c r="AI46" s="653">
        <v>52.445599999999999</v>
      </c>
      <c r="AJ46" s="653">
        <v>36.312159999999999</v>
      </c>
      <c r="AK46" s="653">
        <v>44.352730000000001</v>
      </c>
      <c r="AL46" s="653">
        <v>20.0855</v>
      </c>
      <c r="AM46" s="653">
        <v>7.6539999999999999</v>
      </c>
      <c r="AN46" s="653">
        <v>0.12961</v>
      </c>
      <c r="AO46" s="653">
        <v>57.359529999999999</v>
      </c>
      <c r="AP46" s="653">
        <v>51.730350000000001</v>
      </c>
      <c r="AQ46" s="653">
        <v>55.709769999999999</v>
      </c>
    </row>
    <row r="47" spans="1:43" x14ac:dyDescent="0.15">
      <c r="A47" s="192">
        <v>1366</v>
      </c>
      <c r="B47" s="192">
        <v>1</v>
      </c>
      <c r="C47" s="192">
        <v>28227</v>
      </c>
      <c r="D47" s="192">
        <v>2</v>
      </c>
      <c r="E47" s="656" t="s">
        <v>1163</v>
      </c>
      <c r="F47" s="153">
        <v>37773</v>
      </c>
      <c r="G47" s="153">
        <v>1319</v>
      </c>
      <c r="H47" s="153">
        <v>1661</v>
      </c>
      <c r="I47" s="153">
        <v>1850</v>
      </c>
      <c r="J47" s="153">
        <v>1692</v>
      </c>
      <c r="K47" s="153">
        <v>1064</v>
      </c>
      <c r="L47" s="153">
        <v>1524</v>
      </c>
      <c r="M47" s="153">
        <v>1774</v>
      </c>
      <c r="N47" s="153">
        <v>2069</v>
      </c>
      <c r="O47" s="153">
        <v>2473</v>
      </c>
      <c r="P47" s="153">
        <v>2085</v>
      </c>
      <c r="Q47" s="153">
        <v>2296</v>
      </c>
      <c r="R47" s="153">
        <v>2696</v>
      </c>
      <c r="S47" s="153">
        <v>3149</v>
      </c>
      <c r="T47" s="153">
        <v>3327</v>
      </c>
      <c r="U47" s="153">
        <v>2428</v>
      </c>
      <c r="V47" s="153">
        <v>2144</v>
      </c>
      <c r="W47" s="153">
        <v>2055</v>
      </c>
      <c r="X47" s="153">
        <v>1393</v>
      </c>
      <c r="Y47" s="153">
        <v>611</v>
      </c>
      <c r="Z47" s="153">
        <v>136</v>
      </c>
      <c r="AA47" s="153">
        <v>27</v>
      </c>
      <c r="AB47" s="153">
        <v>4830</v>
      </c>
      <c r="AC47" s="153">
        <v>20822</v>
      </c>
      <c r="AD47" s="153">
        <v>12121</v>
      </c>
      <c r="AE47" s="153">
        <v>6366</v>
      </c>
      <c r="AF47" s="153">
        <v>2167</v>
      </c>
      <c r="AG47" s="153">
        <v>22457</v>
      </c>
      <c r="AH47" s="653">
        <v>12.786910000000001</v>
      </c>
      <c r="AI47" s="653">
        <v>55.124029999999998</v>
      </c>
      <c r="AJ47" s="653">
        <v>32.089060000000003</v>
      </c>
      <c r="AK47" s="653">
        <v>40.425699999999999</v>
      </c>
      <c r="AL47" s="653">
        <v>16.85331</v>
      </c>
      <c r="AM47" s="653">
        <v>5.7369000000000003</v>
      </c>
      <c r="AN47" s="653">
        <v>7.1480000000000002E-2</v>
      </c>
      <c r="AO47" s="653">
        <v>59.45252</v>
      </c>
      <c r="AP47" s="653">
        <v>49.671579999999999</v>
      </c>
      <c r="AQ47" s="653">
        <v>53.121679999999998</v>
      </c>
    </row>
    <row r="48" spans="1:43" x14ac:dyDescent="0.15">
      <c r="A48" s="192">
        <v>1367</v>
      </c>
      <c r="B48" s="192">
        <v>1</v>
      </c>
      <c r="C48" s="192">
        <v>28228</v>
      </c>
      <c r="D48" s="192">
        <v>2</v>
      </c>
      <c r="E48" s="656" t="s">
        <v>1164</v>
      </c>
      <c r="F48" s="153">
        <v>40310</v>
      </c>
      <c r="G48" s="153">
        <v>1723</v>
      </c>
      <c r="H48" s="153">
        <v>1802</v>
      </c>
      <c r="I48" s="153">
        <v>1906</v>
      </c>
      <c r="J48" s="153">
        <v>2091</v>
      </c>
      <c r="K48" s="153">
        <v>2256</v>
      </c>
      <c r="L48" s="153">
        <v>2257</v>
      </c>
      <c r="M48" s="153">
        <v>2337</v>
      </c>
      <c r="N48" s="153">
        <v>2590</v>
      </c>
      <c r="O48" s="153">
        <v>2986</v>
      </c>
      <c r="P48" s="153">
        <v>2602</v>
      </c>
      <c r="Q48" s="153">
        <v>2426</v>
      </c>
      <c r="R48" s="153">
        <v>2438</v>
      </c>
      <c r="S48" s="153">
        <v>2702</v>
      </c>
      <c r="T48" s="153">
        <v>2898</v>
      </c>
      <c r="U48" s="153">
        <v>2150</v>
      </c>
      <c r="V48" s="153">
        <v>1872</v>
      </c>
      <c r="W48" s="153">
        <v>1570</v>
      </c>
      <c r="X48" s="153">
        <v>1097</v>
      </c>
      <c r="Y48" s="153">
        <v>463</v>
      </c>
      <c r="Z48" s="153">
        <v>127</v>
      </c>
      <c r="AA48" s="153">
        <v>17</v>
      </c>
      <c r="AB48" s="153">
        <v>5431</v>
      </c>
      <c r="AC48" s="153">
        <v>24685</v>
      </c>
      <c r="AD48" s="153">
        <v>10194</v>
      </c>
      <c r="AE48" s="153">
        <v>5146</v>
      </c>
      <c r="AF48" s="153">
        <v>1704</v>
      </c>
      <c r="AG48" s="153">
        <v>25492</v>
      </c>
      <c r="AH48" s="653">
        <v>13.47308</v>
      </c>
      <c r="AI48" s="653">
        <v>61.237909999999999</v>
      </c>
      <c r="AJ48" s="653">
        <v>25.289010000000001</v>
      </c>
      <c r="AK48" s="653">
        <v>31.992059999999999</v>
      </c>
      <c r="AL48" s="653">
        <v>12.76606</v>
      </c>
      <c r="AM48" s="653">
        <v>4.2272400000000001</v>
      </c>
      <c r="AN48" s="653">
        <v>4.2169999999999999E-2</v>
      </c>
      <c r="AO48" s="653">
        <v>63.239890000000003</v>
      </c>
      <c r="AP48" s="653">
        <v>45.37829</v>
      </c>
      <c r="AQ48" s="653">
        <v>45.359380000000002</v>
      </c>
    </row>
    <row r="49" spans="1:43" x14ac:dyDescent="0.15">
      <c r="A49" s="192">
        <v>1368</v>
      </c>
      <c r="B49" s="192">
        <v>1</v>
      </c>
      <c r="C49" s="192">
        <v>28229</v>
      </c>
      <c r="D49" s="192">
        <v>2</v>
      </c>
      <c r="E49" s="656" t="s">
        <v>520</v>
      </c>
      <c r="F49" s="153">
        <v>77419</v>
      </c>
      <c r="G49" s="153">
        <v>3081</v>
      </c>
      <c r="H49" s="153">
        <v>3384</v>
      </c>
      <c r="I49" s="153">
        <v>3746</v>
      </c>
      <c r="J49" s="153">
        <v>4011</v>
      </c>
      <c r="K49" s="153">
        <v>3346</v>
      </c>
      <c r="L49" s="153">
        <v>3566</v>
      </c>
      <c r="M49" s="153">
        <v>4147</v>
      </c>
      <c r="N49" s="153">
        <v>4740</v>
      </c>
      <c r="O49" s="153">
        <v>5686</v>
      </c>
      <c r="P49" s="153">
        <v>4845</v>
      </c>
      <c r="Q49" s="153">
        <v>4554</v>
      </c>
      <c r="R49" s="153">
        <v>4713</v>
      </c>
      <c r="S49" s="153">
        <v>5693</v>
      </c>
      <c r="T49" s="153">
        <v>6581</v>
      </c>
      <c r="U49" s="153">
        <v>5280</v>
      </c>
      <c r="V49" s="153">
        <v>3816</v>
      </c>
      <c r="W49" s="153">
        <v>3079</v>
      </c>
      <c r="X49" s="153">
        <v>2010</v>
      </c>
      <c r="Y49" s="153">
        <v>875</v>
      </c>
      <c r="Z49" s="153">
        <v>223</v>
      </c>
      <c r="AA49" s="153">
        <v>43</v>
      </c>
      <c r="AB49" s="153">
        <v>10211</v>
      </c>
      <c r="AC49" s="153">
        <v>45301</v>
      </c>
      <c r="AD49" s="153">
        <v>21907</v>
      </c>
      <c r="AE49" s="153">
        <v>10046</v>
      </c>
      <c r="AF49" s="153">
        <v>3151</v>
      </c>
      <c r="AG49" s="153">
        <v>47871</v>
      </c>
      <c r="AH49" s="653">
        <v>13.18927</v>
      </c>
      <c r="AI49" s="653">
        <v>58.514060000000001</v>
      </c>
      <c r="AJ49" s="653">
        <v>28.296669999999999</v>
      </c>
      <c r="AK49" s="653">
        <v>35.65016</v>
      </c>
      <c r="AL49" s="653">
        <v>12.976139999999999</v>
      </c>
      <c r="AM49" s="653">
        <v>4.0700599999999998</v>
      </c>
      <c r="AN49" s="653">
        <v>5.5539999999999999E-2</v>
      </c>
      <c r="AO49" s="653">
        <v>61.833660000000002</v>
      </c>
      <c r="AP49" s="653">
        <v>46.918579999999999</v>
      </c>
      <c r="AQ49" s="653">
        <v>47.968409999999999</v>
      </c>
    </row>
    <row r="50" spans="1:43" x14ac:dyDescent="0.15">
      <c r="A50" s="192">
        <v>1369</v>
      </c>
      <c r="B50" s="192">
        <v>1</v>
      </c>
      <c r="C50" s="192">
        <v>28301</v>
      </c>
      <c r="D50" s="192">
        <v>3</v>
      </c>
      <c r="E50" s="656" t="s">
        <v>1098</v>
      </c>
      <c r="F50" s="153">
        <v>30838</v>
      </c>
      <c r="G50" s="153">
        <v>1061</v>
      </c>
      <c r="H50" s="153">
        <v>1666</v>
      </c>
      <c r="I50" s="153">
        <v>1924</v>
      </c>
      <c r="J50" s="153">
        <v>1624</v>
      </c>
      <c r="K50" s="153">
        <v>1177</v>
      </c>
      <c r="L50" s="153">
        <v>1070</v>
      </c>
      <c r="M50" s="153">
        <v>1269</v>
      </c>
      <c r="N50" s="153">
        <v>1891</v>
      </c>
      <c r="O50" s="153">
        <v>2365</v>
      </c>
      <c r="P50" s="153">
        <v>2182</v>
      </c>
      <c r="Q50" s="153">
        <v>1986</v>
      </c>
      <c r="R50" s="153">
        <v>2068</v>
      </c>
      <c r="S50" s="153">
        <v>2456</v>
      </c>
      <c r="T50" s="153">
        <v>2567</v>
      </c>
      <c r="U50" s="153">
        <v>1980</v>
      </c>
      <c r="V50" s="153">
        <v>1324</v>
      </c>
      <c r="W50" s="153">
        <v>1012</v>
      </c>
      <c r="X50" s="153">
        <v>738</v>
      </c>
      <c r="Y50" s="153">
        <v>348</v>
      </c>
      <c r="Z50" s="153">
        <v>105</v>
      </c>
      <c r="AA50" s="153">
        <v>25</v>
      </c>
      <c r="AB50" s="153">
        <v>4651</v>
      </c>
      <c r="AC50" s="153">
        <v>18088</v>
      </c>
      <c r="AD50" s="153">
        <v>8099</v>
      </c>
      <c r="AE50" s="153">
        <v>3552</v>
      </c>
      <c r="AF50" s="153">
        <v>1216</v>
      </c>
      <c r="AG50" s="153">
        <v>19031</v>
      </c>
      <c r="AH50" s="653">
        <v>15.082039999999999</v>
      </c>
      <c r="AI50" s="653">
        <v>58.654910000000001</v>
      </c>
      <c r="AJ50" s="653">
        <v>26.26305</v>
      </c>
      <c r="AK50" s="653">
        <v>34.227249999999998</v>
      </c>
      <c r="AL50" s="653">
        <v>11.51826</v>
      </c>
      <c r="AM50" s="653">
        <v>3.94319</v>
      </c>
      <c r="AN50" s="653">
        <v>8.1070000000000003E-2</v>
      </c>
      <c r="AO50" s="653">
        <v>61.712820000000001</v>
      </c>
      <c r="AP50" s="653">
        <v>46.314030000000002</v>
      </c>
      <c r="AQ50" s="653">
        <v>47.858139999999999</v>
      </c>
    </row>
    <row r="51" spans="1:43" x14ac:dyDescent="0.15">
      <c r="A51" s="192">
        <v>1370</v>
      </c>
      <c r="B51" s="192">
        <v>1</v>
      </c>
      <c r="C51" s="192">
        <v>28365</v>
      </c>
      <c r="D51" s="192">
        <v>3</v>
      </c>
      <c r="E51" s="656" t="s">
        <v>517</v>
      </c>
      <c r="F51" s="153">
        <v>21200</v>
      </c>
      <c r="G51" s="153">
        <v>649</v>
      </c>
      <c r="H51" s="153">
        <v>830</v>
      </c>
      <c r="I51" s="153">
        <v>1101</v>
      </c>
      <c r="J51" s="153">
        <v>1069</v>
      </c>
      <c r="K51" s="153">
        <v>716</v>
      </c>
      <c r="L51" s="153">
        <v>754</v>
      </c>
      <c r="M51" s="153">
        <v>861</v>
      </c>
      <c r="N51" s="153">
        <v>1015</v>
      </c>
      <c r="O51" s="153">
        <v>1382</v>
      </c>
      <c r="P51" s="153">
        <v>1248</v>
      </c>
      <c r="Q51" s="153">
        <v>1358</v>
      </c>
      <c r="R51" s="153">
        <v>1395</v>
      </c>
      <c r="S51" s="153">
        <v>1611</v>
      </c>
      <c r="T51" s="153">
        <v>1831</v>
      </c>
      <c r="U51" s="153">
        <v>1527</v>
      </c>
      <c r="V51" s="153">
        <v>1355</v>
      </c>
      <c r="W51" s="153">
        <v>1136</v>
      </c>
      <c r="X51" s="153">
        <v>817</v>
      </c>
      <c r="Y51" s="153">
        <v>402</v>
      </c>
      <c r="Z51" s="153">
        <v>123</v>
      </c>
      <c r="AA51" s="153">
        <v>20</v>
      </c>
      <c r="AB51" s="153">
        <v>2580</v>
      </c>
      <c r="AC51" s="153">
        <v>11409</v>
      </c>
      <c r="AD51" s="153">
        <v>7211</v>
      </c>
      <c r="AE51" s="153">
        <v>3853</v>
      </c>
      <c r="AF51" s="153">
        <v>1362</v>
      </c>
      <c r="AG51" s="153">
        <v>12171</v>
      </c>
      <c r="AH51" s="653">
        <v>12.16981</v>
      </c>
      <c r="AI51" s="653">
        <v>53.816040000000001</v>
      </c>
      <c r="AJ51" s="653">
        <v>34.014150000000001</v>
      </c>
      <c r="AK51" s="653">
        <v>41.613210000000002</v>
      </c>
      <c r="AL51" s="653">
        <v>18.174530000000001</v>
      </c>
      <c r="AM51" s="653">
        <v>6.4245299999999999</v>
      </c>
      <c r="AN51" s="653">
        <v>9.4339999999999993E-2</v>
      </c>
      <c r="AO51" s="653">
        <v>57.410380000000004</v>
      </c>
      <c r="AP51" s="653">
        <v>50.417920000000002</v>
      </c>
      <c r="AQ51" s="653">
        <v>53.613639999999997</v>
      </c>
    </row>
    <row r="52" spans="1:43" x14ac:dyDescent="0.15">
      <c r="A52" s="192">
        <v>1371</v>
      </c>
      <c r="B52" s="192">
        <v>1</v>
      </c>
      <c r="C52" s="192">
        <v>28381</v>
      </c>
      <c r="D52" s="192">
        <v>3</v>
      </c>
      <c r="E52" s="656" t="s">
        <v>509</v>
      </c>
      <c r="F52" s="153">
        <v>31020</v>
      </c>
      <c r="G52" s="153">
        <v>1245</v>
      </c>
      <c r="H52" s="153">
        <v>1362</v>
      </c>
      <c r="I52" s="153">
        <v>1505</v>
      </c>
      <c r="J52" s="153">
        <v>1505</v>
      </c>
      <c r="K52" s="153">
        <v>1285</v>
      </c>
      <c r="L52" s="153">
        <v>1342</v>
      </c>
      <c r="M52" s="153">
        <v>1626</v>
      </c>
      <c r="N52" s="153">
        <v>1896</v>
      </c>
      <c r="O52" s="153">
        <v>2380</v>
      </c>
      <c r="P52" s="153">
        <v>1931</v>
      </c>
      <c r="Q52" s="153">
        <v>1778</v>
      </c>
      <c r="R52" s="153">
        <v>1848</v>
      </c>
      <c r="S52" s="153">
        <v>2339</v>
      </c>
      <c r="T52" s="153">
        <v>3015</v>
      </c>
      <c r="U52" s="153">
        <v>2338</v>
      </c>
      <c r="V52" s="153">
        <v>1542</v>
      </c>
      <c r="W52" s="153">
        <v>1072</v>
      </c>
      <c r="X52" s="153">
        <v>647</v>
      </c>
      <c r="Y52" s="153">
        <v>284</v>
      </c>
      <c r="Z52" s="153">
        <v>67</v>
      </c>
      <c r="AA52" s="153">
        <v>13</v>
      </c>
      <c r="AB52" s="153">
        <v>4112</v>
      </c>
      <c r="AC52" s="153">
        <v>17930</v>
      </c>
      <c r="AD52" s="153">
        <v>8978</v>
      </c>
      <c r="AE52" s="153">
        <v>3625</v>
      </c>
      <c r="AF52" s="153">
        <v>1011</v>
      </c>
      <c r="AG52" s="153">
        <v>19440</v>
      </c>
      <c r="AH52" s="653">
        <v>13.25596</v>
      </c>
      <c r="AI52" s="653">
        <v>57.80142</v>
      </c>
      <c r="AJ52" s="653">
        <v>28.942620000000002</v>
      </c>
      <c r="AK52" s="653">
        <v>36.482909999999997</v>
      </c>
      <c r="AL52" s="653">
        <v>11.68601</v>
      </c>
      <c r="AM52" s="653">
        <v>3.2591899999999998</v>
      </c>
      <c r="AN52" s="653">
        <v>4.1910000000000003E-2</v>
      </c>
      <c r="AO52" s="653">
        <v>62.669249999999998</v>
      </c>
      <c r="AP52" s="653">
        <v>47.006709999999998</v>
      </c>
      <c r="AQ52" s="653">
        <v>48.183250000000001</v>
      </c>
    </row>
    <row r="53" spans="1:43" x14ac:dyDescent="0.15">
      <c r="A53" s="192">
        <v>1372</v>
      </c>
      <c r="B53" s="192">
        <v>1</v>
      </c>
      <c r="C53" s="192">
        <v>28382</v>
      </c>
      <c r="D53" s="192">
        <v>3</v>
      </c>
      <c r="E53" s="656" t="s">
        <v>510</v>
      </c>
      <c r="F53" s="153">
        <v>33739</v>
      </c>
      <c r="G53" s="153">
        <v>1616</v>
      </c>
      <c r="H53" s="153">
        <v>1645</v>
      </c>
      <c r="I53" s="153">
        <v>1674</v>
      </c>
      <c r="J53" s="153">
        <v>1732</v>
      </c>
      <c r="K53" s="153">
        <v>1656</v>
      </c>
      <c r="L53" s="153">
        <v>1706</v>
      </c>
      <c r="M53" s="153">
        <v>1967</v>
      </c>
      <c r="N53" s="153">
        <v>2354</v>
      </c>
      <c r="O53" s="153">
        <v>2730</v>
      </c>
      <c r="P53" s="153">
        <v>2259</v>
      </c>
      <c r="Q53" s="153">
        <v>1905</v>
      </c>
      <c r="R53" s="153">
        <v>1862</v>
      </c>
      <c r="S53" s="153">
        <v>2174</v>
      </c>
      <c r="T53" s="153">
        <v>2748</v>
      </c>
      <c r="U53" s="153">
        <v>2308</v>
      </c>
      <c r="V53" s="153">
        <v>1569</v>
      </c>
      <c r="W53" s="153">
        <v>1042</v>
      </c>
      <c r="X53" s="153">
        <v>554</v>
      </c>
      <c r="Y53" s="153">
        <v>190</v>
      </c>
      <c r="Z53" s="153">
        <v>43</v>
      </c>
      <c r="AA53" s="153">
        <v>5</v>
      </c>
      <c r="AB53" s="153">
        <v>4935</v>
      </c>
      <c r="AC53" s="153">
        <v>20345</v>
      </c>
      <c r="AD53" s="153">
        <v>8459</v>
      </c>
      <c r="AE53" s="153">
        <v>3403</v>
      </c>
      <c r="AF53" s="153">
        <v>792</v>
      </c>
      <c r="AG53" s="153">
        <v>21361</v>
      </c>
      <c r="AH53" s="653">
        <v>14.626989999999999</v>
      </c>
      <c r="AI53" s="653">
        <v>60.301139999999997</v>
      </c>
      <c r="AJ53" s="653">
        <v>25.07188</v>
      </c>
      <c r="AK53" s="653">
        <v>31.515460000000001</v>
      </c>
      <c r="AL53" s="653">
        <v>10.08625</v>
      </c>
      <c r="AM53" s="653">
        <v>2.3474300000000001</v>
      </c>
      <c r="AN53" s="653">
        <v>1.482E-2</v>
      </c>
      <c r="AO53" s="653">
        <v>63.312489999999997</v>
      </c>
      <c r="AP53" s="653">
        <v>44.472549999999998</v>
      </c>
      <c r="AQ53" s="653">
        <v>44.558700000000002</v>
      </c>
    </row>
    <row r="54" spans="1:43" x14ac:dyDescent="0.15">
      <c r="A54" s="192">
        <v>1373</v>
      </c>
      <c r="B54" s="192">
        <v>1</v>
      </c>
      <c r="C54" s="192">
        <v>28442</v>
      </c>
      <c r="D54" s="192">
        <v>3</v>
      </c>
      <c r="E54" s="656" t="s">
        <v>1100</v>
      </c>
      <c r="F54" s="153">
        <v>12300</v>
      </c>
      <c r="G54" s="153">
        <v>353</v>
      </c>
      <c r="H54" s="153">
        <v>445</v>
      </c>
      <c r="I54" s="153">
        <v>512</v>
      </c>
      <c r="J54" s="153">
        <v>614</v>
      </c>
      <c r="K54" s="153">
        <v>501</v>
      </c>
      <c r="L54" s="153">
        <v>498</v>
      </c>
      <c r="M54" s="153">
        <v>542</v>
      </c>
      <c r="N54" s="153">
        <v>638</v>
      </c>
      <c r="O54" s="153">
        <v>753</v>
      </c>
      <c r="P54" s="153">
        <v>667</v>
      </c>
      <c r="Q54" s="153">
        <v>758</v>
      </c>
      <c r="R54" s="153">
        <v>904</v>
      </c>
      <c r="S54" s="153">
        <v>1047</v>
      </c>
      <c r="T54" s="153">
        <v>1137</v>
      </c>
      <c r="U54" s="153">
        <v>875</v>
      </c>
      <c r="V54" s="153">
        <v>722</v>
      </c>
      <c r="W54" s="153">
        <v>624</v>
      </c>
      <c r="X54" s="153">
        <v>453</v>
      </c>
      <c r="Y54" s="153">
        <v>212</v>
      </c>
      <c r="Z54" s="153">
        <v>40</v>
      </c>
      <c r="AA54" s="153">
        <v>5</v>
      </c>
      <c r="AB54" s="153">
        <v>1310</v>
      </c>
      <c r="AC54" s="153">
        <v>6922</v>
      </c>
      <c r="AD54" s="153">
        <v>4068</v>
      </c>
      <c r="AE54" s="153">
        <v>2056</v>
      </c>
      <c r="AF54" s="153">
        <v>710</v>
      </c>
      <c r="AG54" s="153">
        <v>7445</v>
      </c>
      <c r="AH54" s="653">
        <v>10.650410000000001</v>
      </c>
      <c r="AI54" s="653">
        <v>56.276420000000002</v>
      </c>
      <c r="AJ54" s="653">
        <v>33.073169999999998</v>
      </c>
      <c r="AK54" s="653">
        <v>41.585369999999998</v>
      </c>
      <c r="AL54" s="653">
        <v>16.715450000000001</v>
      </c>
      <c r="AM54" s="653">
        <v>5.7723599999999999</v>
      </c>
      <c r="AN54" s="653">
        <v>4.0649999999999999E-2</v>
      </c>
      <c r="AO54" s="653">
        <v>60.528460000000003</v>
      </c>
      <c r="AP54" s="653">
        <v>50.382440000000003</v>
      </c>
      <c r="AQ54" s="653">
        <v>54.015039999999999</v>
      </c>
    </row>
    <row r="55" spans="1:43" x14ac:dyDescent="0.15">
      <c r="A55" s="192">
        <v>1374</v>
      </c>
      <c r="B55" s="192">
        <v>1</v>
      </c>
      <c r="C55" s="192">
        <v>28443</v>
      </c>
      <c r="D55" s="192">
        <v>3</v>
      </c>
      <c r="E55" s="656" t="s">
        <v>1101</v>
      </c>
      <c r="F55" s="153">
        <v>19738</v>
      </c>
      <c r="G55" s="153">
        <v>813</v>
      </c>
      <c r="H55" s="153">
        <v>898</v>
      </c>
      <c r="I55" s="153">
        <v>987</v>
      </c>
      <c r="J55" s="153">
        <v>1174</v>
      </c>
      <c r="K55" s="153">
        <v>1170</v>
      </c>
      <c r="L55" s="153">
        <v>950</v>
      </c>
      <c r="M55" s="153">
        <v>1022</v>
      </c>
      <c r="N55" s="153">
        <v>1219</v>
      </c>
      <c r="O55" s="153">
        <v>1410</v>
      </c>
      <c r="P55" s="153">
        <v>1117</v>
      </c>
      <c r="Q55" s="153">
        <v>1118</v>
      </c>
      <c r="R55" s="153">
        <v>1163</v>
      </c>
      <c r="S55" s="153">
        <v>1327</v>
      </c>
      <c r="T55" s="153">
        <v>1568</v>
      </c>
      <c r="U55" s="153">
        <v>1247</v>
      </c>
      <c r="V55" s="153">
        <v>896</v>
      </c>
      <c r="W55" s="153">
        <v>788</v>
      </c>
      <c r="X55" s="153">
        <v>536</v>
      </c>
      <c r="Y55" s="153">
        <v>258</v>
      </c>
      <c r="Z55" s="153">
        <v>68</v>
      </c>
      <c r="AA55" s="153">
        <v>9</v>
      </c>
      <c r="AB55" s="153">
        <v>2698</v>
      </c>
      <c r="AC55" s="153">
        <v>11670</v>
      </c>
      <c r="AD55" s="153">
        <v>5370</v>
      </c>
      <c r="AE55" s="153">
        <v>2555</v>
      </c>
      <c r="AF55" s="153">
        <v>871</v>
      </c>
      <c r="AG55" s="153">
        <v>12064</v>
      </c>
      <c r="AH55" s="653">
        <v>13.66906</v>
      </c>
      <c r="AI55" s="653">
        <v>59.12453</v>
      </c>
      <c r="AJ55" s="653">
        <v>27.206399999999999</v>
      </c>
      <c r="AK55" s="653">
        <v>33.929479999999998</v>
      </c>
      <c r="AL55" s="653">
        <v>12.944570000000001</v>
      </c>
      <c r="AM55" s="653">
        <v>4.4128100000000003</v>
      </c>
      <c r="AN55" s="653">
        <v>4.5600000000000002E-2</v>
      </c>
      <c r="AO55" s="653">
        <v>61.12068</v>
      </c>
      <c r="AP55" s="653">
        <v>45.744860000000003</v>
      </c>
      <c r="AQ55" s="653">
        <v>45.875970000000002</v>
      </c>
    </row>
    <row r="56" spans="1:43" x14ac:dyDescent="0.15">
      <c r="A56" s="192">
        <v>1375</v>
      </c>
      <c r="B56" s="192">
        <v>1</v>
      </c>
      <c r="C56" s="192">
        <v>28446</v>
      </c>
      <c r="D56" s="192">
        <v>3</v>
      </c>
      <c r="E56" s="656" t="s">
        <v>1165</v>
      </c>
      <c r="F56" s="153">
        <v>11452</v>
      </c>
      <c r="G56" s="153">
        <v>303</v>
      </c>
      <c r="H56" s="153">
        <v>489</v>
      </c>
      <c r="I56" s="153">
        <v>537</v>
      </c>
      <c r="J56" s="153">
        <v>568</v>
      </c>
      <c r="K56" s="153">
        <v>417</v>
      </c>
      <c r="L56" s="153">
        <v>436</v>
      </c>
      <c r="M56" s="153">
        <v>465</v>
      </c>
      <c r="N56" s="153">
        <v>555</v>
      </c>
      <c r="O56" s="153">
        <v>659</v>
      </c>
      <c r="P56" s="153">
        <v>658</v>
      </c>
      <c r="Q56" s="153">
        <v>767</v>
      </c>
      <c r="R56" s="153">
        <v>753</v>
      </c>
      <c r="S56" s="153">
        <v>939</v>
      </c>
      <c r="T56" s="153">
        <v>976</v>
      </c>
      <c r="U56" s="153">
        <v>802</v>
      </c>
      <c r="V56" s="153">
        <v>647</v>
      </c>
      <c r="W56" s="153">
        <v>686</v>
      </c>
      <c r="X56" s="153">
        <v>465</v>
      </c>
      <c r="Y56" s="153">
        <v>251</v>
      </c>
      <c r="Z56" s="153">
        <v>68</v>
      </c>
      <c r="AA56" s="153">
        <v>11</v>
      </c>
      <c r="AB56" s="153">
        <v>1329</v>
      </c>
      <c r="AC56" s="153">
        <v>6217</v>
      </c>
      <c r="AD56" s="153">
        <v>3906</v>
      </c>
      <c r="AE56" s="153">
        <v>2128</v>
      </c>
      <c r="AF56" s="153">
        <v>795</v>
      </c>
      <c r="AG56" s="153">
        <v>6625</v>
      </c>
      <c r="AH56" s="653">
        <v>11.60496</v>
      </c>
      <c r="AI56" s="653">
        <v>54.287460000000003</v>
      </c>
      <c r="AJ56" s="653">
        <v>34.107579999999999</v>
      </c>
      <c r="AK56" s="653">
        <v>42.307020000000001</v>
      </c>
      <c r="AL56" s="653">
        <v>18.581910000000001</v>
      </c>
      <c r="AM56" s="653">
        <v>6.9420200000000003</v>
      </c>
      <c r="AN56" s="653">
        <v>9.6049999999999996E-2</v>
      </c>
      <c r="AO56" s="653">
        <v>57.850160000000002</v>
      </c>
      <c r="AP56" s="653">
        <v>50.84789</v>
      </c>
      <c r="AQ56" s="653">
        <v>54.16883</v>
      </c>
    </row>
    <row r="57" spans="1:43" x14ac:dyDescent="0.15">
      <c r="A57" s="192">
        <v>1376</v>
      </c>
      <c r="B57" s="192">
        <v>1</v>
      </c>
      <c r="C57" s="192">
        <v>28464</v>
      </c>
      <c r="D57" s="192">
        <v>3</v>
      </c>
      <c r="E57" s="656" t="s">
        <v>1103</v>
      </c>
      <c r="F57" s="153">
        <v>33690</v>
      </c>
      <c r="G57" s="153">
        <v>1585</v>
      </c>
      <c r="H57" s="153">
        <v>1911</v>
      </c>
      <c r="I57" s="153">
        <v>2022</v>
      </c>
      <c r="J57" s="153">
        <v>1778</v>
      </c>
      <c r="K57" s="153">
        <v>1257</v>
      </c>
      <c r="L57" s="153">
        <v>1524</v>
      </c>
      <c r="M57" s="153">
        <v>1925</v>
      </c>
      <c r="N57" s="153">
        <v>2432</v>
      </c>
      <c r="O57" s="153">
        <v>3010</v>
      </c>
      <c r="P57" s="153">
        <v>2192</v>
      </c>
      <c r="Q57" s="153">
        <v>1843</v>
      </c>
      <c r="R57" s="153">
        <v>1667</v>
      </c>
      <c r="S57" s="153">
        <v>2296</v>
      </c>
      <c r="T57" s="153">
        <v>2720</v>
      </c>
      <c r="U57" s="153">
        <v>2164</v>
      </c>
      <c r="V57" s="153">
        <v>1460</v>
      </c>
      <c r="W57" s="153">
        <v>994</v>
      </c>
      <c r="X57" s="153">
        <v>566</v>
      </c>
      <c r="Y57" s="153">
        <v>258</v>
      </c>
      <c r="Z57" s="153">
        <v>74</v>
      </c>
      <c r="AA57" s="153">
        <v>12</v>
      </c>
      <c r="AB57" s="153">
        <v>5518</v>
      </c>
      <c r="AC57" s="153">
        <v>19924</v>
      </c>
      <c r="AD57" s="153">
        <v>8248</v>
      </c>
      <c r="AE57" s="153">
        <v>3364</v>
      </c>
      <c r="AF57" s="153">
        <v>910</v>
      </c>
      <c r="AG57" s="153">
        <v>20866</v>
      </c>
      <c r="AH57" s="653">
        <v>16.37875</v>
      </c>
      <c r="AI57" s="653">
        <v>59.139209999999999</v>
      </c>
      <c r="AJ57" s="653">
        <v>24.482040000000001</v>
      </c>
      <c r="AK57" s="653">
        <v>31.29712</v>
      </c>
      <c r="AL57" s="653">
        <v>9.9851600000000005</v>
      </c>
      <c r="AM57" s="653">
        <v>2.7010999999999998</v>
      </c>
      <c r="AN57" s="653">
        <v>3.5619999999999999E-2</v>
      </c>
      <c r="AO57" s="653">
        <v>61.935290000000002</v>
      </c>
      <c r="AP57" s="653">
        <v>44.046660000000003</v>
      </c>
      <c r="AQ57" s="653">
        <v>44.013179999999998</v>
      </c>
    </row>
    <row r="58" spans="1:43" x14ac:dyDescent="0.15">
      <c r="A58" s="192">
        <v>1377</v>
      </c>
      <c r="B58" s="192">
        <v>1</v>
      </c>
      <c r="C58" s="192">
        <v>28481</v>
      </c>
      <c r="D58" s="192">
        <v>3</v>
      </c>
      <c r="E58" s="656" t="s">
        <v>526</v>
      </c>
      <c r="F58" s="153">
        <v>15224</v>
      </c>
      <c r="G58" s="153">
        <v>435</v>
      </c>
      <c r="H58" s="153">
        <v>560</v>
      </c>
      <c r="I58" s="153">
        <v>691</v>
      </c>
      <c r="J58" s="153">
        <v>665</v>
      </c>
      <c r="K58" s="153">
        <v>459</v>
      </c>
      <c r="L58" s="153">
        <v>597</v>
      </c>
      <c r="M58" s="153">
        <v>664</v>
      </c>
      <c r="N58" s="153">
        <v>768</v>
      </c>
      <c r="O58" s="153">
        <v>959</v>
      </c>
      <c r="P58" s="153">
        <v>837</v>
      </c>
      <c r="Q58" s="153">
        <v>941</v>
      </c>
      <c r="R58" s="153">
        <v>1089</v>
      </c>
      <c r="S58" s="153">
        <v>1324</v>
      </c>
      <c r="T58" s="153">
        <v>1560</v>
      </c>
      <c r="U58" s="153">
        <v>1199</v>
      </c>
      <c r="V58" s="153">
        <v>834</v>
      </c>
      <c r="W58" s="153">
        <v>786</v>
      </c>
      <c r="X58" s="153">
        <v>539</v>
      </c>
      <c r="Y58" s="153">
        <v>247</v>
      </c>
      <c r="Z58" s="153">
        <v>58</v>
      </c>
      <c r="AA58" s="153">
        <v>12</v>
      </c>
      <c r="AB58" s="153">
        <v>1686</v>
      </c>
      <c r="AC58" s="153">
        <v>8303</v>
      </c>
      <c r="AD58" s="153">
        <v>5235</v>
      </c>
      <c r="AE58" s="153">
        <v>2476</v>
      </c>
      <c r="AF58" s="153">
        <v>856</v>
      </c>
      <c r="AG58" s="153">
        <v>9198</v>
      </c>
      <c r="AH58" s="653">
        <v>11.074619999999999</v>
      </c>
      <c r="AI58" s="653">
        <v>54.538890000000002</v>
      </c>
      <c r="AJ58" s="653">
        <v>34.386499999999998</v>
      </c>
      <c r="AK58" s="653">
        <v>43.083289999999998</v>
      </c>
      <c r="AL58" s="653">
        <v>16.26379</v>
      </c>
      <c r="AM58" s="653">
        <v>5.6227</v>
      </c>
      <c r="AN58" s="653">
        <v>7.8820000000000001E-2</v>
      </c>
      <c r="AO58" s="653">
        <v>60.417760000000001</v>
      </c>
      <c r="AP58" s="653">
        <v>50.988770000000002</v>
      </c>
      <c r="AQ58" s="653">
        <v>55.184620000000002</v>
      </c>
    </row>
    <row r="59" spans="1:43" x14ac:dyDescent="0.15">
      <c r="A59" s="192">
        <v>1378</v>
      </c>
      <c r="B59" s="192">
        <v>1</v>
      </c>
      <c r="C59" s="192">
        <v>28501</v>
      </c>
      <c r="D59" s="192">
        <v>3</v>
      </c>
      <c r="E59" s="656" t="s">
        <v>1104</v>
      </c>
      <c r="F59" s="153">
        <v>17510</v>
      </c>
      <c r="G59" s="153">
        <v>489</v>
      </c>
      <c r="H59" s="153">
        <v>598</v>
      </c>
      <c r="I59" s="153">
        <v>700</v>
      </c>
      <c r="J59" s="153">
        <v>664</v>
      </c>
      <c r="K59" s="153">
        <v>491</v>
      </c>
      <c r="L59" s="153">
        <v>599</v>
      </c>
      <c r="M59" s="153">
        <v>658</v>
      </c>
      <c r="N59" s="153">
        <v>888</v>
      </c>
      <c r="O59" s="153">
        <v>901</v>
      </c>
      <c r="P59" s="153">
        <v>879</v>
      </c>
      <c r="Q59" s="153">
        <v>1068</v>
      </c>
      <c r="R59" s="153">
        <v>1289</v>
      </c>
      <c r="S59" s="153">
        <v>1589</v>
      </c>
      <c r="T59" s="153">
        <v>1609</v>
      </c>
      <c r="U59" s="153">
        <v>1208</v>
      </c>
      <c r="V59" s="153">
        <v>1186</v>
      </c>
      <c r="W59" s="153">
        <v>1217</v>
      </c>
      <c r="X59" s="153">
        <v>889</v>
      </c>
      <c r="Y59" s="153">
        <v>467</v>
      </c>
      <c r="Z59" s="153">
        <v>105</v>
      </c>
      <c r="AA59" s="153">
        <v>16</v>
      </c>
      <c r="AB59" s="153">
        <v>1787</v>
      </c>
      <c r="AC59" s="153">
        <v>9026</v>
      </c>
      <c r="AD59" s="153">
        <v>6697</v>
      </c>
      <c r="AE59" s="153">
        <v>3880</v>
      </c>
      <c r="AF59" s="153">
        <v>1477</v>
      </c>
      <c r="AG59" s="153">
        <v>9971</v>
      </c>
      <c r="AH59" s="653">
        <v>10.2056</v>
      </c>
      <c r="AI59" s="653">
        <v>51.547690000000003</v>
      </c>
      <c r="AJ59" s="653">
        <v>38.246720000000003</v>
      </c>
      <c r="AK59" s="653">
        <v>47.321530000000003</v>
      </c>
      <c r="AL59" s="653">
        <v>22.158770000000001</v>
      </c>
      <c r="AM59" s="653">
        <v>8.4351800000000008</v>
      </c>
      <c r="AN59" s="653">
        <v>9.1380000000000003E-2</v>
      </c>
      <c r="AO59" s="653">
        <v>56.944600000000001</v>
      </c>
      <c r="AP59" s="653">
        <v>53.620959999999997</v>
      </c>
      <c r="AQ59" s="653">
        <v>58.307119999999998</v>
      </c>
    </row>
    <row r="60" spans="1:43" x14ac:dyDescent="0.15">
      <c r="A60" s="192">
        <v>1379</v>
      </c>
      <c r="B60" s="192">
        <v>1</v>
      </c>
      <c r="C60" s="192">
        <v>28585</v>
      </c>
      <c r="D60" s="192">
        <v>3</v>
      </c>
      <c r="E60" s="656" t="s">
        <v>1166</v>
      </c>
      <c r="F60" s="153">
        <v>18070</v>
      </c>
      <c r="G60" s="153">
        <v>585</v>
      </c>
      <c r="H60" s="153">
        <v>664</v>
      </c>
      <c r="I60" s="153">
        <v>816</v>
      </c>
      <c r="J60" s="153">
        <v>816</v>
      </c>
      <c r="K60" s="153">
        <v>464</v>
      </c>
      <c r="L60" s="153">
        <v>573</v>
      </c>
      <c r="M60" s="153">
        <v>720</v>
      </c>
      <c r="N60" s="153">
        <v>816</v>
      </c>
      <c r="O60" s="153">
        <v>994</v>
      </c>
      <c r="P60" s="153">
        <v>975</v>
      </c>
      <c r="Q60" s="153">
        <v>1167</v>
      </c>
      <c r="R60" s="153">
        <v>1355</v>
      </c>
      <c r="S60" s="153">
        <v>1495</v>
      </c>
      <c r="T60" s="153">
        <v>1497</v>
      </c>
      <c r="U60" s="153">
        <v>1328</v>
      </c>
      <c r="V60" s="153">
        <v>1259</v>
      </c>
      <c r="W60" s="153">
        <v>1207</v>
      </c>
      <c r="X60" s="153">
        <v>857</v>
      </c>
      <c r="Y60" s="153">
        <v>366</v>
      </c>
      <c r="Z60" s="153">
        <v>100</v>
      </c>
      <c r="AA60" s="153">
        <v>16</v>
      </c>
      <c r="AB60" s="153">
        <v>2065</v>
      </c>
      <c r="AC60" s="153">
        <v>9375</v>
      </c>
      <c r="AD60" s="153">
        <v>6630</v>
      </c>
      <c r="AE60" s="153">
        <v>3805</v>
      </c>
      <c r="AF60" s="153">
        <v>1339</v>
      </c>
      <c r="AG60" s="153">
        <v>10056</v>
      </c>
      <c r="AH60" s="653">
        <v>11.42778</v>
      </c>
      <c r="AI60" s="653">
        <v>51.881570000000004</v>
      </c>
      <c r="AJ60" s="653">
        <v>36.690649999999998</v>
      </c>
      <c r="AK60" s="653">
        <v>44.964030000000001</v>
      </c>
      <c r="AL60" s="653">
        <v>21.056999999999999</v>
      </c>
      <c r="AM60" s="653">
        <v>7.4100700000000002</v>
      </c>
      <c r="AN60" s="653">
        <v>8.8539999999999994E-2</v>
      </c>
      <c r="AO60" s="653">
        <v>55.65025</v>
      </c>
      <c r="AP60" s="653">
        <v>52.39967</v>
      </c>
      <c r="AQ60" s="653">
        <v>56.638460000000002</v>
      </c>
    </row>
    <row r="61" spans="1:43" x14ac:dyDescent="0.15">
      <c r="A61" s="192">
        <v>1380</v>
      </c>
      <c r="B61" s="192">
        <v>1</v>
      </c>
      <c r="C61" s="192">
        <v>28586</v>
      </c>
      <c r="D61" s="192">
        <v>3</v>
      </c>
      <c r="E61" s="657" t="s">
        <v>534</v>
      </c>
      <c r="F61" s="153">
        <v>14819</v>
      </c>
      <c r="G61" s="153">
        <v>463</v>
      </c>
      <c r="H61" s="153">
        <v>598</v>
      </c>
      <c r="I61" s="153">
        <v>647</v>
      </c>
      <c r="J61" s="153">
        <v>564</v>
      </c>
      <c r="K61" s="153">
        <v>370</v>
      </c>
      <c r="L61" s="153">
        <v>497</v>
      </c>
      <c r="M61" s="153">
        <v>623</v>
      </c>
      <c r="N61" s="153">
        <v>780</v>
      </c>
      <c r="O61" s="153">
        <v>761</v>
      </c>
      <c r="P61" s="153">
        <v>738</v>
      </c>
      <c r="Q61" s="153">
        <v>884</v>
      </c>
      <c r="R61" s="153">
        <v>1148</v>
      </c>
      <c r="S61" s="153">
        <v>1279</v>
      </c>
      <c r="T61" s="153">
        <v>1322</v>
      </c>
      <c r="U61" s="153">
        <v>994</v>
      </c>
      <c r="V61" s="153">
        <v>951</v>
      </c>
      <c r="W61" s="153">
        <v>1007</v>
      </c>
      <c r="X61" s="153">
        <v>738</v>
      </c>
      <c r="Y61" s="153">
        <v>337</v>
      </c>
      <c r="Z61" s="153">
        <v>103</v>
      </c>
      <c r="AA61" s="153">
        <v>15</v>
      </c>
      <c r="AB61" s="153">
        <v>1708</v>
      </c>
      <c r="AC61" s="153">
        <v>7644</v>
      </c>
      <c r="AD61" s="153">
        <v>5467</v>
      </c>
      <c r="AE61" s="153">
        <v>3151</v>
      </c>
      <c r="AF61" s="153">
        <v>1193</v>
      </c>
      <c r="AG61" s="153">
        <v>8402</v>
      </c>
      <c r="AH61" s="653">
        <v>11.525740000000001</v>
      </c>
      <c r="AI61" s="653">
        <v>51.582430000000002</v>
      </c>
      <c r="AJ61" s="653">
        <v>36.891829999999999</v>
      </c>
      <c r="AK61" s="653">
        <v>45.522640000000003</v>
      </c>
      <c r="AL61" s="653">
        <v>21.26324</v>
      </c>
      <c r="AM61" s="653">
        <v>8.0504800000000003</v>
      </c>
      <c r="AN61" s="653">
        <v>0.10122</v>
      </c>
      <c r="AO61" s="653">
        <v>56.697479999999999</v>
      </c>
      <c r="AP61" s="653">
        <v>52.653379999999999</v>
      </c>
      <c r="AQ61" s="653">
        <v>57.201390000000004</v>
      </c>
    </row>
    <row r="62" spans="1:43" x14ac:dyDescent="0.15">
      <c r="A62" s="192">
        <v>3295</v>
      </c>
      <c r="B62" s="192">
        <v>2</v>
      </c>
      <c r="C62" s="192">
        <v>28000</v>
      </c>
      <c r="D62" s="192" t="s">
        <v>896</v>
      </c>
      <c r="E62" s="192" t="s">
        <v>631</v>
      </c>
      <c r="F62" s="153">
        <v>2641561</v>
      </c>
      <c r="G62" s="153">
        <v>112153</v>
      </c>
      <c r="H62" s="153">
        <v>121443</v>
      </c>
      <c r="I62" s="153">
        <v>130084</v>
      </c>
      <c r="J62" s="153">
        <v>138428</v>
      </c>
      <c r="K62" s="153">
        <v>125912</v>
      </c>
      <c r="L62" s="153">
        <v>132972</v>
      </c>
      <c r="M62" s="153">
        <v>149217</v>
      </c>
      <c r="N62" s="153">
        <v>173271</v>
      </c>
      <c r="O62" s="153">
        <v>214059</v>
      </c>
      <c r="P62" s="153">
        <v>189544</v>
      </c>
      <c r="Q62" s="153">
        <v>170538</v>
      </c>
      <c r="R62" s="153">
        <v>157279</v>
      </c>
      <c r="S62" s="153">
        <v>177522</v>
      </c>
      <c r="T62" s="153">
        <v>210458</v>
      </c>
      <c r="U62" s="153">
        <v>165346</v>
      </c>
      <c r="V62" s="153">
        <v>123317</v>
      </c>
      <c r="W62" s="153">
        <v>87672</v>
      </c>
      <c r="X62" s="153">
        <v>45654</v>
      </c>
      <c r="Y62" s="153">
        <v>13896</v>
      </c>
      <c r="Z62" s="153">
        <v>2457</v>
      </c>
      <c r="AA62" s="153">
        <v>339</v>
      </c>
      <c r="AB62" s="153">
        <v>363680</v>
      </c>
      <c r="AC62" s="153">
        <v>1628742</v>
      </c>
      <c r="AD62" s="153">
        <v>649139</v>
      </c>
      <c r="AE62" s="153">
        <v>273335</v>
      </c>
      <c r="AF62" s="153">
        <v>62346</v>
      </c>
      <c r="AG62" s="153">
        <v>1700772</v>
      </c>
      <c r="AH62" s="653">
        <v>13.767620000000001</v>
      </c>
      <c r="AI62" s="653">
        <v>61.65831</v>
      </c>
      <c r="AJ62" s="653">
        <v>24.574069999999999</v>
      </c>
      <c r="AK62" s="653">
        <v>31.294409999999999</v>
      </c>
      <c r="AL62" s="653">
        <v>10.347479999999999</v>
      </c>
      <c r="AM62" s="653">
        <v>2.3601999999999999</v>
      </c>
      <c r="AN62" s="653">
        <v>1.2829999999999999E-2</v>
      </c>
      <c r="AO62" s="653">
        <v>64.385109999999997</v>
      </c>
      <c r="AP62" s="653">
        <v>44.953800000000001</v>
      </c>
      <c r="AQ62" s="653">
        <v>45.56503</v>
      </c>
    </row>
    <row r="63" spans="1:43" x14ac:dyDescent="0.15">
      <c r="A63" s="192">
        <v>3296</v>
      </c>
      <c r="B63" s="192">
        <v>2</v>
      </c>
      <c r="C63" s="192">
        <v>28100</v>
      </c>
      <c r="D63" s="192">
        <v>1</v>
      </c>
      <c r="E63" s="654" t="s">
        <v>1259</v>
      </c>
      <c r="F63" s="153">
        <v>726700</v>
      </c>
      <c r="G63" s="153">
        <v>29528</v>
      </c>
      <c r="H63" s="153">
        <v>32013</v>
      </c>
      <c r="I63" s="153">
        <v>33489</v>
      </c>
      <c r="J63" s="153">
        <v>37289</v>
      </c>
      <c r="K63" s="153">
        <v>38071</v>
      </c>
      <c r="L63" s="153">
        <v>37719</v>
      </c>
      <c r="M63" s="153">
        <v>41804</v>
      </c>
      <c r="N63" s="153">
        <v>47394</v>
      </c>
      <c r="O63" s="153">
        <v>58759</v>
      </c>
      <c r="P63" s="153">
        <v>52243</v>
      </c>
      <c r="Q63" s="153">
        <v>47244</v>
      </c>
      <c r="R63" s="153">
        <v>43693</v>
      </c>
      <c r="S63" s="153">
        <v>48783</v>
      </c>
      <c r="T63" s="153">
        <v>58137</v>
      </c>
      <c r="U63" s="153">
        <v>45266</v>
      </c>
      <c r="V63" s="153">
        <v>33658</v>
      </c>
      <c r="W63" s="153">
        <v>24606</v>
      </c>
      <c r="X63" s="153">
        <v>12460</v>
      </c>
      <c r="Y63" s="153">
        <v>3785</v>
      </c>
      <c r="Z63" s="153">
        <v>667</v>
      </c>
      <c r="AA63" s="153">
        <v>92</v>
      </c>
      <c r="AB63" s="153">
        <v>95030</v>
      </c>
      <c r="AC63" s="153">
        <v>452999</v>
      </c>
      <c r="AD63" s="153">
        <v>178671</v>
      </c>
      <c r="AE63" s="153">
        <v>75268</v>
      </c>
      <c r="AF63" s="153">
        <v>17004</v>
      </c>
      <c r="AG63" s="153">
        <v>473847</v>
      </c>
      <c r="AH63" s="653">
        <v>13.076919999999999</v>
      </c>
      <c r="AI63" s="653">
        <v>62.336449999999999</v>
      </c>
      <c r="AJ63" s="653">
        <v>24.58662</v>
      </c>
      <c r="AK63" s="653">
        <v>31.299569999999999</v>
      </c>
      <c r="AL63" s="653">
        <v>10.35751</v>
      </c>
      <c r="AM63" s="653">
        <v>2.33989</v>
      </c>
      <c r="AN63" s="653">
        <v>1.2659999999999999E-2</v>
      </c>
      <c r="AO63" s="653">
        <v>65.205309999999997</v>
      </c>
      <c r="AP63" s="653">
        <v>45.102550000000001</v>
      </c>
      <c r="AQ63" s="653">
        <v>45.639899999999997</v>
      </c>
    </row>
    <row r="64" spans="1:43" x14ac:dyDescent="0.15">
      <c r="A64" s="192">
        <v>3297</v>
      </c>
      <c r="B64" s="192">
        <v>2</v>
      </c>
      <c r="C64" s="192">
        <v>28101</v>
      </c>
      <c r="D64" s="192">
        <v>0</v>
      </c>
      <c r="E64" s="655" t="s">
        <v>1149</v>
      </c>
      <c r="F64" s="153">
        <v>100886</v>
      </c>
      <c r="G64" s="153">
        <v>4562</v>
      </c>
      <c r="H64" s="153">
        <v>4858</v>
      </c>
      <c r="I64" s="153">
        <v>5110</v>
      </c>
      <c r="J64" s="153">
        <v>5724</v>
      </c>
      <c r="K64" s="153">
        <v>5985</v>
      </c>
      <c r="L64" s="153">
        <v>5125</v>
      </c>
      <c r="M64" s="153">
        <v>5718</v>
      </c>
      <c r="N64" s="153">
        <v>6767</v>
      </c>
      <c r="O64" s="153">
        <v>8535</v>
      </c>
      <c r="P64" s="153">
        <v>8087</v>
      </c>
      <c r="Q64" s="153">
        <v>7127</v>
      </c>
      <c r="R64" s="153">
        <v>6097</v>
      </c>
      <c r="S64" s="153">
        <v>5908</v>
      </c>
      <c r="T64" s="153">
        <v>7077</v>
      </c>
      <c r="U64" s="153">
        <v>5122</v>
      </c>
      <c r="V64" s="153">
        <v>3867</v>
      </c>
      <c r="W64" s="153">
        <v>3000</v>
      </c>
      <c r="X64" s="153">
        <v>1612</v>
      </c>
      <c r="Y64" s="153">
        <v>508</v>
      </c>
      <c r="Z64" s="153">
        <v>87</v>
      </c>
      <c r="AA64" s="153">
        <v>10</v>
      </c>
      <c r="AB64" s="153">
        <v>14530</v>
      </c>
      <c r="AC64" s="153">
        <v>65073</v>
      </c>
      <c r="AD64" s="153">
        <v>21283</v>
      </c>
      <c r="AE64" s="153">
        <v>9084</v>
      </c>
      <c r="AF64" s="153">
        <v>2217</v>
      </c>
      <c r="AG64" s="153">
        <v>66426</v>
      </c>
      <c r="AH64" s="653">
        <v>14.40239</v>
      </c>
      <c r="AI64" s="653">
        <v>64.501519999999999</v>
      </c>
      <c r="AJ64" s="653">
        <v>21.09609</v>
      </c>
      <c r="AK64" s="653">
        <v>26.952200000000001</v>
      </c>
      <c r="AL64" s="653">
        <v>9.0042200000000001</v>
      </c>
      <c r="AM64" s="653">
        <v>2.19753</v>
      </c>
      <c r="AN64" s="653">
        <v>9.9100000000000004E-3</v>
      </c>
      <c r="AO64" s="653">
        <v>65.84263</v>
      </c>
      <c r="AP64" s="653">
        <v>43.205370000000002</v>
      </c>
      <c r="AQ64" s="653">
        <v>43.837560000000003</v>
      </c>
    </row>
    <row r="65" spans="1:43" x14ac:dyDescent="0.15">
      <c r="A65" s="192">
        <v>3298</v>
      </c>
      <c r="B65" s="192">
        <v>2</v>
      </c>
      <c r="C65" s="192">
        <v>28102</v>
      </c>
      <c r="D65" s="192">
        <v>0</v>
      </c>
      <c r="E65" s="655" t="s">
        <v>1260</v>
      </c>
      <c r="F65" s="153">
        <v>64302</v>
      </c>
      <c r="G65" s="153">
        <v>2763</v>
      </c>
      <c r="H65" s="153">
        <v>2803</v>
      </c>
      <c r="I65" s="153">
        <v>2853</v>
      </c>
      <c r="J65" s="153">
        <v>3608</v>
      </c>
      <c r="K65" s="153">
        <v>4906</v>
      </c>
      <c r="L65" s="153">
        <v>3442</v>
      </c>
      <c r="M65" s="153">
        <v>3741</v>
      </c>
      <c r="N65" s="153">
        <v>4495</v>
      </c>
      <c r="O65" s="153">
        <v>5557</v>
      </c>
      <c r="P65" s="153">
        <v>4835</v>
      </c>
      <c r="Q65" s="153">
        <v>4159</v>
      </c>
      <c r="R65" s="153">
        <v>3450</v>
      </c>
      <c r="S65" s="153">
        <v>3714</v>
      </c>
      <c r="T65" s="153">
        <v>4328</v>
      </c>
      <c r="U65" s="153">
        <v>3367</v>
      </c>
      <c r="V65" s="153">
        <v>2580</v>
      </c>
      <c r="W65" s="153">
        <v>2101</v>
      </c>
      <c r="X65" s="153">
        <v>1212</v>
      </c>
      <c r="Y65" s="153">
        <v>323</v>
      </c>
      <c r="Z65" s="153">
        <v>58</v>
      </c>
      <c r="AA65" s="153">
        <v>7</v>
      </c>
      <c r="AB65" s="153">
        <v>8419</v>
      </c>
      <c r="AC65" s="153">
        <v>41907</v>
      </c>
      <c r="AD65" s="153">
        <v>13976</v>
      </c>
      <c r="AE65" s="153">
        <v>6281</v>
      </c>
      <c r="AF65" s="153">
        <v>1600</v>
      </c>
      <c r="AG65" s="153">
        <v>42627</v>
      </c>
      <c r="AH65" s="653">
        <v>13.09291</v>
      </c>
      <c r="AI65" s="653">
        <v>65.172160000000005</v>
      </c>
      <c r="AJ65" s="653">
        <v>21.734940000000002</v>
      </c>
      <c r="AK65" s="653">
        <v>27.510809999999999</v>
      </c>
      <c r="AL65" s="653">
        <v>9.76797</v>
      </c>
      <c r="AM65" s="653">
        <v>2.4882599999999999</v>
      </c>
      <c r="AN65" s="653">
        <v>1.089E-2</v>
      </c>
      <c r="AO65" s="653">
        <v>66.291870000000003</v>
      </c>
      <c r="AP65" s="653">
        <v>43.33128</v>
      </c>
      <c r="AQ65" s="653">
        <v>43.18215</v>
      </c>
    </row>
    <row r="66" spans="1:43" x14ac:dyDescent="0.15">
      <c r="A66" s="192">
        <v>3299</v>
      </c>
      <c r="B66" s="192">
        <v>2</v>
      </c>
      <c r="C66" s="192">
        <v>28105</v>
      </c>
      <c r="D66" s="192">
        <v>0</v>
      </c>
      <c r="E66" s="655" t="s">
        <v>1261</v>
      </c>
      <c r="F66" s="153">
        <v>52619</v>
      </c>
      <c r="G66" s="153">
        <v>1703</v>
      </c>
      <c r="H66" s="153">
        <v>1706</v>
      </c>
      <c r="I66" s="153">
        <v>1793</v>
      </c>
      <c r="J66" s="153">
        <v>1953</v>
      </c>
      <c r="K66" s="153">
        <v>2476</v>
      </c>
      <c r="L66" s="153">
        <v>3444</v>
      </c>
      <c r="M66" s="153">
        <v>3511</v>
      </c>
      <c r="N66" s="153">
        <v>3568</v>
      </c>
      <c r="O66" s="153">
        <v>4227</v>
      </c>
      <c r="P66" s="153">
        <v>3856</v>
      </c>
      <c r="Q66" s="153">
        <v>3386</v>
      </c>
      <c r="R66" s="153">
        <v>3078</v>
      </c>
      <c r="S66" s="153">
        <v>3608</v>
      </c>
      <c r="T66" s="153">
        <v>4527</v>
      </c>
      <c r="U66" s="153">
        <v>3631</v>
      </c>
      <c r="V66" s="153">
        <v>2773</v>
      </c>
      <c r="W66" s="153">
        <v>2042</v>
      </c>
      <c r="X66" s="153">
        <v>982</v>
      </c>
      <c r="Y66" s="153">
        <v>288</v>
      </c>
      <c r="Z66" s="153">
        <v>59</v>
      </c>
      <c r="AA66" s="153">
        <v>8</v>
      </c>
      <c r="AB66" s="153">
        <v>5202</v>
      </c>
      <c r="AC66" s="153">
        <v>33107</v>
      </c>
      <c r="AD66" s="153">
        <v>14310</v>
      </c>
      <c r="AE66" s="153">
        <v>6152</v>
      </c>
      <c r="AF66" s="153">
        <v>1337</v>
      </c>
      <c r="AG66" s="153">
        <v>35681</v>
      </c>
      <c r="AH66" s="653">
        <v>9.8861600000000003</v>
      </c>
      <c r="AI66" s="653">
        <v>62.918340000000001</v>
      </c>
      <c r="AJ66" s="653">
        <v>27.195499999999999</v>
      </c>
      <c r="AK66" s="653">
        <v>34.052340000000001</v>
      </c>
      <c r="AL66" s="653">
        <v>11.69159</v>
      </c>
      <c r="AM66" s="653">
        <v>2.5409099999999998</v>
      </c>
      <c r="AN66" s="653">
        <v>1.52E-2</v>
      </c>
      <c r="AO66" s="653">
        <v>67.810109999999995</v>
      </c>
      <c r="AP66" s="653">
        <v>47.232129999999998</v>
      </c>
      <c r="AQ66" s="653">
        <v>47.348500000000001</v>
      </c>
    </row>
    <row r="67" spans="1:43" x14ac:dyDescent="0.15">
      <c r="A67" s="192">
        <v>3300</v>
      </c>
      <c r="B67" s="192">
        <v>2</v>
      </c>
      <c r="C67" s="192">
        <v>28106</v>
      </c>
      <c r="D67" s="192">
        <v>0</v>
      </c>
      <c r="E67" s="655" t="s">
        <v>1262</v>
      </c>
      <c r="F67" s="153">
        <v>45842</v>
      </c>
      <c r="G67" s="153">
        <v>1509</v>
      </c>
      <c r="H67" s="153">
        <v>1762</v>
      </c>
      <c r="I67" s="153">
        <v>1753</v>
      </c>
      <c r="J67" s="153">
        <v>2044</v>
      </c>
      <c r="K67" s="153">
        <v>2109</v>
      </c>
      <c r="L67" s="153">
        <v>2392</v>
      </c>
      <c r="M67" s="153">
        <v>2484</v>
      </c>
      <c r="N67" s="153">
        <v>2716</v>
      </c>
      <c r="O67" s="153">
        <v>3543</v>
      </c>
      <c r="P67" s="153">
        <v>3201</v>
      </c>
      <c r="Q67" s="153">
        <v>3010</v>
      </c>
      <c r="R67" s="153">
        <v>2727</v>
      </c>
      <c r="S67" s="153">
        <v>3395</v>
      </c>
      <c r="T67" s="153">
        <v>4055</v>
      </c>
      <c r="U67" s="153">
        <v>3320</v>
      </c>
      <c r="V67" s="153">
        <v>2592</v>
      </c>
      <c r="W67" s="153">
        <v>1945</v>
      </c>
      <c r="X67" s="153">
        <v>913</v>
      </c>
      <c r="Y67" s="153">
        <v>312</v>
      </c>
      <c r="Z67" s="153">
        <v>54</v>
      </c>
      <c r="AA67" s="153">
        <v>6</v>
      </c>
      <c r="AB67" s="153">
        <v>5024</v>
      </c>
      <c r="AC67" s="153">
        <v>27621</v>
      </c>
      <c r="AD67" s="153">
        <v>13197</v>
      </c>
      <c r="AE67" s="153">
        <v>5822</v>
      </c>
      <c r="AF67" s="153">
        <v>1285</v>
      </c>
      <c r="AG67" s="153">
        <v>29632</v>
      </c>
      <c r="AH67" s="653">
        <v>10.959379999999999</v>
      </c>
      <c r="AI67" s="653">
        <v>60.252609999999997</v>
      </c>
      <c r="AJ67" s="653">
        <v>28.78801</v>
      </c>
      <c r="AK67" s="653">
        <v>36.19388</v>
      </c>
      <c r="AL67" s="653">
        <v>12.700139999999999</v>
      </c>
      <c r="AM67" s="653">
        <v>2.8031100000000002</v>
      </c>
      <c r="AN67" s="653">
        <v>1.3089999999999999E-2</v>
      </c>
      <c r="AO67" s="653">
        <v>64.639409999999998</v>
      </c>
      <c r="AP67" s="653">
        <v>47.753720000000001</v>
      </c>
      <c r="AQ67" s="653">
        <v>48.91948</v>
      </c>
    </row>
    <row r="68" spans="1:43" x14ac:dyDescent="0.15">
      <c r="A68" s="192">
        <v>3301</v>
      </c>
      <c r="B68" s="192">
        <v>2</v>
      </c>
      <c r="C68" s="192">
        <v>28107</v>
      </c>
      <c r="D68" s="192">
        <v>0</v>
      </c>
      <c r="E68" s="655" t="s">
        <v>1263</v>
      </c>
      <c r="F68" s="153">
        <v>74795</v>
      </c>
      <c r="G68" s="153">
        <v>2881</v>
      </c>
      <c r="H68" s="153">
        <v>3075</v>
      </c>
      <c r="I68" s="153">
        <v>3380</v>
      </c>
      <c r="J68" s="153">
        <v>3679</v>
      </c>
      <c r="K68" s="153">
        <v>3312</v>
      </c>
      <c r="L68" s="153">
        <v>3501</v>
      </c>
      <c r="M68" s="153">
        <v>4052</v>
      </c>
      <c r="N68" s="153">
        <v>4592</v>
      </c>
      <c r="O68" s="153">
        <v>5644</v>
      </c>
      <c r="P68" s="153">
        <v>5138</v>
      </c>
      <c r="Q68" s="153">
        <v>4824</v>
      </c>
      <c r="R68" s="153">
        <v>4510</v>
      </c>
      <c r="S68" s="153">
        <v>5041</v>
      </c>
      <c r="T68" s="153">
        <v>6733</v>
      </c>
      <c r="U68" s="153">
        <v>5436</v>
      </c>
      <c r="V68" s="153">
        <v>4166</v>
      </c>
      <c r="W68" s="153">
        <v>2924</v>
      </c>
      <c r="X68" s="153">
        <v>1445</v>
      </c>
      <c r="Y68" s="153">
        <v>391</v>
      </c>
      <c r="Z68" s="153">
        <v>59</v>
      </c>
      <c r="AA68" s="153">
        <v>12</v>
      </c>
      <c r="AB68" s="153">
        <v>9336</v>
      </c>
      <c r="AC68" s="153">
        <v>44293</v>
      </c>
      <c r="AD68" s="153">
        <v>21166</v>
      </c>
      <c r="AE68" s="153">
        <v>8997</v>
      </c>
      <c r="AF68" s="153">
        <v>1907</v>
      </c>
      <c r="AG68" s="153">
        <v>47347</v>
      </c>
      <c r="AH68" s="653">
        <v>12.48212</v>
      </c>
      <c r="AI68" s="653">
        <v>59.219200000000001</v>
      </c>
      <c r="AJ68" s="653">
        <v>28.298680000000001</v>
      </c>
      <c r="AK68" s="653">
        <v>35.038440000000001</v>
      </c>
      <c r="AL68" s="653">
        <v>12.028879999999999</v>
      </c>
      <c r="AM68" s="653">
        <v>2.5496400000000001</v>
      </c>
      <c r="AN68" s="653">
        <v>1.6039999999999999E-2</v>
      </c>
      <c r="AO68" s="653">
        <v>63.30236</v>
      </c>
      <c r="AP68" s="653">
        <v>46.841119999999997</v>
      </c>
      <c r="AQ68" s="653">
        <v>48.017719999999997</v>
      </c>
    </row>
    <row r="69" spans="1:43" x14ac:dyDescent="0.15">
      <c r="A69" s="192">
        <v>3302</v>
      </c>
      <c r="B69" s="192">
        <v>2</v>
      </c>
      <c r="C69" s="192">
        <v>28108</v>
      </c>
      <c r="D69" s="192">
        <v>0</v>
      </c>
      <c r="E69" s="655" t="s">
        <v>1264</v>
      </c>
      <c r="F69" s="153">
        <v>102740</v>
      </c>
      <c r="G69" s="153">
        <v>4822</v>
      </c>
      <c r="H69" s="153">
        <v>5027</v>
      </c>
      <c r="I69" s="153">
        <v>5041</v>
      </c>
      <c r="J69" s="153">
        <v>5240</v>
      </c>
      <c r="K69" s="153">
        <v>4596</v>
      </c>
      <c r="L69" s="153">
        <v>5044</v>
      </c>
      <c r="M69" s="153">
        <v>5854</v>
      </c>
      <c r="N69" s="153">
        <v>6500</v>
      </c>
      <c r="O69" s="153">
        <v>8124</v>
      </c>
      <c r="P69" s="153">
        <v>7036</v>
      </c>
      <c r="Q69" s="153">
        <v>6332</v>
      </c>
      <c r="R69" s="153">
        <v>5884</v>
      </c>
      <c r="S69" s="153">
        <v>6655</v>
      </c>
      <c r="T69" s="153">
        <v>7964</v>
      </c>
      <c r="U69" s="153">
        <v>6639</v>
      </c>
      <c r="V69" s="153">
        <v>5251</v>
      </c>
      <c r="W69" s="153">
        <v>3997</v>
      </c>
      <c r="X69" s="153">
        <v>1978</v>
      </c>
      <c r="Y69" s="153">
        <v>618</v>
      </c>
      <c r="Z69" s="153">
        <v>123</v>
      </c>
      <c r="AA69" s="153">
        <v>15</v>
      </c>
      <c r="AB69" s="153">
        <v>14890</v>
      </c>
      <c r="AC69" s="153">
        <v>61265</v>
      </c>
      <c r="AD69" s="153">
        <v>26585</v>
      </c>
      <c r="AE69" s="153">
        <v>11982</v>
      </c>
      <c r="AF69" s="153">
        <v>2734</v>
      </c>
      <c r="AG69" s="153">
        <v>63989</v>
      </c>
      <c r="AH69" s="653">
        <v>14.492889999999999</v>
      </c>
      <c r="AI69" s="653">
        <v>59.63111</v>
      </c>
      <c r="AJ69" s="653">
        <v>25.876000000000001</v>
      </c>
      <c r="AK69" s="653">
        <v>32.35351</v>
      </c>
      <c r="AL69" s="653">
        <v>11.66245</v>
      </c>
      <c r="AM69" s="653">
        <v>2.6610900000000002</v>
      </c>
      <c r="AN69" s="653">
        <v>1.46E-2</v>
      </c>
      <c r="AO69" s="653">
        <v>62.28246</v>
      </c>
      <c r="AP69" s="653">
        <v>45.196069999999999</v>
      </c>
      <c r="AQ69" s="653">
        <v>45.711030000000001</v>
      </c>
    </row>
    <row r="70" spans="1:43" x14ac:dyDescent="0.15">
      <c r="A70" s="192">
        <v>3303</v>
      </c>
      <c r="B70" s="192">
        <v>2</v>
      </c>
      <c r="C70" s="192">
        <v>28109</v>
      </c>
      <c r="D70" s="192">
        <v>0</v>
      </c>
      <c r="E70" s="655" t="s">
        <v>1265</v>
      </c>
      <c r="F70" s="153">
        <v>103783</v>
      </c>
      <c r="G70" s="153">
        <v>4095</v>
      </c>
      <c r="H70" s="153">
        <v>4980</v>
      </c>
      <c r="I70" s="153">
        <v>5483</v>
      </c>
      <c r="J70" s="153">
        <v>5593</v>
      </c>
      <c r="K70" s="153">
        <v>4438</v>
      </c>
      <c r="L70" s="153">
        <v>4326</v>
      </c>
      <c r="M70" s="153">
        <v>5107</v>
      </c>
      <c r="N70" s="153">
        <v>6266</v>
      </c>
      <c r="O70" s="153">
        <v>8408</v>
      </c>
      <c r="P70" s="153">
        <v>7299</v>
      </c>
      <c r="Q70" s="153">
        <v>6553</v>
      </c>
      <c r="R70" s="153">
        <v>6380</v>
      </c>
      <c r="S70" s="153">
        <v>7250</v>
      </c>
      <c r="T70" s="153">
        <v>8795</v>
      </c>
      <c r="U70" s="153">
        <v>7308</v>
      </c>
      <c r="V70" s="153">
        <v>5562</v>
      </c>
      <c r="W70" s="153">
        <v>3521</v>
      </c>
      <c r="X70" s="153">
        <v>1780</v>
      </c>
      <c r="Y70" s="153">
        <v>546</v>
      </c>
      <c r="Z70" s="153">
        <v>82</v>
      </c>
      <c r="AA70" s="153">
        <v>11</v>
      </c>
      <c r="AB70" s="153">
        <v>14558</v>
      </c>
      <c r="AC70" s="153">
        <v>61620</v>
      </c>
      <c r="AD70" s="153">
        <v>27605</v>
      </c>
      <c r="AE70" s="153">
        <v>11502</v>
      </c>
      <c r="AF70" s="153">
        <v>2419</v>
      </c>
      <c r="AG70" s="153">
        <v>64822</v>
      </c>
      <c r="AH70" s="653">
        <v>14.02735</v>
      </c>
      <c r="AI70" s="653">
        <v>59.373890000000003</v>
      </c>
      <c r="AJ70" s="653">
        <v>26.598769999999998</v>
      </c>
      <c r="AK70" s="653">
        <v>33.584499999999998</v>
      </c>
      <c r="AL70" s="653">
        <v>11.082739999999999</v>
      </c>
      <c r="AM70" s="653">
        <v>2.3308200000000001</v>
      </c>
      <c r="AN70" s="653">
        <v>1.06E-2</v>
      </c>
      <c r="AO70" s="653">
        <v>62.45917</v>
      </c>
      <c r="AP70" s="653">
        <v>45.867570000000001</v>
      </c>
      <c r="AQ70" s="653">
        <v>47.046169999999996</v>
      </c>
    </row>
    <row r="71" spans="1:43" x14ac:dyDescent="0.15">
      <c r="A71" s="192">
        <v>3304</v>
      </c>
      <c r="B71" s="192">
        <v>2</v>
      </c>
      <c r="C71" s="192">
        <v>28110</v>
      </c>
      <c r="D71" s="192">
        <v>0</v>
      </c>
      <c r="E71" s="655" t="s">
        <v>1266</v>
      </c>
      <c r="F71" s="153">
        <v>63013</v>
      </c>
      <c r="G71" s="153">
        <v>2221</v>
      </c>
      <c r="H71" s="153">
        <v>1854</v>
      </c>
      <c r="I71" s="153">
        <v>1769</v>
      </c>
      <c r="J71" s="153">
        <v>2432</v>
      </c>
      <c r="K71" s="153">
        <v>3998</v>
      </c>
      <c r="L71" s="153">
        <v>4659</v>
      </c>
      <c r="M71" s="153">
        <v>4750</v>
      </c>
      <c r="N71" s="153">
        <v>4748</v>
      </c>
      <c r="O71" s="153">
        <v>5253</v>
      </c>
      <c r="P71" s="153">
        <v>4626</v>
      </c>
      <c r="Q71" s="153">
        <v>4197</v>
      </c>
      <c r="R71" s="153">
        <v>3825</v>
      </c>
      <c r="S71" s="153">
        <v>4147</v>
      </c>
      <c r="T71" s="153">
        <v>4906</v>
      </c>
      <c r="U71" s="153">
        <v>3678</v>
      </c>
      <c r="V71" s="153">
        <v>2634</v>
      </c>
      <c r="W71" s="153">
        <v>1995</v>
      </c>
      <c r="X71" s="153">
        <v>949</v>
      </c>
      <c r="Y71" s="153">
        <v>307</v>
      </c>
      <c r="Z71" s="153">
        <v>54</v>
      </c>
      <c r="AA71" s="153">
        <v>11</v>
      </c>
      <c r="AB71" s="153">
        <v>5844</v>
      </c>
      <c r="AC71" s="153">
        <v>42635</v>
      </c>
      <c r="AD71" s="153">
        <v>14534</v>
      </c>
      <c r="AE71" s="153">
        <v>5950</v>
      </c>
      <c r="AF71" s="153">
        <v>1321</v>
      </c>
      <c r="AG71" s="153">
        <v>45109</v>
      </c>
      <c r="AH71" s="653">
        <v>9.2742799999999992</v>
      </c>
      <c r="AI71" s="653">
        <v>67.660640000000001</v>
      </c>
      <c r="AJ71" s="653">
        <v>23.065079999999998</v>
      </c>
      <c r="AK71" s="653">
        <v>29.646260000000002</v>
      </c>
      <c r="AL71" s="653">
        <v>9.4425000000000008</v>
      </c>
      <c r="AM71" s="653">
        <v>2.09639</v>
      </c>
      <c r="AN71" s="653">
        <v>1.746E-2</v>
      </c>
      <c r="AO71" s="653">
        <v>71.586820000000003</v>
      </c>
      <c r="AP71" s="653">
        <v>45.376519999999999</v>
      </c>
      <c r="AQ71" s="653">
        <v>44.825299999999999</v>
      </c>
    </row>
    <row r="72" spans="1:43" x14ac:dyDescent="0.15">
      <c r="A72" s="192">
        <v>3305</v>
      </c>
      <c r="B72" s="192">
        <v>2</v>
      </c>
      <c r="C72" s="192">
        <v>28111</v>
      </c>
      <c r="D72" s="192">
        <v>0</v>
      </c>
      <c r="E72" s="655" t="s">
        <v>1267</v>
      </c>
      <c r="F72" s="153">
        <v>118720</v>
      </c>
      <c r="G72" s="153">
        <v>4972</v>
      </c>
      <c r="H72" s="153">
        <v>5948</v>
      </c>
      <c r="I72" s="153">
        <v>6307</v>
      </c>
      <c r="J72" s="153">
        <v>7016</v>
      </c>
      <c r="K72" s="153">
        <v>6251</v>
      </c>
      <c r="L72" s="153">
        <v>5786</v>
      </c>
      <c r="M72" s="153">
        <v>6587</v>
      </c>
      <c r="N72" s="153">
        <v>7742</v>
      </c>
      <c r="O72" s="153">
        <v>9468</v>
      </c>
      <c r="P72" s="153">
        <v>8165</v>
      </c>
      <c r="Q72" s="153">
        <v>7656</v>
      </c>
      <c r="R72" s="153">
        <v>7742</v>
      </c>
      <c r="S72" s="153">
        <v>9065</v>
      </c>
      <c r="T72" s="153">
        <v>9752</v>
      </c>
      <c r="U72" s="153">
        <v>6765</v>
      </c>
      <c r="V72" s="153">
        <v>4233</v>
      </c>
      <c r="W72" s="153">
        <v>3081</v>
      </c>
      <c r="X72" s="153">
        <v>1589</v>
      </c>
      <c r="Y72" s="153">
        <v>492</v>
      </c>
      <c r="Z72" s="153">
        <v>91</v>
      </c>
      <c r="AA72" s="153">
        <v>12</v>
      </c>
      <c r="AB72" s="153">
        <v>17227</v>
      </c>
      <c r="AC72" s="153">
        <v>75478</v>
      </c>
      <c r="AD72" s="153">
        <v>26015</v>
      </c>
      <c r="AE72" s="153">
        <v>9498</v>
      </c>
      <c r="AF72" s="153">
        <v>2184</v>
      </c>
      <c r="AG72" s="153">
        <v>78214</v>
      </c>
      <c r="AH72" s="653">
        <v>14.51061</v>
      </c>
      <c r="AI72" s="653">
        <v>63.576479999999997</v>
      </c>
      <c r="AJ72" s="653">
        <v>21.9129</v>
      </c>
      <c r="AK72" s="653">
        <v>29.54852</v>
      </c>
      <c r="AL72" s="653">
        <v>8.0003399999999996</v>
      </c>
      <c r="AM72" s="653">
        <v>1.83962</v>
      </c>
      <c r="AN72" s="653">
        <v>1.0109999999999999E-2</v>
      </c>
      <c r="AO72" s="653">
        <v>65.881060000000005</v>
      </c>
      <c r="AP72" s="653">
        <v>43.716070000000002</v>
      </c>
      <c r="AQ72" s="653">
        <v>44.62283</v>
      </c>
    </row>
    <row r="73" spans="1:43" x14ac:dyDescent="0.15">
      <c r="A73" s="192">
        <v>3306</v>
      </c>
      <c r="B73" s="192">
        <v>2</v>
      </c>
      <c r="C73" s="192">
        <v>28201</v>
      </c>
      <c r="D73" s="192">
        <v>2</v>
      </c>
      <c r="E73" s="656" t="s">
        <v>1268</v>
      </c>
      <c r="F73" s="153">
        <v>258724</v>
      </c>
      <c r="G73" s="153">
        <v>12047</v>
      </c>
      <c r="H73" s="153">
        <v>12873</v>
      </c>
      <c r="I73" s="153">
        <v>13640</v>
      </c>
      <c r="J73" s="153">
        <v>14528</v>
      </c>
      <c r="K73" s="153">
        <v>13098</v>
      </c>
      <c r="L73" s="153">
        <v>14085</v>
      </c>
      <c r="M73" s="153">
        <v>15243</v>
      </c>
      <c r="N73" s="153">
        <v>17617</v>
      </c>
      <c r="O73" s="153">
        <v>21668</v>
      </c>
      <c r="P73" s="153">
        <v>18142</v>
      </c>
      <c r="Q73" s="153">
        <v>16524</v>
      </c>
      <c r="R73" s="153">
        <v>14848</v>
      </c>
      <c r="S73" s="153">
        <v>16423</v>
      </c>
      <c r="T73" s="153">
        <v>19281</v>
      </c>
      <c r="U73" s="153">
        <v>15252</v>
      </c>
      <c r="V73" s="153">
        <v>10998</v>
      </c>
      <c r="W73" s="153">
        <v>7512</v>
      </c>
      <c r="X73" s="153">
        <v>3686</v>
      </c>
      <c r="Y73" s="153">
        <v>1062</v>
      </c>
      <c r="Z73" s="153">
        <v>180</v>
      </c>
      <c r="AA73" s="153">
        <v>17</v>
      </c>
      <c r="AB73" s="153">
        <v>38560</v>
      </c>
      <c r="AC73" s="153">
        <v>162176</v>
      </c>
      <c r="AD73" s="153">
        <v>57988</v>
      </c>
      <c r="AE73" s="153">
        <v>23455</v>
      </c>
      <c r="AF73" s="153">
        <v>4945</v>
      </c>
      <c r="AG73" s="153">
        <v>166929</v>
      </c>
      <c r="AH73" s="653">
        <v>14.90391</v>
      </c>
      <c r="AI73" s="653">
        <v>62.683010000000003</v>
      </c>
      <c r="AJ73" s="653">
        <v>22.413070000000001</v>
      </c>
      <c r="AK73" s="653">
        <v>28.760760000000001</v>
      </c>
      <c r="AL73" s="653">
        <v>9.0656499999999998</v>
      </c>
      <c r="AM73" s="653">
        <v>1.9113</v>
      </c>
      <c r="AN73" s="653">
        <v>6.5700000000000003E-3</v>
      </c>
      <c r="AO73" s="653">
        <v>64.520110000000003</v>
      </c>
      <c r="AP73" s="653">
        <v>43.421309999999998</v>
      </c>
      <c r="AQ73" s="653">
        <v>43.72822</v>
      </c>
    </row>
    <row r="74" spans="1:43" x14ac:dyDescent="0.15">
      <c r="A74" s="192">
        <v>3307</v>
      </c>
      <c r="B74" s="192">
        <v>2</v>
      </c>
      <c r="C74" s="192">
        <v>28202</v>
      </c>
      <c r="D74" s="192">
        <v>2</v>
      </c>
      <c r="E74" s="656" t="s">
        <v>1269</v>
      </c>
      <c r="F74" s="153">
        <v>219059</v>
      </c>
      <c r="G74" s="153">
        <v>8545</v>
      </c>
      <c r="H74" s="153">
        <v>8435</v>
      </c>
      <c r="I74" s="153">
        <v>8872</v>
      </c>
      <c r="J74" s="153">
        <v>9645</v>
      </c>
      <c r="K74" s="153">
        <v>10387</v>
      </c>
      <c r="L74" s="153">
        <v>11951</v>
      </c>
      <c r="M74" s="153">
        <v>13556</v>
      </c>
      <c r="N74" s="153">
        <v>15629</v>
      </c>
      <c r="O74" s="153">
        <v>18869</v>
      </c>
      <c r="P74" s="153">
        <v>16917</v>
      </c>
      <c r="Q74" s="153">
        <v>14130</v>
      </c>
      <c r="R74" s="153">
        <v>12534</v>
      </c>
      <c r="S74" s="153">
        <v>14562</v>
      </c>
      <c r="T74" s="153">
        <v>17845</v>
      </c>
      <c r="U74" s="153">
        <v>14806</v>
      </c>
      <c r="V74" s="153">
        <v>11007</v>
      </c>
      <c r="W74" s="153">
        <v>7083</v>
      </c>
      <c r="X74" s="153">
        <v>3249</v>
      </c>
      <c r="Y74" s="153">
        <v>860</v>
      </c>
      <c r="Z74" s="153">
        <v>153</v>
      </c>
      <c r="AA74" s="153">
        <v>24</v>
      </c>
      <c r="AB74" s="153">
        <v>25852</v>
      </c>
      <c r="AC74" s="153">
        <v>138180</v>
      </c>
      <c r="AD74" s="153">
        <v>55027</v>
      </c>
      <c r="AE74" s="153">
        <v>22376</v>
      </c>
      <c r="AF74" s="153">
        <v>4286</v>
      </c>
      <c r="AG74" s="153">
        <v>146380</v>
      </c>
      <c r="AH74" s="653">
        <v>11.80139</v>
      </c>
      <c r="AI74" s="653">
        <v>63.078899999999997</v>
      </c>
      <c r="AJ74" s="653">
        <v>25.119720000000001</v>
      </c>
      <c r="AK74" s="653">
        <v>31.767240000000001</v>
      </c>
      <c r="AL74" s="653">
        <v>10.214600000000001</v>
      </c>
      <c r="AM74" s="653">
        <v>1.95655</v>
      </c>
      <c r="AN74" s="653">
        <v>1.0959999999999999E-2</v>
      </c>
      <c r="AO74" s="653">
        <v>66.822180000000003</v>
      </c>
      <c r="AP74" s="653">
        <v>45.760300000000001</v>
      </c>
      <c r="AQ74" s="653">
        <v>45.998489999999997</v>
      </c>
    </row>
    <row r="75" spans="1:43" x14ac:dyDescent="0.15">
      <c r="A75" s="192">
        <v>3308</v>
      </c>
      <c r="B75" s="192">
        <v>2</v>
      </c>
      <c r="C75" s="192">
        <v>28203</v>
      </c>
      <c r="D75" s="192">
        <v>2</v>
      </c>
      <c r="E75" s="656" t="s">
        <v>1270</v>
      </c>
      <c r="F75" s="153">
        <v>141801</v>
      </c>
      <c r="G75" s="153">
        <v>6625</v>
      </c>
      <c r="H75" s="153">
        <v>6643</v>
      </c>
      <c r="I75" s="153">
        <v>6952</v>
      </c>
      <c r="J75" s="153">
        <v>7462</v>
      </c>
      <c r="K75" s="153">
        <v>6519</v>
      </c>
      <c r="L75" s="153">
        <v>7787</v>
      </c>
      <c r="M75" s="153">
        <v>8624</v>
      </c>
      <c r="N75" s="153">
        <v>9780</v>
      </c>
      <c r="O75" s="153">
        <v>11814</v>
      </c>
      <c r="P75" s="153">
        <v>10771</v>
      </c>
      <c r="Q75" s="153">
        <v>9233</v>
      </c>
      <c r="R75" s="153">
        <v>8133</v>
      </c>
      <c r="S75" s="153">
        <v>8937</v>
      </c>
      <c r="T75" s="153">
        <v>10884</v>
      </c>
      <c r="U75" s="153">
        <v>8649</v>
      </c>
      <c r="V75" s="153">
        <v>6191</v>
      </c>
      <c r="W75" s="153">
        <v>4146</v>
      </c>
      <c r="X75" s="153">
        <v>1954</v>
      </c>
      <c r="Y75" s="153">
        <v>587</v>
      </c>
      <c r="Z75" s="153">
        <v>95</v>
      </c>
      <c r="AA75" s="153">
        <v>15</v>
      </c>
      <c r="AB75" s="153">
        <v>20220</v>
      </c>
      <c r="AC75" s="153">
        <v>89060</v>
      </c>
      <c r="AD75" s="153">
        <v>32521</v>
      </c>
      <c r="AE75" s="153">
        <v>12988</v>
      </c>
      <c r="AF75" s="153">
        <v>2651</v>
      </c>
      <c r="AG75" s="153">
        <v>92482</v>
      </c>
      <c r="AH75" s="653">
        <v>14.25942</v>
      </c>
      <c r="AI75" s="653">
        <v>62.806330000000003</v>
      </c>
      <c r="AJ75" s="653">
        <v>22.934249999999999</v>
      </c>
      <c r="AK75" s="653">
        <v>29.236750000000001</v>
      </c>
      <c r="AL75" s="653">
        <v>9.1593099999999996</v>
      </c>
      <c r="AM75" s="653">
        <v>1.8695200000000001</v>
      </c>
      <c r="AN75" s="653">
        <v>1.0580000000000001E-2</v>
      </c>
      <c r="AO75" s="653">
        <v>65.219570000000004</v>
      </c>
      <c r="AP75" s="653">
        <v>43.951419999999999</v>
      </c>
      <c r="AQ75" s="653">
        <v>44.459870000000002</v>
      </c>
    </row>
    <row r="76" spans="1:43" x14ac:dyDescent="0.15">
      <c r="A76" s="192">
        <v>3309</v>
      </c>
      <c r="B76" s="192">
        <v>2</v>
      </c>
      <c r="C76" s="192">
        <v>28204</v>
      </c>
      <c r="D76" s="192">
        <v>2</v>
      </c>
      <c r="E76" s="656" t="s">
        <v>1271</v>
      </c>
      <c r="F76" s="153">
        <v>228354</v>
      </c>
      <c r="G76" s="153">
        <v>10769</v>
      </c>
      <c r="H76" s="153">
        <v>11580</v>
      </c>
      <c r="I76" s="153">
        <v>12551</v>
      </c>
      <c r="J76" s="153">
        <v>13300</v>
      </c>
      <c r="K76" s="153">
        <v>11552</v>
      </c>
      <c r="L76" s="153">
        <v>10818</v>
      </c>
      <c r="M76" s="153">
        <v>12946</v>
      </c>
      <c r="N76" s="153">
        <v>15587</v>
      </c>
      <c r="O76" s="153">
        <v>20230</v>
      </c>
      <c r="P76" s="153">
        <v>18758</v>
      </c>
      <c r="Q76" s="153">
        <v>15799</v>
      </c>
      <c r="R76" s="153">
        <v>12742</v>
      </c>
      <c r="S76" s="153">
        <v>13121</v>
      </c>
      <c r="T76" s="153">
        <v>16269</v>
      </c>
      <c r="U76" s="153">
        <v>12357</v>
      </c>
      <c r="V76" s="153">
        <v>9234</v>
      </c>
      <c r="W76" s="153">
        <v>6417</v>
      </c>
      <c r="X76" s="153">
        <v>3174</v>
      </c>
      <c r="Y76" s="153">
        <v>945</v>
      </c>
      <c r="Z76" s="153">
        <v>178</v>
      </c>
      <c r="AA76" s="153">
        <v>27</v>
      </c>
      <c r="AB76" s="153">
        <v>34900</v>
      </c>
      <c r="AC76" s="153">
        <v>144853</v>
      </c>
      <c r="AD76" s="153">
        <v>48601</v>
      </c>
      <c r="AE76" s="153">
        <v>19975</v>
      </c>
      <c r="AF76" s="153">
        <v>4324</v>
      </c>
      <c r="AG76" s="153">
        <v>147822</v>
      </c>
      <c r="AH76" s="653">
        <v>15.283289999999999</v>
      </c>
      <c r="AI76" s="653">
        <v>63.433529999999998</v>
      </c>
      <c r="AJ76" s="653">
        <v>21.283180000000002</v>
      </c>
      <c r="AK76" s="653">
        <v>27.02909</v>
      </c>
      <c r="AL76" s="653">
        <v>8.7473799999999997</v>
      </c>
      <c r="AM76" s="653">
        <v>1.8935500000000001</v>
      </c>
      <c r="AN76" s="653">
        <v>1.1820000000000001E-2</v>
      </c>
      <c r="AO76" s="653">
        <v>64.733699999999999</v>
      </c>
      <c r="AP76" s="653">
        <v>42.989600000000003</v>
      </c>
      <c r="AQ76" s="653">
        <v>43.71123</v>
      </c>
    </row>
    <row r="77" spans="1:43" x14ac:dyDescent="0.15">
      <c r="A77" s="192">
        <v>3310</v>
      </c>
      <c r="B77" s="192">
        <v>2</v>
      </c>
      <c r="C77" s="192">
        <v>28205</v>
      </c>
      <c r="D77" s="192">
        <v>2</v>
      </c>
      <c r="E77" s="656" t="s">
        <v>1272</v>
      </c>
      <c r="F77" s="153">
        <v>20992</v>
      </c>
      <c r="G77" s="153">
        <v>772</v>
      </c>
      <c r="H77" s="153">
        <v>893</v>
      </c>
      <c r="I77" s="153">
        <v>1001</v>
      </c>
      <c r="J77" s="153">
        <v>962</v>
      </c>
      <c r="K77" s="153">
        <v>643</v>
      </c>
      <c r="L77" s="153">
        <v>813</v>
      </c>
      <c r="M77" s="153">
        <v>1013</v>
      </c>
      <c r="N77" s="153">
        <v>1267</v>
      </c>
      <c r="O77" s="153">
        <v>1481</v>
      </c>
      <c r="P77" s="153">
        <v>1339</v>
      </c>
      <c r="Q77" s="153">
        <v>1342</v>
      </c>
      <c r="R77" s="153">
        <v>1343</v>
      </c>
      <c r="S77" s="153">
        <v>1703</v>
      </c>
      <c r="T77" s="153">
        <v>2044</v>
      </c>
      <c r="U77" s="153">
        <v>1416</v>
      </c>
      <c r="V77" s="153">
        <v>1118</v>
      </c>
      <c r="W77" s="153">
        <v>968</v>
      </c>
      <c r="X77" s="153">
        <v>622</v>
      </c>
      <c r="Y77" s="153">
        <v>211</v>
      </c>
      <c r="Z77" s="153">
        <v>32</v>
      </c>
      <c r="AA77" s="153">
        <v>9</v>
      </c>
      <c r="AB77" s="153">
        <v>2666</v>
      </c>
      <c r="AC77" s="153">
        <v>11906</v>
      </c>
      <c r="AD77" s="153">
        <v>6420</v>
      </c>
      <c r="AE77" s="153">
        <v>2960</v>
      </c>
      <c r="AF77" s="153">
        <v>874</v>
      </c>
      <c r="AG77" s="153">
        <v>12988</v>
      </c>
      <c r="AH77" s="653">
        <v>12.70008</v>
      </c>
      <c r="AI77" s="653">
        <v>56.716839999999998</v>
      </c>
      <c r="AJ77" s="653">
        <v>30.583079999999999</v>
      </c>
      <c r="AK77" s="653">
        <v>38.695689999999999</v>
      </c>
      <c r="AL77" s="653">
        <v>14.10061</v>
      </c>
      <c r="AM77" s="653">
        <v>4.1634900000000004</v>
      </c>
      <c r="AN77" s="653">
        <v>4.2869999999999998E-2</v>
      </c>
      <c r="AO77" s="653">
        <v>61.871189999999999</v>
      </c>
      <c r="AP77" s="653">
        <v>48.625190000000003</v>
      </c>
      <c r="AQ77" s="653">
        <v>50.996810000000004</v>
      </c>
    </row>
    <row r="78" spans="1:43" x14ac:dyDescent="0.15">
      <c r="A78" s="192">
        <v>3311</v>
      </c>
      <c r="B78" s="192">
        <v>2</v>
      </c>
      <c r="C78" s="192">
        <v>28206</v>
      </c>
      <c r="D78" s="192">
        <v>2</v>
      </c>
      <c r="E78" s="656" t="s">
        <v>1273</v>
      </c>
      <c r="F78" s="153">
        <v>43089</v>
      </c>
      <c r="G78" s="153">
        <v>1908</v>
      </c>
      <c r="H78" s="153">
        <v>2215</v>
      </c>
      <c r="I78" s="153">
        <v>2266</v>
      </c>
      <c r="J78" s="153">
        <v>2252</v>
      </c>
      <c r="K78" s="153">
        <v>1728</v>
      </c>
      <c r="L78" s="153">
        <v>1620</v>
      </c>
      <c r="M78" s="153">
        <v>2097</v>
      </c>
      <c r="N78" s="153">
        <v>2609</v>
      </c>
      <c r="O78" s="153">
        <v>3549</v>
      </c>
      <c r="P78" s="153">
        <v>3574</v>
      </c>
      <c r="Q78" s="153">
        <v>3045</v>
      </c>
      <c r="R78" s="153">
        <v>2642</v>
      </c>
      <c r="S78" s="153">
        <v>2735</v>
      </c>
      <c r="T78" s="153">
        <v>3409</v>
      </c>
      <c r="U78" s="153">
        <v>2603</v>
      </c>
      <c r="V78" s="153">
        <v>1999</v>
      </c>
      <c r="W78" s="153">
        <v>1603</v>
      </c>
      <c r="X78" s="153">
        <v>890</v>
      </c>
      <c r="Y78" s="153">
        <v>289</v>
      </c>
      <c r="Z78" s="153">
        <v>52</v>
      </c>
      <c r="AA78" s="153">
        <v>4</v>
      </c>
      <c r="AB78" s="153">
        <v>6389</v>
      </c>
      <c r="AC78" s="153">
        <v>25851</v>
      </c>
      <c r="AD78" s="153">
        <v>10849</v>
      </c>
      <c r="AE78" s="153">
        <v>4837</v>
      </c>
      <c r="AF78" s="153">
        <v>1235</v>
      </c>
      <c r="AG78" s="153">
        <v>27008</v>
      </c>
      <c r="AH78" s="653">
        <v>14.827450000000001</v>
      </c>
      <c r="AI78" s="653">
        <v>59.994430000000001</v>
      </c>
      <c r="AJ78" s="653">
        <v>25.17812</v>
      </c>
      <c r="AK78" s="653">
        <v>31.525449999999999</v>
      </c>
      <c r="AL78" s="653">
        <v>11.2256</v>
      </c>
      <c r="AM78" s="653">
        <v>2.8661599999999998</v>
      </c>
      <c r="AN78" s="653">
        <v>9.2800000000000001E-3</v>
      </c>
      <c r="AO78" s="653">
        <v>62.679569999999998</v>
      </c>
      <c r="AP78" s="653">
        <v>45.422490000000003</v>
      </c>
      <c r="AQ78" s="653">
        <v>46.723269999999999</v>
      </c>
    </row>
    <row r="79" spans="1:43" x14ac:dyDescent="0.15">
      <c r="A79" s="192">
        <v>3312</v>
      </c>
      <c r="B79" s="192">
        <v>2</v>
      </c>
      <c r="C79" s="192">
        <v>28207</v>
      </c>
      <c r="D79" s="192">
        <v>2</v>
      </c>
      <c r="E79" s="656" t="s">
        <v>1274</v>
      </c>
      <c r="F79" s="153">
        <v>95641</v>
      </c>
      <c r="G79" s="153">
        <v>4548</v>
      </c>
      <c r="H79" s="153">
        <v>4834</v>
      </c>
      <c r="I79" s="153">
        <v>4763</v>
      </c>
      <c r="J79" s="153">
        <v>5199</v>
      </c>
      <c r="K79" s="153">
        <v>4991</v>
      </c>
      <c r="L79" s="153">
        <v>5373</v>
      </c>
      <c r="M79" s="153">
        <v>5828</v>
      </c>
      <c r="N79" s="153">
        <v>7038</v>
      </c>
      <c r="O79" s="153">
        <v>8421</v>
      </c>
      <c r="P79" s="153">
        <v>7412</v>
      </c>
      <c r="Q79" s="153">
        <v>6358</v>
      </c>
      <c r="R79" s="153">
        <v>4912</v>
      </c>
      <c r="S79" s="153">
        <v>5286</v>
      </c>
      <c r="T79" s="153">
        <v>6614</v>
      </c>
      <c r="U79" s="153">
        <v>5435</v>
      </c>
      <c r="V79" s="153">
        <v>4218</v>
      </c>
      <c r="W79" s="153">
        <v>2648</v>
      </c>
      <c r="X79" s="153">
        <v>1309</v>
      </c>
      <c r="Y79" s="153">
        <v>363</v>
      </c>
      <c r="Z79" s="153">
        <v>78</v>
      </c>
      <c r="AA79" s="153">
        <v>13</v>
      </c>
      <c r="AB79" s="153">
        <v>14145</v>
      </c>
      <c r="AC79" s="153">
        <v>60818</v>
      </c>
      <c r="AD79" s="153">
        <v>20678</v>
      </c>
      <c r="AE79" s="153">
        <v>8629</v>
      </c>
      <c r="AF79" s="153">
        <v>1763</v>
      </c>
      <c r="AG79" s="153">
        <v>62233</v>
      </c>
      <c r="AH79" s="653">
        <v>14.789680000000001</v>
      </c>
      <c r="AI79" s="653">
        <v>63.589880000000001</v>
      </c>
      <c r="AJ79" s="653">
        <v>21.620429999999999</v>
      </c>
      <c r="AK79" s="653">
        <v>27.147349999999999</v>
      </c>
      <c r="AL79" s="653">
        <v>9.0222800000000003</v>
      </c>
      <c r="AM79" s="653">
        <v>1.84335</v>
      </c>
      <c r="AN79" s="653">
        <v>1.359E-2</v>
      </c>
      <c r="AO79" s="653">
        <v>65.069370000000006</v>
      </c>
      <c r="AP79" s="653">
        <v>42.959470000000003</v>
      </c>
      <c r="AQ79" s="653">
        <v>43.134529999999998</v>
      </c>
    </row>
    <row r="80" spans="1:43" x14ac:dyDescent="0.15">
      <c r="A80" s="192">
        <v>3313</v>
      </c>
      <c r="B80" s="192">
        <v>2</v>
      </c>
      <c r="C80" s="192">
        <v>28208</v>
      </c>
      <c r="D80" s="192">
        <v>2</v>
      </c>
      <c r="E80" s="656" t="s">
        <v>1275</v>
      </c>
      <c r="F80" s="153">
        <v>14511</v>
      </c>
      <c r="G80" s="153">
        <v>553</v>
      </c>
      <c r="H80" s="153">
        <v>603</v>
      </c>
      <c r="I80" s="153">
        <v>551</v>
      </c>
      <c r="J80" s="153">
        <v>724</v>
      </c>
      <c r="K80" s="153">
        <v>626</v>
      </c>
      <c r="L80" s="153">
        <v>729</v>
      </c>
      <c r="M80" s="153">
        <v>775</v>
      </c>
      <c r="N80" s="153">
        <v>880</v>
      </c>
      <c r="O80" s="153">
        <v>1038</v>
      </c>
      <c r="P80" s="153">
        <v>863</v>
      </c>
      <c r="Q80" s="153">
        <v>844</v>
      </c>
      <c r="R80" s="153">
        <v>827</v>
      </c>
      <c r="S80" s="153">
        <v>1076</v>
      </c>
      <c r="T80" s="153">
        <v>1444</v>
      </c>
      <c r="U80" s="153">
        <v>1126</v>
      </c>
      <c r="V80" s="153">
        <v>822</v>
      </c>
      <c r="W80" s="153">
        <v>577</v>
      </c>
      <c r="X80" s="153">
        <v>311</v>
      </c>
      <c r="Y80" s="153">
        <v>121</v>
      </c>
      <c r="Z80" s="153">
        <v>19</v>
      </c>
      <c r="AA80" s="153">
        <v>2</v>
      </c>
      <c r="AB80" s="153">
        <v>1707</v>
      </c>
      <c r="AC80" s="153">
        <v>8382</v>
      </c>
      <c r="AD80" s="153">
        <v>4422</v>
      </c>
      <c r="AE80" s="153">
        <v>1852</v>
      </c>
      <c r="AF80" s="153">
        <v>453</v>
      </c>
      <c r="AG80" s="153">
        <v>9102</v>
      </c>
      <c r="AH80" s="653">
        <v>11.763489999999999</v>
      </c>
      <c r="AI80" s="653">
        <v>57.763080000000002</v>
      </c>
      <c r="AJ80" s="653">
        <v>30.47343</v>
      </c>
      <c r="AK80" s="653">
        <v>37.888500000000001</v>
      </c>
      <c r="AL80" s="653">
        <v>12.762729999999999</v>
      </c>
      <c r="AM80" s="653">
        <v>3.1217700000000002</v>
      </c>
      <c r="AN80" s="653">
        <v>1.3780000000000001E-2</v>
      </c>
      <c r="AO80" s="653">
        <v>62.724829999999997</v>
      </c>
      <c r="AP80" s="653">
        <v>47.70722</v>
      </c>
      <c r="AQ80" s="653">
        <v>49.308</v>
      </c>
    </row>
    <row r="81" spans="1:43" x14ac:dyDescent="0.15">
      <c r="A81" s="192">
        <v>3314</v>
      </c>
      <c r="B81" s="192">
        <v>2</v>
      </c>
      <c r="C81" s="192">
        <v>28209</v>
      </c>
      <c r="D81" s="192">
        <v>2</v>
      </c>
      <c r="E81" s="656" t="s">
        <v>1276</v>
      </c>
      <c r="F81" s="153">
        <v>39494</v>
      </c>
      <c r="G81" s="153">
        <v>1637</v>
      </c>
      <c r="H81" s="153">
        <v>1790</v>
      </c>
      <c r="I81" s="153">
        <v>2031</v>
      </c>
      <c r="J81" s="153">
        <v>1888</v>
      </c>
      <c r="K81" s="153">
        <v>1163</v>
      </c>
      <c r="L81" s="153">
        <v>1714</v>
      </c>
      <c r="M81" s="153">
        <v>2076</v>
      </c>
      <c r="N81" s="153">
        <v>2392</v>
      </c>
      <c r="O81" s="153">
        <v>2884</v>
      </c>
      <c r="P81" s="153">
        <v>2503</v>
      </c>
      <c r="Q81" s="153">
        <v>2507</v>
      </c>
      <c r="R81" s="153">
        <v>2780</v>
      </c>
      <c r="S81" s="153">
        <v>3025</v>
      </c>
      <c r="T81" s="153">
        <v>3368</v>
      </c>
      <c r="U81" s="153">
        <v>2464</v>
      </c>
      <c r="V81" s="153">
        <v>2002</v>
      </c>
      <c r="W81" s="153">
        <v>1732</v>
      </c>
      <c r="X81" s="153">
        <v>1097</v>
      </c>
      <c r="Y81" s="153">
        <v>357</v>
      </c>
      <c r="Z81" s="153">
        <v>78</v>
      </c>
      <c r="AA81" s="153">
        <v>6</v>
      </c>
      <c r="AB81" s="153">
        <v>5458</v>
      </c>
      <c r="AC81" s="153">
        <v>22932</v>
      </c>
      <c r="AD81" s="153">
        <v>11104</v>
      </c>
      <c r="AE81" s="153">
        <v>5272</v>
      </c>
      <c r="AF81" s="153">
        <v>1538</v>
      </c>
      <c r="AG81" s="153">
        <v>24412</v>
      </c>
      <c r="AH81" s="653">
        <v>13.81982</v>
      </c>
      <c r="AI81" s="653">
        <v>58.064520000000002</v>
      </c>
      <c r="AJ81" s="653">
        <v>28.115659999999998</v>
      </c>
      <c r="AK81" s="653">
        <v>35.77505</v>
      </c>
      <c r="AL81" s="653">
        <v>13.34886</v>
      </c>
      <c r="AM81" s="653">
        <v>3.8942600000000001</v>
      </c>
      <c r="AN81" s="653">
        <v>1.519E-2</v>
      </c>
      <c r="AO81" s="653">
        <v>61.811920000000001</v>
      </c>
      <c r="AP81" s="653">
        <v>47.306829999999998</v>
      </c>
      <c r="AQ81" s="653">
        <v>49.117330000000003</v>
      </c>
    </row>
    <row r="82" spans="1:43" x14ac:dyDescent="0.15">
      <c r="A82" s="192">
        <v>3315</v>
      </c>
      <c r="B82" s="192">
        <v>2</v>
      </c>
      <c r="C82" s="192">
        <v>28210</v>
      </c>
      <c r="D82" s="192">
        <v>2</v>
      </c>
      <c r="E82" s="656" t="s">
        <v>507</v>
      </c>
      <c r="F82" s="153">
        <v>131170</v>
      </c>
      <c r="G82" s="153">
        <v>5881</v>
      </c>
      <c r="H82" s="153">
        <v>6189</v>
      </c>
      <c r="I82" s="153">
        <v>6752</v>
      </c>
      <c r="J82" s="153">
        <v>7299</v>
      </c>
      <c r="K82" s="153">
        <v>6297</v>
      </c>
      <c r="L82" s="153">
        <v>7482</v>
      </c>
      <c r="M82" s="153">
        <v>8128</v>
      </c>
      <c r="N82" s="153">
        <v>9142</v>
      </c>
      <c r="O82" s="153">
        <v>10978</v>
      </c>
      <c r="P82" s="153">
        <v>9133</v>
      </c>
      <c r="Q82" s="153">
        <v>7835</v>
      </c>
      <c r="R82" s="153">
        <v>7249</v>
      </c>
      <c r="S82" s="153">
        <v>8795</v>
      </c>
      <c r="T82" s="153">
        <v>10022</v>
      </c>
      <c r="U82" s="153">
        <v>8331</v>
      </c>
      <c r="V82" s="153">
        <v>5761</v>
      </c>
      <c r="W82" s="153">
        <v>3482</v>
      </c>
      <c r="X82" s="153">
        <v>1802</v>
      </c>
      <c r="Y82" s="153">
        <v>521</v>
      </c>
      <c r="Z82" s="153">
        <v>82</v>
      </c>
      <c r="AA82" s="153">
        <v>9</v>
      </c>
      <c r="AB82" s="153">
        <v>18822</v>
      </c>
      <c r="AC82" s="153">
        <v>82338</v>
      </c>
      <c r="AD82" s="153">
        <v>30010</v>
      </c>
      <c r="AE82" s="153">
        <v>11657</v>
      </c>
      <c r="AF82" s="153">
        <v>2414</v>
      </c>
      <c r="AG82" s="153">
        <v>85061</v>
      </c>
      <c r="AH82" s="653">
        <v>14.349320000000001</v>
      </c>
      <c r="AI82" s="653">
        <v>62.771979999999999</v>
      </c>
      <c r="AJ82" s="653">
        <v>22.878710000000002</v>
      </c>
      <c r="AK82" s="653">
        <v>29.583749999999998</v>
      </c>
      <c r="AL82" s="653">
        <v>8.8869399999999992</v>
      </c>
      <c r="AM82" s="653">
        <v>1.84036</v>
      </c>
      <c r="AN82" s="653">
        <v>6.8599999999999998E-3</v>
      </c>
      <c r="AO82" s="653">
        <v>64.847909999999999</v>
      </c>
      <c r="AP82" s="653">
        <v>43.705309999999997</v>
      </c>
      <c r="AQ82" s="653">
        <v>43.794719999999998</v>
      </c>
    </row>
    <row r="83" spans="1:43" x14ac:dyDescent="0.15">
      <c r="A83" s="192">
        <v>3316</v>
      </c>
      <c r="B83" s="192">
        <v>2</v>
      </c>
      <c r="C83" s="192">
        <v>28212</v>
      </c>
      <c r="D83" s="192">
        <v>2</v>
      </c>
      <c r="E83" s="656" t="s">
        <v>1277</v>
      </c>
      <c r="F83" s="153">
        <v>23331</v>
      </c>
      <c r="G83" s="153">
        <v>929</v>
      </c>
      <c r="H83" s="153">
        <v>1058</v>
      </c>
      <c r="I83" s="153">
        <v>1193</v>
      </c>
      <c r="J83" s="153">
        <v>1272</v>
      </c>
      <c r="K83" s="153">
        <v>975</v>
      </c>
      <c r="L83" s="153">
        <v>1203</v>
      </c>
      <c r="M83" s="153">
        <v>1229</v>
      </c>
      <c r="N83" s="153">
        <v>1422</v>
      </c>
      <c r="O83" s="153">
        <v>1651</v>
      </c>
      <c r="P83" s="153">
        <v>1552</v>
      </c>
      <c r="Q83" s="153">
        <v>1422</v>
      </c>
      <c r="R83" s="153">
        <v>1434</v>
      </c>
      <c r="S83" s="153">
        <v>1708</v>
      </c>
      <c r="T83" s="153">
        <v>2003</v>
      </c>
      <c r="U83" s="153">
        <v>1520</v>
      </c>
      <c r="V83" s="153">
        <v>1215</v>
      </c>
      <c r="W83" s="153">
        <v>880</v>
      </c>
      <c r="X83" s="153">
        <v>498</v>
      </c>
      <c r="Y83" s="153">
        <v>137</v>
      </c>
      <c r="Z83" s="153">
        <v>25</v>
      </c>
      <c r="AA83" s="153">
        <v>5</v>
      </c>
      <c r="AB83" s="153">
        <v>3180</v>
      </c>
      <c r="AC83" s="153">
        <v>13868</v>
      </c>
      <c r="AD83" s="153">
        <v>6283</v>
      </c>
      <c r="AE83" s="153">
        <v>2760</v>
      </c>
      <c r="AF83" s="153">
        <v>665</v>
      </c>
      <c r="AG83" s="153">
        <v>14599</v>
      </c>
      <c r="AH83" s="653">
        <v>13.62993</v>
      </c>
      <c r="AI83" s="653">
        <v>59.44023</v>
      </c>
      <c r="AJ83" s="653">
        <v>26.929839999999999</v>
      </c>
      <c r="AK83" s="653">
        <v>34.250570000000003</v>
      </c>
      <c r="AL83" s="653">
        <v>11.829750000000001</v>
      </c>
      <c r="AM83" s="653">
        <v>2.8502900000000002</v>
      </c>
      <c r="AN83" s="653">
        <v>2.1430000000000001E-2</v>
      </c>
      <c r="AO83" s="653">
        <v>62.573399999999999</v>
      </c>
      <c r="AP83" s="653">
        <v>46.06183</v>
      </c>
      <c r="AQ83" s="653">
        <v>47.292279999999998</v>
      </c>
    </row>
    <row r="84" spans="1:43" x14ac:dyDescent="0.15">
      <c r="A84" s="192">
        <v>3317</v>
      </c>
      <c r="B84" s="192">
        <v>2</v>
      </c>
      <c r="C84" s="192">
        <v>28213</v>
      </c>
      <c r="D84" s="192">
        <v>2</v>
      </c>
      <c r="E84" s="656" t="s">
        <v>1278</v>
      </c>
      <c r="F84" s="153">
        <v>19512</v>
      </c>
      <c r="G84" s="153">
        <v>827</v>
      </c>
      <c r="H84" s="153">
        <v>899</v>
      </c>
      <c r="I84" s="153">
        <v>989</v>
      </c>
      <c r="J84" s="153">
        <v>1037</v>
      </c>
      <c r="K84" s="153">
        <v>726</v>
      </c>
      <c r="L84" s="153">
        <v>910</v>
      </c>
      <c r="M84" s="153">
        <v>1017</v>
      </c>
      <c r="N84" s="153">
        <v>1188</v>
      </c>
      <c r="O84" s="153">
        <v>1421</v>
      </c>
      <c r="P84" s="153">
        <v>1306</v>
      </c>
      <c r="Q84" s="153">
        <v>1288</v>
      </c>
      <c r="R84" s="153">
        <v>1204</v>
      </c>
      <c r="S84" s="153">
        <v>1345</v>
      </c>
      <c r="T84" s="153">
        <v>1611</v>
      </c>
      <c r="U84" s="153">
        <v>1268</v>
      </c>
      <c r="V84" s="153">
        <v>1080</v>
      </c>
      <c r="W84" s="153">
        <v>814</v>
      </c>
      <c r="X84" s="153">
        <v>431</v>
      </c>
      <c r="Y84" s="153">
        <v>115</v>
      </c>
      <c r="Z84" s="153">
        <v>30</v>
      </c>
      <c r="AA84" s="153">
        <v>6</v>
      </c>
      <c r="AB84" s="153">
        <v>2715</v>
      </c>
      <c r="AC84" s="153">
        <v>11442</v>
      </c>
      <c r="AD84" s="153">
        <v>5355</v>
      </c>
      <c r="AE84" s="153">
        <v>2476</v>
      </c>
      <c r="AF84" s="153">
        <v>582</v>
      </c>
      <c r="AG84" s="153">
        <v>12016</v>
      </c>
      <c r="AH84" s="653">
        <v>13.91451</v>
      </c>
      <c r="AI84" s="653">
        <v>58.640839999999997</v>
      </c>
      <c r="AJ84" s="653">
        <v>27.444649999999999</v>
      </c>
      <c r="AK84" s="653">
        <v>34.33784</v>
      </c>
      <c r="AL84" s="653">
        <v>12.689629999999999</v>
      </c>
      <c r="AM84" s="653">
        <v>2.98278</v>
      </c>
      <c r="AN84" s="653">
        <v>3.075E-2</v>
      </c>
      <c r="AO84" s="653">
        <v>61.582619999999999</v>
      </c>
      <c r="AP84" s="653">
        <v>46.372950000000003</v>
      </c>
      <c r="AQ84" s="653">
        <v>47.742190000000001</v>
      </c>
    </row>
    <row r="85" spans="1:43" x14ac:dyDescent="0.15">
      <c r="A85" s="192">
        <v>3318</v>
      </c>
      <c r="B85" s="192">
        <v>2</v>
      </c>
      <c r="C85" s="192">
        <v>28214</v>
      </c>
      <c r="D85" s="192">
        <v>2</v>
      </c>
      <c r="E85" s="656" t="s">
        <v>1279</v>
      </c>
      <c r="F85" s="153">
        <v>104215</v>
      </c>
      <c r="G85" s="153">
        <v>4524</v>
      </c>
      <c r="H85" s="153">
        <v>5084</v>
      </c>
      <c r="I85" s="153">
        <v>5468</v>
      </c>
      <c r="J85" s="153">
        <v>5382</v>
      </c>
      <c r="K85" s="153">
        <v>4432</v>
      </c>
      <c r="L85" s="153">
        <v>4060</v>
      </c>
      <c r="M85" s="153">
        <v>5024</v>
      </c>
      <c r="N85" s="153">
        <v>6613</v>
      </c>
      <c r="O85" s="153">
        <v>9053</v>
      </c>
      <c r="P85" s="153">
        <v>8344</v>
      </c>
      <c r="Q85" s="153">
        <v>7062</v>
      </c>
      <c r="R85" s="153">
        <v>6042</v>
      </c>
      <c r="S85" s="153">
        <v>6475</v>
      </c>
      <c r="T85" s="153">
        <v>8359</v>
      </c>
      <c r="U85" s="153">
        <v>6790</v>
      </c>
      <c r="V85" s="153">
        <v>5316</v>
      </c>
      <c r="W85" s="153">
        <v>3632</v>
      </c>
      <c r="X85" s="153">
        <v>1865</v>
      </c>
      <c r="Y85" s="153">
        <v>569</v>
      </c>
      <c r="Z85" s="153">
        <v>104</v>
      </c>
      <c r="AA85" s="153">
        <v>17</v>
      </c>
      <c r="AB85" s="153">
        <v>15076</v>
      </c>
      <c r="AC85" s="153">
        <v>62487</v>
      </c>
      <c r="AD85" s="153">
        <v>26652</v>
      </c>
      <c r="AE85" s="153">
        <v>11503</v>
      </c>
      <c r="AF85" s="153">
        <v>2555</v>
      </c>
      <c r="AG85" s="153">
        <v>65464</v>
      </c>
      <c r="AH85" s="653">
        <v>14.46625</v>
      </c>
      <c r="AI85" s="653">
        <v>59.959699999999998</v>
      </c>
      <c r="AJ85" s="653">
        <v>25.57405</v>
      </c>
      <c r="AK85" s="653">
        <v>31.78717</v>
      </c>
      <c r="AL85" s="653">
        <v>11.03776</v>
      </c>
      <c r="AM85" s="653">
        <v>2.45166</v>
      </c>
      <c r="AN85" s="653">
        <v>1.6310000000000002E-2</v>
      </c>
      <c r="AO85" s="653">
        <v>62.816290000000002</v>
      </c>
      <c r="AP85" s="653">
        <v>45.405990000000003</v>
      </c>
      <c r="AQ85" s="653">
        <v>46.394190000000002</v>
      </c>
    </row>
    <row r="86" spans="1:43" x14ac:dyDescent="0.15">
      <c r="A86" s="192">
        <v>3319</v>
      </c>
      <c r="B86" s="192">
        <v>2</v>
      </c>
      <c r="C86" s="192">
        <v>28215</v>
      </c>
      <c r="D86" s="192">
        <v>2</v>
      </c>
      <c r="E86" s="656" t="s">
        <v>1280</v>
      </c>
      <c r="F86" s="153">
        <v>37061</v>
      </c>
      <c r="G86" s="153">
        <v>1301</v>
      </c>
      <c r="H86" s="153">
        <v>1527</v>
      </c>
      <c r="I86" s="153">
        <v>1771</v>
      </c>
      <c r="J86" s="153">
        <v>1880</v>
      </c>
      <c r="K86" s="153">
        <v>1537</v>
      </c>
      <c r="L86" s="153">
        <v>1592</v>
      </c>
      <c r="M86" s="153">
        <v>1857</v>
      </c>
      <c r="N86" s="153">
        <v>2220</v>
      </c>
      <c r="O86" s="153">
        <v>2757</v>
      </c>
      <c r="P86" s="153">
        <v>2308</v>
      </c>
      <c r="Q86" s="153">
        <v>2201</v>
      </c>
      <c r="R86" s="153">
        <v>2277</v>
      </c>
      <c r="S86" s="153">
        <v>2871</v>
      </c>
      <c r="T86" s="153">
        <v>3411</v>
      </c>
      <c r="U86" s="153">
        <v>2943</v>
      </c>
      <c r="V86" s="153">
        <v>2142</v>
      </c>
      <c r="W86" s="153">
        <v>1401</v>
      </c>
      <c r="X86" s="153">
        <v>757</v>
      </c>
      <c r="Y86" s="153">
        <v>257</v>
      </c>
      <c r="Z86" s="153">
        <v>45</v>
      </c>
      <c r="AA86" s="153">
        <v>6</v>
      </c>
      <c r="AB86" s="153">
        <v>4599</v>
      </c>
      <c r="AC86" s="153">
        <v>21500</v>
      </c>
      <c r="AD86" s="153">
        <v>10962</v>
      </c>
      <c r="AE86" s="153">
        <v>4608</v>
      </c>
      <c r="AF86" s="153">
        <v>1065</v>
      </c>
      <c r="AG86" s="153">
        <v>23031</v>
      </c>
      <c r="AH86" s="653">
        <v>12.409269999999999</v>
      </c>
      <c r="AI86" s="653">
        <v>58.01247</v>
      </c>
      <c r="AJ86" s="653">
        <v>29.57826</v>
      </c>
      <c r="AK86" s="653">
        <v>37.324950000000001</v>
      </c>
      <c r="AL86" s="653">
        <v>12.43356</v>
      </c>
      <c r="AM86" s="653">
        <v>2.87364</v>
      </c>
      <c r="AN86" s="653">
        <v>1.619E-2</v>
      </c>
      <c r="AO86" s="653">
        <v>62.14349</v>
      </c>
      <c r="AP86" s="653">
        <v>47.601700000000001</v>
      </c>
      <c r="AQ86" s="653">
        <v>49.420839999999998</v>
      </c>
    </row>
    <row r="87" spans="1:43" x14ac:dyDescent="0.15">
      <c r="A87" s="192">
        <v>3320</v>
      </c>
      <c r="B87" s="192">
        <v>2</v>
      </c>
      <c r="C87" s="192">
        <v>28216</v>
      </c>
      <c r="D87" s="192">
        <v>2</v>
      </c>
      <c r="E87" s="656" t="s">
        <v>1281</v>
      </c>
      <c r="F87" s="153">
        <v>44397</v>
      </c>
      <c r="G87" s="153">
        <v>1844</v>
      </c>
      <c r="H87" s="153">
        <v>2057</v>
      </c>
      <c r="I87" s="153">
        <v>2287</v>
      </c>
      <c r="J87" s="153">
        <v>2409</v>
      </c>
      <c r="K87" s="153">
        <v>2363</v>
      </c>
      <c r="L87" s="153">
        <v>2684</v>
      </c>
      <c r="M87" s="153">
        <v>2616</v>
      </c>
      <c r="N87" s="153">
        <v>2865</v>
      </c>
      <c r="O87" s="153">
        <v>3575</v>
      </c>
      <c r="P87" s="153">
        <v>2912</v>
      </c>
      <c r="Q87" s="153">
        <v>2620</v>
      </c>
      <c r="R87" s="153">
        <v>2419</v>
      </c>
      <c r="S87" s="153">
        <v>3101</v>
      </c>
      <c r="T87" s="153">
        <v>3727</v>
      </c>
      <c r="U87" s="153">
        <v>2958</v>
      </c>
      <c r="V87" s="153">
        <v>1956</v>
      </c>
      <c r="W87" s="153">
        <v>1240</v>
      </c>
      <c r="X87" s="153">
        <v>591</v>
      </c>
      <c r="Y87" s="153">
        <v>143</v>
      </c>
      <c r="Z87" s="153">
        <v>27</v>
      </c>
      <c r="AA87" s="153">
        <v>3</v>
      </c>
      <c r="AB87" s="153">
        <v>6188</v>
      </c>
      <c r="AC87" s="153">
        <v>27564</v>
      </c>
      <c r="AD87" s="153">
        <v>10645</v>
      </c>
      <c r="AE87" s="153">
        <v>3960</v>
      </c>
      <c r="AF87" s="153">
        <v>764</v>
      </c>
      <c r="AG87" s="153">
        <v>28882</v>
      </c>
      <c r="AH87" s="653">
        <v>13.93788</v>
      </c>
      <c r="AI87" s="653">
        <v>62.085279999999997</v>
      </c>
      <c r="AJ87" s="653">
        <v>23.976849999999999</v>
      </c>
      <c r="AK87" s="653">
        <v>30.961549999999999</v>
      </c>
      <c r="AL87" s="653">
        <v>8.9195200000000003</v>
      </c>
      <c r="AM87" s="653">
        <v>1.7208399999999999</v>
      </c>
      <c r="AN87" s="653">
        <v>6.7600000000000004E-3</v>
      </c>
      <c r="AO87" s="653">
        <v>65.05395</v>
      </c>
      <c r="AP87" s="653">
        <v>44.098509999999997</v>
      </c>
      <c r="AQ87" s="653">
        <v>44.277380000000001</v>
      </c>
    </row>
    <row r="88" spans="1:43" x14ac:dyDescent="0.15">
      <c r="A88" s="192">
        <v>3321</v>
      </c>
      <c r="B88" s="192">
        <v>2</v>
      </c>
      <c r="C88" s="192">
        <v>28217</v>
      </c>
      <c r="D88" s="192">
        <v>2</v>
      </c>
      <c r="E88" s="656" t="s">
        <v>1282</v>
      </c>
      <c r="F88" s="153">
        <v>73882</v>
      </c>
      <c r="G88" s="153">
        <v>3038</v>
      </c>
      <c r="H88" s="153">
        <v>3494</v>
      </c>
      <c r="I88" s="153">
        <v>3883</v>
      </c>
      <c r="J88" s="153">
        <v>4022</v>
      </c>
      <c r="K88" s="153">
        <v>3017</v>
      </c>
      <c r="L88" s="153">
        <v>2952</v>
      </c>
      <c r="M88" s="153">
        <v>3599</v>
      </c>
      <c r="N88" s="153">
        <v>4371</v>
      </c>
      <c r="O88" s="153">
        <v>6228</v>
      </c>
      <c r="P88" s="153">
        <v>5634</v>
      </c>
      <c r="Q88" s="153">
        <v>4635</v>
      </c>
      <c r="R88" s="153">
        <v>3729</v>
      </c>
      <c r="S88" s="153">
        <v>4413</v>
      </c>
      <c r="T88" s="153">
        <v>5758</v>
      </c>
      <c r="U88" s="153">
        <v>5502</v>
      </c>
      <c r="V88" s="153">
        <v>4739</v>
      </c>
      <c r="W88" s="153">
        <v>2968</v>
      </c>
      <c r="X88" s="153">
        <v>1415</v>
      </c>
      <c r="Y88" s="153">
        <v>424</v>
      </c>
      <c r="Z88" s="153">
        <v>57</v>
      </c>
      <c r="AA88" s="153">
        <v>4</v>
      </c>
      <c r="AB88" s="153">
        <v>10415</v>
      </c>
      <c r="AC88" s="153">
        <v>42600</v>
      </c>
      <c r="AD88" s="153">
        <v>20867</v>
      </c>
      <c r="AE88" s="153">
        <v>9607</v>
      </c>
      <c r="AF88" s="153">
        <v>1900</v>
      </c>
      <c r="AG88" s="153">
        <v>44336</v>
      </c>
      <c r="AH88" s="653">
        <v>14.0968</v>
      </c>
      <c r="AI88" s="653">
        <v>57.659509999999997</v>
      </c>
      <c r="AJ88" s="653">
        <v>28.243690000000001</v>
      </c>
      <c r="AK88" s="653">
        <v>34.216720000000002</v>
      </c>
      <c r="AL88" s="653">
        <v>13.003170000000001</v>
      </c>
      <c r="AM88" s="653">
        <v>2.5716700000000001</v>
      </c>
      <c r="AN88" s="653">
        <v>5.4099999999999999E-3</v>
      </c>
      <c r="AO88" s="653">
        <v>60.0092</v>
      </c>
      <c r="AP88" s="653">
        <v>46.227119999999999</v>
      </c>
      <c r="AQ88" s="653">
        <v>46.885019999999997</v>
      </c>
    </row>
    <row r="89" spans="1:43" x14ac:dyDescent="0.15">
      <c r="A89" s="192">
        <v>3322</v>
      </c>
      <c r="B89" s="192">
        <v>2</v>
      </c>
      <c r="C89" s="192">
        <v>28218</v>
      </c>
      <c r="D89" s="192">
        <v>2</v>
      </c>
      <c r="E89" s="656" t="s">
        <v>1283</v>
      </c>
      <c r="F89" s="153">
        <v>23730</v>
      </c>
      <c r="G89" s="153">
        <v>1070</v>
      </c>
      <c r="H89" s="153">
        <v>1251</v>
      </c>
      <c r="I89" s="153">
        <v>1340</v>
      </c>
      <c r="J89" s="153">
        <v>1297</v>
      </c>
      <c r="K89" s="153">
        <v>1116</v>
      </c>
      <c r="L89" s="153">
        <v>1220</v>
      </c>
      <c r="M89" s="153">
        <v>1309</v>
      </c>
      <c r="N89" s="153">
        <v>1564</v>
      </c>
      <c r="O89" s="153">
        <v>1884</v>
      </c>
      <c r="P89" s="153">
        <v>1580</v>
      </c>
      <c r="Q89" s="153">
        <v>1446</v>
      </c>
      <c r="R89" s="153">
        <v>1406</v>
      </c>
      <c r="S89" s="153">
        <v>1649</v>
      </c>
      <c r="T89" s="153">
        <v>1841</v>
      </c>
      <c r="U89" s="153">
        <v>1401</v>
      </c>
      <c r="V89" s="153">
        <v>1038</v>
      </c>
      <c r="W89" s="153">
        <v>766</v>
      </c>
      <c r="X89" s="153">
        <v>388</v>
      </c>
      <c r="Y89" s="153">
        <v>140</v>
      </c>
      <c r="Z89" s="153">
        <v>22</v>
      </c>
      <c r="AA89" s="153">
        <v>2</v>
      </c>
      <c r="AB89" s="153">
        <v>3661</v>
      </c>
      <c r="AC89" s="153">
        <v>14471</v>
      </c>
      <c r="AD89" s="153">
        <v>5598</v>
      </c>
      <c r="AE89" s="153">
        <v>2356</v>
      </c>
      <c r="AF89" s="153">
        <v>552</v>
      </c>
      <c r="AG89" s="153">
        <v>15015</v>
      </c>
      <c r="AH89" s="653">
        <v>15.42773</v>
      </c>
      <c r="AI89" s="653">
        <v>60.981879999999997</v>
      </c>
      <c r="AJ89" s="653">
        <v>23.590389999999999</v>
      </c>
      <c r="AK89" s="653">
        <v>30.539400000000001</v>
      </c>
      <c r="AL89" s="653">
        <v>9.9283599999999996</v>
      </c>
      <c r="AM89" s="653">
        <v>2.3261699999999998</v>
      </c>
      <c r="AN89" s="653">
        <v>8.43E-3</v>
      </c>
      <c r="AO89" s="653">
        <v>63.274340000000002</v>
      </c>
      <c r="AP89" s="653">
        <v>44.00291</v>
      </c>
      <c r="AQ89" s="653">
        <v>44.459299999999999</v>
      </c>
    </row>
    <row r="90" spans="1:43" x14ac:dyDescent="0.15">
      <c r="A90" s="192">
        <v>3323</v>
      </c>
      <c r="B90" s="192">
        <v>2</v>
      </c>
      <c r="C90" s="192">
        <v>28219</v>
      </c>
      <c r="D90" s="192">
        <v>2</v>
      </c>
      <c r="E90" s="656" t="s">
        <v>1284</v>
      </c>
      <c r="F90" s="153">
        <v>54184</v>
      </c>
      <c r="G90" s="153">
        <v>2265</v>
      </c>
      <c r="H90" s="153">
        <v>2563</v>
      </c>
      <c r="I90" s="153">
        <v>2735</v>
      </c>
      <c r="J90" s="153">
        <v>3383</v>
      </c>
      <c r="K90" s="153">
        <v>3424</v>
      </c>
      <c r="L90" s="153">
        <v>2978</v>
      </c>
      <c r="M90" s="153">
        <v>2875</v>
      </c>
      <c r="N90" s="153">
        <v>3076</v>
      </c>
      <c r="O90" s="153">
        <v>3485</v>
      </c>
      <c r="P90" s="153">
        <v>3544</v>
      </c>
      <c r="Q90" s="153">
        <v>4218</v>
      </c>
      <c r="R90" s="153">
        <v>4290</v>
      </c>
      <c r="S90" s="153">
        <v>4492</v>
      </c>
      <c r="T90" s="153">
        <v>4186</v>
      </c>
      <c r="U90" s="153">
        <v>2620</v>
      </c>
      <c r="V90" s="153">
        <v>1772</v>
      </c>
      <c r="W90" s="153">
        <v>1313</v>
      </c>
      <c r="X90" s="153">
        <v>697</v>
      </c>
      <c r="Y90" s="153">
        <v>239</v>
      </c>
      <c r="Z90" s="153">
        <v>26</v>
      </c>
      <c r="AA90" s="153">
        <v>3</v>
      </c>
      <c r="AB90" s="153">
        <v>7563</v>
      </c>
      <c r="AC90" s="153">
        <v>35765</v>
      </c>
      <c r="AD90" s="153">
        <v>10856</v>
      </c>
      <c r="AE90" s="153">
        <v>4050</v>
      </c>
      <c r="AF90" s="153">
        <v>965</v>
      </c>
      <c r="AG90" s="153">
        <v>36568</v>
      </c>
      <c r="AH90" s="653">
        <v>13.957990000000001</v>
      </c>
      <c r="AI90" s="653">
        <v>66.006569999999996</v>
      </c>
      <c r="AJ90" s="653">
        <v>20.035430000000002</v>
      </c>
      <c r="AK90" s="653">
        <v>28.325710000000001</v>
      </c>
      <c r="AL90" s="653">
        <v>7.4745299999999997</v>
      </c>
      <c r="AM90" s="653">
        <v>1.7809699999999999</v>
      </c>
      <c r="AN90" s="653">
        <v>5.5399999999999998E-3</v>
      </c>
      <c r="AO90" s="653">
        <v>67.488560000000007</v>
      </c>
      <c r="AP90" s="653">
        <v>43.447569999999999</v>
      </c>
      <c r="AQ90" s="653">
        <v>45.433799999999998</v>
      </c>
    </row>
    <row r="91" spans="1:43" x14ac:dyDescent="0.15">
      <c r="A91" s="192">
        <v>3324</v>
      </c>
      <c r="B91" s="192">
        <v>2</v>
      </c>
      <c r="C91" s="192">
        <v>28220</v>
      </c>
      <c r="D91" s="192">
        <v>2</v>
      </c>
      <c r="E91" s="656" t="s">
        <v>1285</v>
      </c>
      <c r="F91" s="153">
        <v>21653</v>
      </c>
      <c r="G91" s="153">
        <v>719</v>
      </c>
      <c r="H91" s="153">
        <v>851</v>
      </c>
      <c r="I91" s="153">
        <v>1052</v>
      </c>
      <c r="J91" s="153">
        <v>1187</v>
      </c>
      <c r="K91" s="153">
        <v>949</v>
      </c>
      <c r="L91" s="153">
        <v>1043</v>
      </c>
      <c r="M91" s="153">
        <v>1179</v>
      </c>
      <c r="N91" s="153">
        <v>1243</v>
      </c>
      <c r="O91" s="153">
        <v>1529</v>
      </c>
      <c r="P91" s="153">
        <v>1345</v>
      </c>
      <c r="Q91" s="153">
        <v>1411</v>
      </c>
      <c r="R91" s="153">
        <v>1495</v>
      </c>
      <c r="S91" s="153">
        <v>1722</v>
      </c>
      <c r="T91" s="153">
        <v>1946</v>
      </c>
      <c r="U91" s="153">
        <v>1411</v>
      </c>
      <c r="V91" s="153">
        <v>1008</v>
      </c>
      <c r="W91" s="153">
        <v>825</v>
      </c>
      <c r="X91" s="153">
        <v>527</v>
      </c>
      <c r="Y91" s="153">
        <v>173</v>
      </c>
      <c r="Z91" s="153">
        <v>32</v>
      </c>
      <c r="AA91" s="153">
        <v>6</v>
      </c>
      <c r="AB91" s="153">
        <v>2622</v>
      </c>
      <c r="AC91" s="153">
        <v>13103</v>
      </c>
      <c r="AD91" s="153">
        <v>5928</v>
      </c>
      <c r="AE91" s="153">
        <v>2571</v>
      </c>
      <c r="AF91" s="153">
        <v>738</v>
      </c>
      <c r="AG91" s="153">
        <v>13862</v>
      </c>
      <c r="AH91" s="653">
        <v>12.10918</v>
      </c>
      <c r="AI91" s="653">
        <v>60.513550000000002</v>
      </c>
      <c r="AJ91" s="653">
        <v>27.377269999999999</v>
      </c>
      <c r="AK91" s="653">
        <v>35.329979999999999</v>
      </c>
      <c r="AL91" s="653">
        <v>11.87364</v>
      </c>
      <c r="AM91" s="653">
        <v>3.4083000000000001</v>
      </c>
      <c r="AN91" s="653">
        <v>2.7709999999999999E-2</v>
      </c>
      <c r="AO91" s="653">
        <v>64.018839999999997</v>
      </c>
      <c r="AP91" s="653">
        <v>47.058210000000003</v>
      </c>
      <c r="AQ91" s="653">
        <v>48.8322</v>
      </c>
    </row>
    <row r="92" spans="1:43" x14ac:dyDescent="0.15">
      <c r="A92" s="192">
        <v>3325</v>
      </c>
      <c r="B92" s="192">
        <v>2</v>
      </c>
      <c r="C92" s="192">
        <v>28221</v>
      </c>
      <c r="D92" s="192">
        <v>2</v>
      </c>
      <c r="E92" s="656" t="s">
        <v>1286</v>
      </c>
      <c r="F92" s="153">
        <v>19760</v>
      </c>
      <c r="G92" s="153">
        <v>782</v>
      </c>
      <c r="H92" s="153">
        <v>824</v>
      </c>
      <c r="I92" s="153">
        <v>927</v>
      </c>
      <c r="J92" s="153">
        <v>944</v>
      </c>
      <c r="K92" s="153">
        <v>782</v>
      </c>
      <c r="L92" s="153">
        <v>862</v>
      </c>
      <c r="M92" s="153">
        <v>1009</v>
      </c>
      <c r="N92" s="153">
        <v>1104</v>
      </c>
      <c r="O92" s="153">
        <v>1313</v>
      </c>
      <c r="P92" s="153">
        <v>1135</v>
      </c>
      <c r="Q92" s="153">
        <v>1225</v>
      </c>
      <c r="R92" s="153">
        <v>1400</v>
      </c>
      <c r="S92" s="153">
        <v>1680</v>
      </c>
      <c r="T92" s="153">
        <v>1826</v>
      </c>
      <c r="U92" s="153">
        <v>1249</v>
      </c>
      <c r="V92" s="153">
        <v>1025</v>
      </c>
      <c r="W92" s="153">
        <v>889</v>
      </c>
      <c r="X92" s="153">
        <v>584</v>
      </c>
      <c r="Y92" s="153">
        <v>171</v>
      </c>
      <c r="Z92" s="153">
        <v>26</v>
      </c>
      <c r="AA92" s="153">
        <v>3</v>
      </c>
      <c r="AB92" s="153">
        <v>2533</v>
      </c>
      <c r="AC92" s="153">
        <v>11454</v>
      </c>
      <c r="AD92" s="153">
        <v>5773</v>
      </c>
      <c r="AE92" s="153">
        <v>2698</v>
      </c>
      <c r="AF92" s="153">
        <v>784</v>
      </c>
      <c r="AG92" s="153">
        <v>12336</v>
      </c>
      <c r="AH92" s="653">
        <v>12.81883</v>
      </c>
      <c r="AI92" s="653">
        <v>57.965589999999999</v>
      </c>
      <c r="AJ92" s="653">
        <v>29.215589999999999</v>
      </c>
      <c r="AK92" s="653">
        <v>37.717610000000001</v>
      </c>
      <c r="AL92" s="653">
        <v>13.65385</v>
      </c>
      <c r="AM92" s="653">
        <v>3.9676100000000001</v>
      </c>
      <c r="AN92" s="653">
        <v>1.5180000000000001E-2</v>
      </c>
      <c r="AO92" s="653">
        <v>62.42915</v>
      </c>
      <c r="AP92" s="653">
        <v>47.917560000000002</v>
      </c>
      <c r="AQ92" s="653">
        <v>50.811480000000003</v>
      </c>
    </row>
    <row r="93" spans="1:43" x14ac:dyDescent="0.15">
      <c r="A93" s="192">
        <v>3326</v>
      </c>
      <c r="B93" s="192">
        <v>2</v>
      </c>
      <c r="C93" s="192">
        <v>28222</v>
      </c>
      <c r="D93" s="192">
        <v>2</v>
      </c>
      <c r="E93" s="656" t="s">
        <v>1159</v>
      </c>
      <c r="F93" s="153">
        <v>11694</v>
      </c>
      <c r="G93" s="153">
        <v>425</v>
      </c>
      <c r="H93" s="153">
        <v>491</v>
      </c>
      <c r="I93" s="153">
        <v>562</v>
      </c>
      <c r="J93" s="153">
        <v>526</v>
      </c>
      <c r="K93" s="153">
        <v>301</v>
      </c>
      <c r="L93" s="153">
        <v>453</v>
      </c>
      <c r="M93" s="153">
        <v>546</v>
      </c>
      <c r="N93" s="153">
        <v>638</v>
      </c>
      <c r="O93" s="153">
        <v>734</v>
      </c>
      <c r="P93" s="153">
        <v>645</v>
      </c>
      <c r="Q93" s="153">
        <v>705</v>
      </c>
      <c r="R93" s="153">
        <v>911</v>
      </c>
      <c r="S93" s="153">
        <v>988</v>
      </c>
      <c r="T93" s="153">
        <v>1062</v>
      </c>
      <c r="U93" s="153">
        <v>862</v>
      </c>
      <c r="V93" s="153">
        <v>614</v>
      </c>
      <c r="W93" s="153">
        <v>614</v>
      </c>
      <c r="X93" s="153">
        <v>439</v>
      </c>
      <c r="Y93" s="153">
        <v>146</v>
      </c>
      <c r="Z93" s="153">
        <v>27</v>
      </c>
      <c r="AA93" s="153">
        <v>5</v>
      </c>
      <c r="AB93" s="153">
        <v>1478</v>
      </c>
      <c r="AC93" s="153">
        <v>6447</v>
      </c>
      <c r="AD93" s="153">
        <v>3769</v>
      </c>
      <c r="AE93" s="153">
        <v>1845</v>
      </c>
      <c r="AF93" s="153">
        <v>617</v>
      </c>
      <c r="AG93" s="153">
        <v>6983</v>
      </c>
      <c r="AH93" s="653">
        <v>12.638960000000001</v>
      </c>
      <c r="AI93" s="653">
        <v>55.130839999999999</v>
      </c>
      <c r="AJ93" s="653">
        <v>32.230200000000004</v>
      </c>
      <c r="AK93" s="653">
        <v>40.678980000000003</v>
      </c>
      <c r="AL93" s="653">
        <v>15.77732</v>
      </c>
      <c r="AM93" s="653">
        <v>5.2762099999999998</v>
      </c>
      <c r="AN93" s="653">
        <v>4.2759999999999999E-2</v>
      </c>
      <c r="AO93" s="653">
        <v>59.714379999999998</v>
      </c>
      <c r="AP93" s="653">
        <v>49.792029999999997</v>
      </c>
      <c r="AQ93" s="653">
        <v>53.810130000000001</v>
      </c>
    </row>
    <row r="94" spans="1:43" x14ac:dyDescent="0.15">
      <c r="A94" s="192">
        <v>3327</v>
      </c>
      <c r="B94" s="192">
        <v>2</v>
      </c>
      <c r="C94" s="192">
        <v>28223</v>
      </c>
      <c r="D94" s="192">
        <v>2</v>
      </c>
      <c r="E94" s="656" t="s">
        <v>1160</v>
      </c>
      <c r="F94" s="153">
        <v>30793</v>
      </c>
      <c r="G94" s="153">
        <v>1273</v>
      </c>
      <c r="H94" s="153">
        <v>1355</v>
      </c>
      <c r="I94" s="153">
        <v>1641</v>
      </c>
      <c r="J94" s="153">
        <v>1465</v>
      </c>
      <c r="K94" s="153">
        <v>1093</v>
      </c>
      <c r="L94" s="153">
        <v>1436</v>
      </c>
      <c r="M94" s="153">
        <v>1586</v>
      </c>
      <c r="N94" s="153">
        <v>1920</v>
      </c>
      <c r="O94" s="153">
        <v>2019</v>
      </c>
      <c r="P94" s="153">
        <v>1773</v>
      </c>
      <c r="Q94" s="153">
        <v>1800</v>
      </c>
      <c r="R94" s="153">
        <v>2078</v>
      </c>
      <c r="S94" s="153">
        <v>2408</v>
      </c>
      <c r="T94" s="153">
        <v>2729</v>
      </c>
      <c r="U94" s="153">
        <v>2028</v>
      </c>
      <c r="V94" s="153">
        <v>1591</v>
      </c>
      <c r="W94" s="153">
        <v>1350</v>
      </c>
      <c r="X94" s="153">
        <v>871</v>
      </c>
      <c r="Y94" s="153">
        <v>314</v>
      </c>
      <c r="Z94" s="153">
        <v>59</v>
      </c>
      <c r="AA94" s="153">
        <v>4</v>
      </c>
      <c r="AB94" s="153">
        <v>4269</v>
      </c>
      <c r="AC94" s="153">
        <v>17578</v>
      </c>
      <c r="AD94" s="153">
        <v>8946</v>
      </c>
      <c r="AE94" s="153">
        <v>4189</v>
      </c>
      <c r="AF94" s="153">
        <v>1248</v>
      </c>
      <c r="AG94" s="153">
        <v>18842</v>
      </c>
      <c r="AH94" s="653">
        <v>13.86354</v>
      </c>
      <c r="AI94" s="653">
        <v>57.084400000000002</v>
      </c>
      <c r="AJ94" s="653">
        <v>29.052060000000001</v>
      </c>
      <c r="AK94" s="653">
        <v>36.872019999999999</v>
      </c>
      <c r="AL94" s="653">
        <v>13.60374</v>
      </c>
      <c r="AM94" s="653">
        <v>4.0528700000000004</v>
      </c>
      <c r="AN94" s="653">
        <v>1.299E-2</v>
      </c>
      <c r="AO94" s="653">
        <v>61.189230000000002</v>
      </c>
      <c r="AP94" s="653">
        <v>47.356720000000003</v>
      </c>
      <c r="AQ94" s="653">
        <v>49.399639999999998</v>
      </c>
    </row>
    <row r="95" spans="1:43" x14ac:dyDescent="0.15">
      <c r="A95" s="192">
        <v>3328</v>
      </c>
      <c r="B95" s="192">
        <v>2</v>
      </c>
      <c r="C95" s="192">
        <v>28224</v>
      </c>
      <c r="D95" s="192">
        <v>2</v>
      </c>
      <c r="E95" s="656" t="s">
        <v>542</v>
      </c>
      <c r="F95" s="153">
        <v>22445</v>
      </c>
      <c r="G95" s="153">
        <v>851</v>
      </c>
      <c r="H95" s="153">
        <v>950</v>
      </c>
      <c r="I95" s="153">
        <v>1088</v>
      </c>
      <c r="J95" s="153">
        <v>953</v>
      </c>
      <c r="K95" s="153">
        <v>727</v>
      </c>
      <c r="L95" s="153">
        <v>875</v>
      </c>
      <c r="M95" s="153">
        <v>1119</v>
      </c>
      <c r="N95" s="153">
        <v>1308</v>
      </c>
      <c r="O95" s="153">
        <v>1590</v>
      </c>
      <c r="P95" s="153">
        <v>1377</v>
      </c>
      <c r="Q95" s="153">
        <v>1400</v>
      </c>
      <c r="R95" s="153">
        <v>1559</v>
      </c>
      <c r="S95" s="153">
        <v>1822</v>
      </c>
      <c r="T95" s="153">
        <v>2139</v>
      </c>
      <c r="U95" s="153">
        <v>1445</v>
      </c>
      <c r="V95" s="153">
        <v>1177</v>
      </c>
      <c r="W95" s="153">
        <v>1107</v>
      </c>
      <c r="X95" s="153">
        <v>695</v>
      </c>
      <c r="Y95" s="153">
        <v>206</v>
      </c>
      <c r="Z95" s="153">
        <v>50</v>
      </c>
      <c r="AA95" s="153">
        <v>7</v>
      </c>
      <c r="AB95" s="153">
        <v>2889</v>
      </c>
      <c r="AC95" s="153">
        <v>12730</v>
      </c>
      <c r="AD95" s="153">
        <v>6826</v>
      </c>
      <c r="AE95" s="153">
        <v>3242</v>
      </c>
      <c r="AF95" s="153">
        <v>958</v>
      </c>
      <c r="AG95" s="153">
        <v>13916</v>
      </c>
      <c r="AH95" s="653">
        <v>12.871460000000001</v>
      </c>
      <c r="AI95" s="653">
        <v>56.716419999999999</v>
      </c>
      <c r="AJ95" s="653">
        <v>30.412120000000002</v>
      </c>
      <c r="AK95" s="653">
        <v>38.529739999999997</v>
      </c>
      <c r="AL95" s="653">
        <v>14.4442</v>
      </c>
      <c r="AM95" s="653">
        <v>4.2682099999999998</v>
      </c>
      <c r="AN95" s="653">
        <v>3.1189999999999999E-2</v>
      </c>
      <c r="AO95" s="653">
        <v>62.000450000000001</v>
      </c>
      <c r="AP95" s="653">
        <v>48.657719999999998</v>
      </c>
      <c r="AQ95" s="653">
        <v>51.345880000000001</v>
      </c>
    </row>
    <row r="96" spans="1:43" x14ac:dyDescent="0.15">
      <c r="A96" s="192">
        <v>3329</v>
      </c>
      <c r="B96" s="192">
        <v>2</v>
      </c>
      <c r="C96" s="192">
        <v>28225</v>
      </c>
      <c r="D96" s="192">
        <v>2</v>
      </c>
      <c r="E96" s="656" t="s">
        <v>1161</v>
      </c>
      <c r="F96" s="153">
        <v>14810</v>
      </c>
      <c r="G96" s="153">
        <v>604</v>
      </c>
      <c r="H96" s="153">
        <v>634</v>
      </c>
      <c r="I96" s="153">
        <v>777</v>
      </c>
      <c r="J96" s="153">
        <v>713</v>
      </c>
      <c r="K96" s="153">
        <v>416</v>
      </c>
      <c r="L96" s="153">
        <v>648</v>
      </c>
      <c r="M96" s="153">
        <v>714</v>
      </c>
      <c r="N96" s="153">
        <v>860</v>
      </c>
      <c r="O96" s="153">
        <v>974</v>
      </c>
      <c r="P96" s="153">
        <v>923</v>
      </c>
      <c r="Q96" s="153">
        <v>919</v>
      </c>
      <c r="R96" s="153">
        <v>1038</v>
      </c>
      <c r="S96" s="153">
        <v>1239</v>
      </c>
      <c r="T96" s="153">
        <v>1269</v>
      </c>
      <c r="U96" s="153">
        <v>929</v>
      </c>
      <c r="V96" s="153">
        <v>745</v>
      </c>
      <c r="W96" s="153">
        <v>685</v>
      </c>
      <c r="X96" s="153">
        <v>507</v>
      </c>
      <c r="Y96" s="153">
        <v>182</v>
      </c>
      <c r="Z96" s="153">
        <v>31</v>
      </c>
      <c r="AA96" s="153">
        <v>3</v>
      </c>
      <c r="AB96" s="153">
        <v>2015</v>
      </c>
      <c r="AC96" s="153">
        <v>8444</v>
      </c>
      <c r="AD96" s="153">
        <v>4351</v>
      </c>
      <c r="AE96" s="153">
        <v>2153</v>
      </c>
      <c r="AF96" s="153">
        <v>723</v>
      </c>
      <c r="AG96" s="153">
        <v>9000</v>
      </c>
      <c r="AH96" s="653">
        <v>13.60567</v>
      </c>
      <c r="AI96" s="653">
        <v>57.015529999999998</v>
      </c>
      <c r="AJ96" s="653">
        <v>29.378799999999998</v>
      </c>
      <c r="AK96" s="653">
        <v>37.744770000000003</v>
      </c>
      <c r="AL96" s="653">
        <v>14.537470000000001</v>
      </c>
      <c r="AM96" s="653">
        <v>4.8818400000000004</v>
      </c>
      <c r="AN96" s="653">
        <v>2.026E-2</v>
      </c>
      <c r="AO96" s="653">
        <v>60.769750000000002</v>
      </c>
      <c r="AP96" s="653">
        <v>48.13984</v>
      </c>
      <c r="AQ96" s="653">
        <v>50.759360000000001</v>
      </c>
    </row>
    <row r="97" spans="1:43" x14ac:dyDescent="0.15">
      <c r="A97" s="192">
        <v>3330</v>
      </c>
      <c r="B97" s="192">
        <v>2</v>
      </c>
      <c r="C97" s="192">
        <v>28226</v>
      </c>
      <c r="D97" s="192">
        <v>2</v>
      </c>
      <c r="E97" s="656" t="s">
        <v>1162</v>
      </c>
      <c r="F97" s="153">
        <v>20808</v>
      </c>
      <c r="G97" s="153">
        <v>750</v>
      </c>
      <c r="H97" s="153">
        <v>837</v>
      </c>
      <c r="I97" s="153">
        <v>963</v>
      </c>
      <c r="J97" s="153">
        <v>936</v>
      </c>
      <c r="K97" s="153">
        <v>727</v>
      </c>
      <c r="L97" s="153">
        <v>887</v>
      </c>
      <c r="M97" s="153">
        <v>945</v>
      </c>
      <c r="N97" s="153">
        <v>1119</v>
      </c>
      <c r="O97" s="153">
        <v>1333</v>
      </c>
      <c r="P97" s="153">
        <v>1175</v>
      </c>
      <c r="Q97" s="153">
        <v>1153</v>
      </c>
      <c r="R97" s="153">
        <v>1400</v>
      </c>
      <c r="S97" s="153">
        <v>1776</v>
      </c>
      <c r="T97" s="153">
        <v>2021</v>
      </c>
      <c r="U97" s="153">
        <v>1462</v>
      </c>
      <c r="V97" s="153">
        <v>1239</v>
      </c>
      <c r="W97" s="153">
        <v>1068</v>
      </c>
      <c r="X97" s="153">
        <v>697</v>
      </c>
      <c r="Y97" s="153">
        <v>259</v>
      </c>
      <c r="Z97" s="153">
        <v>50</v>
      </c>
      <c r="AA97" s="153">
        <v>11</v>
      </c>
      <c r="AB97" s="153">
        <v>2550</v>
      </c>
      <c r="AC97" s="153">
        <v>11451</v>
      </c>
      <c r="AD97" s="153">
        <v>6807</v>
      </c>
      <c r="AE97" s="153">
        <v>3324</v>
      </c>
      <c r="AF97" s="153">
        <v>1017</v>
      </c>
      <c r="AG97" s="153">
        <v>12536</v>
      </c>
      <c r="AH97" s="653">
        <v>12.254899999999999</v>
      </c>
      <c r="AI97" s="653">
        <v>55.03172</v>
      </c>
      <c r="AJ97" s="653">
        <v>32.713380000000001</v>
      </c>
      <c r="AK97" s="653">
        <v>41.248559999999998</v>
      </c>
      <c r="AL97" s="653">
        <v>15.974629999999999</v>
      </c>
      <c r="AM97" s="653">
        <v>4.8875400000000004</v>
      </c>
      <c r="AN97" s="653">
        <v>5.2859999999999997E-2</v>
      </c>
      <c r="AO97" s="653">
        <v>60.24606</v>
      </c>
      <c r="AP97" s="653">
        <v>49.594679999999997</v>
      </c>
      <c r="AQ97" s="653">
        <v>53.277059999999999</v>
      </c>
    </row>
    <row r="98" spans="1:43" x14ac:dyDescent="0.15">
      <c r="A98" s="192">
        <v>3331</v>
      </c>
      <c r="B98" s="192">
        <v>2</v>
      </c>
      <c r="C98" s="192">
        <v>28227</v>
      </c>
      <c r="D98" s="192">
        <v>2</v>
      </c>
      <c r="E98" s="656" t="s">
        <v>1163</v>
      </c>
      <c r="F98" s="153">
        <v>18024</v>
      </c>
      <c r="G98" s="153">
        <v>703</v>
      </c>
      <c r="H98" s="153">
        <v>837</v>
      </c>
      <c r="I98" s="153">
        <v>946</v>
      </c>
      <c r="J98" s="153">
        <v>863</v>
      </c>
      <c r="K98" s="153">
        <v>574</v>
      </c>
      <c r="L98" s="153">
        <v>760</v>
      </c>
      <c r="M98" s="153">
        <v>927</v>
      </c>
      <c r="N98" s="153">
        <v>1050</v>
      </c>
      <c r="O98" s="153">
        <v>1252</v>
      </c>
      <c r="P98" s="153">
        <v>989</v>
      </c>
      <c r="Q98" s="153">
        <v>1097</v>
      </c>
      <c r="R98" s="153">
        <v>1313</v>
      </c>
      <c r="S98" s="153">
        <v>1574</v>
      </c>
      <c r="T98" s="153">
        <v>1638</v>
      </c>
      <c r="U98" s="153">
        <v>1121</v>
      </c>
      <c r="V98" s="153">
        <v>910</v>
      </c>
      <c r="W98" s="153">
        <v>836</v>
      </c>
      <c r="X98" s="153">
        <v>475</v>
      </c>
      <c r="Y98" s="153">
        <v>140</v>
      </c>
      <c r="Z98" s="153">
        <v>17</v>
      </c>
      <c r="AA98" s="153">
        <v>2</v>
      </c>
      <c r="AB98" s="153">
        <v>2486</v>
      </c>
      <c r="AC98" s="153">
        <v>10399</v>
      </c>
      <c r="AD98" s="153">
        <v>5139</v>
      </c>
      <c r="AE98" s="153">
        <v>2380</v>
      </c>
      <c r="AF98" s="153">
        <v>634</v>
      </c>
      <c r="AG98" s="153">
        <v>11174</v>
      </c>
      <c r="AH98" s="653">
        <v>13.792719999999999</v>
      </c>
      <c r="AI98" s="653">
        <v>57.695300000000003</v>
      </c>
      <c r="AJ98" s="653">
        <v>28.511980000000001</v>
      </c>
      <c r="AK98" s="653">
        <v>37.244779999999999</v>
      </c>
      <c r="AL98" s="653">
        <v>13.20462</v>
      </c>
      <c r="AM98" s="653">
        <v>3.5175299999999998</v>
      </c>
      <c r="AN98" s="653">
        <v>1.11E-2</v>
      </c>
      <c r="AO98" s="653">
        <v>61.99512</v>
      </c>
      <c r="AP98" s="653">
        <v>47.569569999999999</v>
      </c>
      <c r="AQ98" s="653">
        <v>50.526069999999997</v>
      </c>
    </row>
    <row r="99" spans="1:43" x14ac:dyDescent="0.15">
      <c r="A99" s="192">
        <v>3332</v>
      </c>
      <c r="B99" s="192">
        <v>2</v>
      </c>
      <c r="C99" s="192">
        <v>28228</v>
      </c>
      <c r="D99" s="192">
        <v>2</v>
      </c>
      <c r="E99" s="656" t="s">
        <v>1164</v>
      </c>
      <c r="F99" s="153">
        <v>19619</v>
      </c>
      <c r="G99" s="153">
        <v>867</v>
      </c>
      <c r="H99" s="153">
        <v>901</v>
      </c>
      <c r="I99" s="153">
        <v>961</v>
      </c>
      <c r="J99" s="153">
        <v>1047</v>
      </c>
      <c r="K99" s="153">
        <v>1035</v>
      </c>
      <c r="L99" s="153">
        <v>1132</v>
      </c>
      <c r="M99" s="153">
        <v>1202</v>
      </c>
      <c r="N99" s="153">
        <v>1336</v>
      </c>
      <c r="O99" s="153">
        <v>1542</v>
      </c>
      <c r="P99" s="153">
        <v>1290</v>
      </c>
      <c r="Q99" s="153">
        <v>1247</v>
      </c>
      <c r="R99" s="153">
        <v>1239</v>
      </c>
      <c r="S99" s="153">
        <v>1350</v>
      </c>
      <c r="T99" s="153">
        <v>1466</v>
      </c>
      <c r="U99" s="153">
        <v>1036</v>
      </c>
      <c r="V99" s="153">
        <v>804</v>
      </c>
      <c r="W99" s="153">
        <v>633</v>
      </c>
      <c r="X99" s="153">
        <v>368</v>
      </c>
      <c r="Y99" s="153">
        <v>132</v>
      </c>
      <c r="Z99" s="153">
        <v>28</v>
      </c>
      <c r="AA99" s="153">
        <v>3</v>
      </c>
      <c r="AB99" s="153">
        <v>2729</v>
      </c>
      <c r="AC99" s="153">
        <v>12420</v>
      </c>
      <c r="AD99" s="153">
        <v>4470</v>
      </c>
      <c r="AE99" s="153">
        <v>1968</v>
      </c>
      <c r="AF99" s="153">
        <v>531</v>
      </c>
      <c r="AG99" s="153">
        <v>12839</v>
      </c>
      <c r="AH99" s="653">
        <v>13.909990000000001</v>
      </c>
      <c r="AI99" s="653">
        <v>63.305979999999998</v>
      </c>
      <c r="AJ99" s="653">
        <v>22.784040000000001</v>
      </c>
      <c r="AK99" s="653">
        <v>29.665120000000002</v>
      </c>
      <c r="AL99" s="653">
        <v>10.031090000000001</v>
      </c>
      <c r="AM99" s="653">
        <v>2.7065600000000001</v>
      </c>
      <c r="AN99" s="653">
        <v>1.529E-2</v>
      </c>
      <c r="AO99" s="653">
        <v>65.441659999999999</v>
      </c>
      <c r="AP99" s="653">
        <v>44.141930000000002</v>
      </c>
      <c r="AQ99" s="653">
        <v>44.26632</v>
      </c>
    </row>
    <row r="100" spans="1:43" x14ac:dyDescent="0.15">
      <c r="A100" s="192">
        <v>3333</v>
      </c>
      <c r="B100" s="192">
        <v>2</v>
      </c>
      <c r="C100" s="192">
        <v>28229</v>
      </c>
      <c r="D100" s="192">
        <v>2</v>
      </c>
      <c r="E100" s="656" t="s">
        <v>520</v>
      </c>
      <c r="F100" s="153">
        <v>37260</v>
      </c>
      <c r="G100" s="153">
        <v>1616</v>
      </c>
      <c r="H100" s="153">
        <v>1754</v>
      </c>
      <c r="I100" s="153">
        <v>1877</v>
      </c>
      <c r="J100" s="153">
        <v>2019</v>
      </c>
      <c r="K100" s="153">
        <v>1748</v>
      </c>
      <c r="L100" s="153">
        <v>1800</v>
      </c>
      <c r="M100" s="153">
        <v>2128</v>
      </c>
      <c r="N100" s="153">
        <v>2420</v>
      </c>
      <c r="O100" s="153">
        <v>2844</v>
      </c>
      <c r="P100" s="153">
        <v>2355</v>
      </c>
      <c r="Q100" s="153">
        <v>2238</v>
      </c>
      <c r="R100" s="153">
        <v>2288</v>
      </c>
      <c r="S100" s="153">
        <v>2782</v>
      </c>
      <c r="T100" s="153">
        <v>3167</v>
      </c>
      <c r="U100" s="153">
        <v>2490</v>
      </c>
      <c r="V100" s="153">
        <v>1669</v>
      </c>
      <c r="W100" s="153">
        <v>1198</v>
      </c>
      <c r="X100" s="153">
        <v>650</v>
      </c>
      <c r="Y100" s="153">
        <v>170</v>
      </c>
      <c r="Z100" s="153">
        <v>39</v>
      </c>
      <c r="AA100" s="153">
        <v>8</v>
      </c>
      <c r="AB100" s="153">
        <v>5247</v>
      </c>
      <c r="AC100" s="153">
        <v>22622</v>
      </c>
      <c r="AD100" s="153">
        <v>9391</v>
      </c>
      <c r="AE100" s="153">
        <v>3734</v>
      </c>
      <c r="AF100" s="153">
        <v>867</v>
      </c>
      <c r="AG100" s="153">
        <v>23770</v>
      </c>
      <c r="AH100" s="653">
        <v>14.082129999999999</v>
      </c>
      <c r="AI100" s="653">
        <v>60.713900000000002</v>
      </c>
      <c r="AJ100" s="653">
        <v>25.203970000000002</v>
      </c>
      <c r="AK100" s="653">
        <v>32.67042</v>
      </c>
      <c r="AL100" s="653">
        <v>10.021470000000001</v>
      </c>
      <c r="AM100" s="653">
        <v>2.3268900000000001</v>
      </c>
      <c r="AN100" s="653">
        <v>2.147E-2</v>
      </c>
      <c r="AO100" s="653">
        <v>63.79495</v>
      </c>
      <c r="AP100" s="653">
        <v>45.089689999999997</v>
      </c>
      <c r="AQ100" s="653">
        <v>45.83137</v>
      </c>
    </row>
    <row r="101" spans="1:43" x14ac:dyDescent="0.15">
      <c r="A101" s="192">
        <v>3334</v>
      </c>
      <c r="B101" s="192">
        <v>2</v>
      </c>
      <c r="C101" s="192">
        <v>28301</v>
      </c>
      <c r="D101" s="192">
        <v>3</v>
      </c>
      <c r="E101" s="656" t="s">
        <v>1098</v>
      </c>
      <c r="F101" s="153">
        <v>14550</v>
      </c>
      <c r="G101" s="153">
        <v>528</v>
      </c>
      <c r="H101" s="153">
        <v>851</v>
      </c>
      <c r="I101" s="153">
        <v>1006</v>
      </c>
      <c r="J101" s="153">
        <v>824</v>
      </c>
      <c r="K101" s="153">
        <v>538</v>
      </c>
      <c r="L101" s="153">
        <v>504</v>
      </c>
      <c r="M101" s="153">
        <v>578</v>
      </c>
      <c r="N101" s="153">
        <v>871</v>
      </c>
      <c r="O101" s="153">
        <v>1118</v>
      </c>
      <c r="P101" s="153">
        <v>1037</v>
      </c>
      <c r="Q101" s="153">
        <v>920</v>
      </c>
      <c r="R101" s="153">
        <v>952</v>
      </c>
      <c r="S101" s="153">
        <v>1220</v>
      </c>
      <c r="T101" s="153">
        <v>1243</v>
      </c>
      <c r="U101" s="153">
        <v>996</v>
      </c>
      <c r="V101" s="153">
        <v>636</v>
      </c>
      <c r="W101" s="153">
        <v>414</v>
      </c>
      <c r="X101" s="153">
        <v>220</v>
      </c>
      <c r="Y101" s="153">
        <v>71</v>
      </c>
      <c r="Z101" s="153">
        <v>21</v>
      </c>
      <c r="AA101" s="153">
        <v>2</v>
      </c>
      <c r="AB101" s="153">
        <v>2385</v>
      </c>
      <c r="AC101" s="153">
        <v>8562</v>
      </c>
      <c r="AD101" s="153">
        <v>3603</v>
      </c>
      <c r="AE101" s="153">
        <v>1364</v>
      </c>
      <c r="AF101" s="153">
        <v>314</v>
      </c>
      <c r="AG101" s="153">
        <v>8981</v>
      </c>
      <c r="AH101" s="653">
        <v>16.391749999999998</v>
      </c>
      <c r="AI101" s="653">
        <v>58.845359999999999</v>
      </c>
      <c r="AJ101" s="653">
        <v>24.762889999999999</v>
      </c>
      <c r="AK101" s="653">
        <v>33.147770000000001</v>
      </c>
      <c r="AL101" s="653">
        <v>9.3745700000000003</v>
      </c>
      <c r="AM101" s="653">
        <v>2.15808</v>
      </c>
      <c r="AN101" s="653">
        <v>1.375E-2</v>
      </c>
      <c r="AO101" s="653">
        <v>61.725090000000002</v>
      </c>
      <c r="AP101" s="653">
        <v>45.042610000000003</v>
      </c>
      <c r="AQ101" s="653">
        <v>46.928269999999998</v>
      </c>
    </row>
    <row r="102" spans="1:43" x14ac:dyDescent="0.15">
      <c r="A102" s="192">
        <v>3335</v>
      </c>
      <c r="B102" s="192">
        <v>2</v>
      </c>
      <c r="C102" s="192">
        <v>28365</v>
      </c>
      <c r="D102" s="192">
        <v>3</v>
      </c>
      <c r="E102" s="656" t="s">
        <v>517</v>
      </c>
      <c r="F102" s="153">
        <v>10208</v>
      </c>
      <c r="G102" s="153">
        <v>338</v>
      </c>
      <c r="H102" s="153">
        <v>410</v>
      </c>
      <c r="I102" s="153">
        <v>598</v>
      </c>
      <c r="J102" s="153">
        <v>553</v>
      </c>
      <c r="K102" s="153">
        <v>354</v>
      </c>
      <c r="L102" s="153">
        <v>413</v>
      </c>
      <c r="M102" s="153">
        <v>438</v>
      </c>
      <c r="N102" s="153">
        <v>517</v>
      </c>
      <c r="O102" s="153">
        <v>680</v>
      </c>
      <c r="P102" s="153">
        <v>629</v>
      </c>
      <c r="Q102" s="153">
        <v>653</v>
      </c>
      <c r="R102" s="153">
        <v>694</v>
      </c>
      <c r="S102" s="153">
        <v>802</v>
      </c>
      <c r="T102" s="153">
        <v>915</v>
      </c>
      <c r="U102" s="153">
        <v>731</v>
      </c>
      <c r="V102" s="153">
        <v>597</v>
      </c>
      <c r="W102" s="153">
        <v>470</v>
      </c>
      <c r="X102" s="153">
        <v>296</v>
      </c>
      <c r="Y102" s="153">
        <v>97</v>
      </c>
      <c r="Z102" s="153">
        <v>21</v>
      </c>
      <c r="AA102" s="153">
        <v>2</v>
      </c>
      <c r="AB102" s="153">
        <v>1346</v>
      </c>
      <c r="AC102" s="153">
        <v>5733</v>
      </c>
      <c r="AD102" s="153">
        <v>3129</v>
      </c>
      <c r="AE102" s="153">
        <v>1483</v>
      </c>
      <c r="AF102" s="153">
        <v>416</v>
      </c>
      <c r="AG102" s="153">
        <v>6095</v>
      </c>
      <c r="AH102" s="653">
        <v>13.185739999999999</v>
      </c>
      <c r="AI102" s="653">
        <v>56.161830000000002</v>
      </c>
      <c r="AJ102" s="653">
        <v>30.652429999999999</v>
      </c>
      <c r="AK102" s="653">
        <v>38.509010000000004</v>
      </c>
      <c r="AL102" s="653">
        <v>14.52782</v>
      </c>
      <c r="AM102" s="653">
        <v>4.07524</v>
      </c>
      <c r="AN102" s="653">
        <v>1.959E-2</v>
      </c>
      <c r="AO102" s="653">
        <v>59.708069999999999</v>
      </c>
      <c r="AP102" s="653">
        <v>48.382539999999999</v>
      </c>
      <c r="AQ102" s="653">
        <v>51.305790000000002</v>
      </c>
    </row>
    <row r="103" spans="1:43" x14ac:dyDescent="0.15">
      <c r="A103" s="192">
        <v>3336</v>
      </c>
      <c r="B103" s="192">
        <v>2</v>
      </c>
      <c r="C103" s="192">
        <v>28381</v>
      </c>
      <c r="D103" s="192">
        <v>3</v>
      </c>
      <c r="E103" s="656" t="s">
        <v>509</v>
      </c>
      <c r="F103" s="153">
        <v>15218</v>
      </c>
      <c r="G103" s="153">
        <v>651</v>
      </c>
      <c r="H103" s="153">
        <v>722</v>
      </c>
      <c r="I103" s="153">
        <v>774</v>
      </c>
      <c r="J103" s="153">
        <v>765</v>
      </c>
      <c r="K103" s="153">
        <v>660</v>
      </c>
      <c r="L103" s="153">
        <v>675</v>
      </c>
      <c r="M103" s="153">
        <v>837</v>
      </c>
      <c r="N103" s="153">
        <v>940</v>
      </c>
      <c r="O103" s="153">
        <v>1213</v>
      </c>
      <c r="P103" s="153">
        <v>954</v>
      </c>
      <c r="Q103" s="153">
        <v>884</v>
      </c>
      <c r="R103" s="153">
        <v>899</v>
      </c>
      <c r="S103" s="153">
        <v>1086</v>
      </c>
      <c r="T103" s="153">
        <v>1450</v>
      </c>
      <c r="U103" s="153">
        <v>1167</v>
      </c>
      <c r="V103" s="153">
        <v>753</v>
      </c>
      <c r="W103" s="153">
        <v>472</v>
      </c>
      <c r="X103" s="153">
        <v>234</v>
      </c>
      <c r="Y103" s="153">
        <v>71</v>
      </c>
      <c r="Z103" s="153">
        <v>10</v>
      </c>
      <c r="AA103" s="153">
        <v>1</v>
      </c>
      <c r="AB103" s="153">
        <v>2147</v>
      </c>
      <c r="AC103" s="153">
        <v>8913</v>
      </c>
      <c r="AD103" s="153">
        <v>4158</v>
      </c>
      <c r="AE103" s="153">
        <v>1541</v>
      </c>
      <c r="AF103" s="153">
        <v>316</v>
      </c>
      <c r="AG103" s="153">
        <v>9598</v>
      </c>
      <c r="AH103" s="653">
        <v>14.10829</v>
      </c>
      <c r="AI103" s="653">
        <v>58.568800000000003</v>
      </c>
      <c r="AJ103" s="653">
        <v>27.32291</v>
      </c>
      <c r="AK103" s="653">
        <v>34.45919</v>
      </c>
      <c r="AL103" s="653">
        <v>10.12617</v>
      </c>
      <c r="AM103" s="653">
        <v>2.0764900000000002</v>
      </c>
      <c r="AN103" s="653">
        <v>6.5700000000000003E-3</v>
      </c>
      <c r="AO103" s="653">
        <v>63.070050000000002</v>
      </c>
      <c r="AP103" s="653">
        <v>45.767249999999997</v>
      </c>
      <c r="AQ103" s="653">
        <v>46.698560000000001</v>
      </c>
    </row>
    <row r="104" spans="1:43" x14ac:dyDescent="0.15">
      <c r="A104" s="192">
        <v>3337</v>
      </c>
      <c r="B104" s="192">
        <v>2</v>
      </c>
      <c r="C104" s="192">
        <v>28382</v>
      </c>
      <c r="D104" s="192">
        <v>3</v>
      </c>
      <c r="E104" s="656" t="s">
        <v>510</v>
      </c>
      <c r="F104" s="153">
        <v>16409</v>
      </c>
      <c r="G104" s="153">
        <v>834</v>
      </c>
      <c r="H104" s="153">
        <v>855</v>
      </c>
      <c r="I104" s="153">
        <v>848</v>
      </c>
      <c r="J104" s="153">
        <v>877</v>
      </c>
      <c r="K104" s="153">
        <v>809</v>
      </c>
      <c r="L104" s="153">
        <v>887</v>
      </c>
      <c r="M104" s="153">
        <v>982</v>
      </c>
      <c r="N104" s="153">
        <v>1174</v>
      </c>
      <c r="O104" s="153">
        <v>1385</v>
      </c>
      <c r="P104" s="153">
        <v>1124</v>
      </c>
      <c r="Q104" s="153">
        <v>916</v>
      </c>
      <c r="R104" s="153">
        <v>879</v>
      </c>
      <c r="S104" s="153">
        <v>1025</v>
      </c>
      <c r="T104" s="153">
        <v>1269</v>
      </c>
      <c r="U104" s="153">
        <v>1106</v>
      </c>
      <c r="V104" s="153">
        <v>754</v>
      </c>
      <c r="W104" s="153">
        <v>418</v>
      </c>
      <c r="X104" s="153">
        <v>200</v>
      </c>
      <c r="Y104" s="153">
        <v>57</v>
      </c>
      <c r="Z104" s="153">
        <v>7</v>
      </c>
      <c r="AA104" s="153">
        <v>3</v>
      </c>
      <c r="AB104" s="153">
        <v>2537</v>
      </c>
      <c r="AC104" s="153">
        <v>10058</v>
      </c>
      <c r="AD104" s="153">
        <v>3814</v>
      </c>
      <c r="AE104" s="153">
        <v>1439</v>
      </c>
      <c r="AF104" s="153">
        <v>267</v>
      </c>
      <c r="AG104" s="153">
        <v>10450</v>
      </c>
      <c r="AH104" s="653">
        <v>15.461029999999999</v>
      </c>
      <c r="AI104" s="653">
        <v>61.295630000000003</v>
      </c>
      <c r="AJ104" s="653">
        <v>23.24334</v>
      </c>
      <c r="AK104" s="653">
        <v>29.489909999999998</v>
      </c>
      <c r="AL104" s="653">
        <v>8.7695799999999995</v>
      </c>
      <c r="AM104" s="653">
        <v>1.6271599999999999</v>
      </c>
      <c r="AN104" s="653">
        <v>1.8280000000000001E-2</v>
      </c>
      <c r="AO104" s="653">
        <v>63.684559999999998</v>
      </c>
      <c r="AP104" s="653">
        <v>43.270069999999997</v>
      </c>
      <c r="AQ104" s="653">
        <v>43.257300000000001</v>
      </c>
    </row>
    <row r="105" spans="1:43" x14ac:dyDescent="0.15">
      <c r="A105" s="192">
        <v>3338</v>
      </c>
      <c r="B105" s="192">
        <v>2</v>
      </c>
      <c r="C105" s="192">
        <v>28442</v>
      </c>
      <c r="D105" s="192">
        <v>3</v>
      </c>
      <c r="E105" s="656" t="s">
        <v>1100</v>
      </c>
      <c r="F105" s="153">
        <v>5977</v>
      </c>
      <c r="G105" s="153">
        <v>179</v>
      </c>
      <c r="H105" s="153">
        <v>223</v>
      </c>
      <c r="I105" s="153">
        <v>254</v>
      </c>
      <c r="J105" s="153">
        <v>328</v>
      </c>
      <c r="K105" s="153">
        <v>259</v>
      </c>
      <c r="L105" s="153">
        <v>270</v>
      </c>
      <c r="M105" s="153">
        <v>284</v>
      </c>
      <c r="N105" s="153">
        <v>320</v>
      </c>
      <c r="O105" s="153">
        <v>383</v>
      </c>
      <c r="P105" s="153">
        <v>316</v>
      </c>
      <c r="Q105" s="153">
        <v>373</v>
      </c>
      <c r="R105" s="153">
        <v>437</v>
      </c>
      <c r="S105" s="153">
        <v>535</v>
      </c>
      <c r="T105" s="153">
        <v>570</v>
      </c>
      <c r="U105" s="153">
        <v>432</v>
      </c>
      <c r="V105" s="153">
        <v>329</v>
      </c>
      <c r="W105" s="153">
        <v>266</v>
      </c>
      <c r="X105" s="153">
        <v>160</v>
      </c>
      <c r="Y105" s="153">
        <v>54</v>
      </c>
      <c r="Z105" s="153">
        <v>5</v>
      </c>
      <c r="AA105" s="153">
        <v>0</v>
      </c>
      <c r="AB105" s="153">
        <v>656</v>
      </c>
      <c r="AC105" s="153">
        <v>3505</v>
      </c>
      <c r="AD105" s="153">
        <v>1816</v>
      </c>
      <c r="AE105" s="153">
        <v>814</v>
      </c>
      <c r="AF105" s="153">
        <v>219</v>
      </c>
      <c r="AG105" s="153">
        <v>3747</v>
      </c>
      <c r="AH105" s="653">
        <v>10.97541</v>
      </c>
      <c r="AI105" s="653">
        <v>58.641460000000002</v>
      </c>
      <c r="AJ105" s="653">
        <v>30.383140000000001</v>
      </c>
      <c r="AK105" s="653">
        <v>39.334110000000003</v>
      </c>
      <c r="AL105" s="653">
        <v>13.618869999999999</v>
      </c>
      <c r="AM105" s="653">
        <v>3.66405</v>
      </c>
      <c r="AN105" s="653">
        <v>0</v>
      </c>
      <c r="AO105" s="653">
        <v>62.690309999999997</v>
      </c>
      <c r="AP105" s="653">
        <v>48.776730000000001</v>
      </c>
      <c r="AQ105" s="653">
        <v>52.276470000000003</v>
      </c>
    </row>
    <row r="106" spans="1:43" x14ac:dyDescent="0.15">
      <c r="A106" s="192">
        <v>3339</v>
      </c>
      <c r="B106" s="192">
        <v>2</v>
      </c>
      <c r="C106" s="192">
        <v>28443</v>
      </c>
      <c r="D106" s="192">
        <v>3</v>
      </c>
      <c r="E106" s="656" t="s">
        <v>1101</v>
      </c>
      <c r="F106" s="153">
        <v>9422</v>
      </c>
      <c r="G106" s="153">
        <v>401</v>
      </c>
      <c r="H106" s="153">
        <v>448</v>
      </c>
      <c r="I106" s="153">
        <v>479</v>
      </c>
      <c r="J106" s="153">
        <v>604</v>
      </c>
      <c r="K106" s="153">
        <v>551</v>
      </c>
      <c r="L106" s="153">
        <v>448</v>
      </c>
      <c r="M106" s="153">
        <v>508</v>
      </c>
      <c r="N106" s="153">
        <v>612</v>
      </c>
      <c r="O106" s="153">
        <v>713</v>
      </c>
      <c r="P106" s="153">
        <v>556</v>
      </c>
      <c r="Q106" s="153">
        <v>555</v>
      </c>
      <c r="R106" s="153">
        <v>571</v>
      </c>
      <c r="S106" s="153">
        <v>632</v>
      </c>
      <c r="T106" s="153">
        <v>740</v>
      </c>
      <c r="U106" s="153">
        <v>589</v>
      </c>
      <c r="V106" s="153">
        <v>395</v>
      </c>
      <c r="W106" s="153">
        <v>329</v>
      </c>
      <c r="X106" s="153">
        <v>209</v>
      </c>
      <c r="Y106" s="153">
        <v>70</v>
      </c>
      <c r="Z106" s="153">
        <v>11</v>
      </c>
      <c r="AA106" s="153">
        <v>1</v>
      </c>
      <c r="AB106" s="153">
        <v>1328</v>
      </c>
      <c r="AC106" s="153">
        <v>5750</v>
      </c>
      <c r="AD106" s="153">
        <v>2344</v>
      </c>
      <c r="AE106" s="153">
        <v>1015</v>
      </c>
      <c r="AF106" s="153">
        <v>291</v>
      </c>
      <c r="AG106" s="153">
        <v>5886</v>
      </c>
      <c r="AH106" s="653">
        <v>14.094670000000001</v>
      </c>
      <c r="AI106" s="653">
        <v>61.027380000000001</v>
      </c>
      <c r="AJ106" s="653">
        <v>24.877949999999998</v>
      </c>
      <c r="AK106" s="653">
        <v>31.585650000000001</v>
      </c>
      <c r="AL106" s="653">
        <v>10.77266</v>
      </c>
      <c r="AM106" s="653">
        <v>3.0885199999999999</v>
      </c>
      <c r="AN106" s="653">
        <v>1.061E-2</v>
      </c>
      <c r="AO106" s="653">
        <v>62.47081</v>
      </c>
      <c r="AP106" s="653">
        <v>44.509129999999999</v>
      </c>
      <c r="AQ106" s="653">
        <v>44.63946</v>
      </c>
    </row>
    <row r="107" spans="1:43" x14ac:dyDescent="0.15">
      <c r="A107" s="192">
        <v>3340</v>
      </c>
      <c r="B107" s="192">
        <v>2</v>
      </c>
      <c r="C107" s="192">
        <v>28446</v>
      </c>
      <c r="D107" s="192">
        <v>3</v>
      </c>
      <c r="E107" s="656" t="s">
        <v>1165</v>
      </c>
      <c r="F107" s="153">
        <v>5371</v>
      </c>
      <c r="G107" s="153">
        <v>164</v>
      </c>
      <c r="H107" s="153">
        <v>233</v>
      </c>
      <c r="I107" s="153">
        <v>265</v>
      </c>
      <c r="J107" s="153">
        <v>275</v>
      </c>
      <c r="K107" s="153">
        <v>200</v>
      </c>
      <c r="L107" s="153">
        <v>224</v>
      </c>
      <c r="M107" s="153">
        <v>247</v>
      </c>
      <c r="N107" s="153">
        <v>273</v>
      </c>
      <c r="O107" s="153">
        <v>311</v>
      </c>
      <c r="P107" s="153">
        <v>317</v>
      </c>
      <c r="Q107" s="153">
        <v>378</v>
      </c>
      <c r="R107" s="153">
        <v>354</v>
      </c>
      <c r="S107" s="153">
        <v>473</v>
      </c>
      <c r="T107" s="153">
        <v>506</v>
      </c>
      <c r="U107" s="153">
        <v>397</v>
      </c>
      <c r="V107" s="153">
        <v>279</v>
      </c>
      <c r="W107" s="153">
        <v>250</v>
      </c>
      <c r="X107" s="153">
        <v>156</v>
      </c>
      <c r="Y107" s="153">
        <v>60</v>
      </c>
      <c r="Z107" s="153">
        <v>7</v>
      </c>
      <c r="AA107" s="153">
        <v>2</v>
      </c>
      <c r="AB107" s="153">
        <v>662</v>
      </c>
      <c r="AC107" s="153">
        <v>3052</v>
      </c>
      <c r="AD107" s="153">
        <v>1657</v>
      </c>
      <c r="AE107" s="153">
        <v>754</v>
      </c>
      <c r="AF107" s="153">
        <v>225</v>
      </c>
      <c r="AG107" s="153">
        <v>3283</v>
      </c>
      <c r="AH107" s="653">
        <v>12.32545</v>
      </c>
      <c r="AI107" s="653">
        <v>56.823680000000003</v>
      </c>
      <c r="AJ107" s="653">
        <v>30.85087</v>
      </c>
      <c r="AK107" s="653">
        <v>39.657420000000002</v>
      </c>
      <c r="AL107" s="653">
        <v>14.038349999999999</v>
      </c>
      <c r="AM107" s="653">
        <v>4.1891600000000002</v>
      </c>
      <c r="AN107" s="653">
        <v>3.7240000000000002E-2</v>
      </c>
      <c r="AO107" s="653">
        <v>61.124560000000002</v>
      </c>
      <c r="AP107" s="653">
        <v>48.86083</v>
      </c>
      <c r="AQ107" s="653">
        <v>52.326390000000004</v>
      </c>
    </row>
    <row r="108" spans="1:43" x14ac:dyDescent="0.15">
      <c r="A108" s="192">
        <v>3341</v>
      </c>
      <c r="B108" s="192">
        <v>2</v>
      </c>
      <c r="C108" s="192">
        <v>28464</v>
      </c>
      <c r="D108" s="192">
        <v>3</v>
      </c>
      <c r="E108" s="656" t="s">
        <v>1103</v>
      </c>
      <c r="F108" s="153">
        <v>16369</v>
      </c>
      <c r="G108" s="153">
        <v>817</v>
      </c>
      <c r="H108" s="153">
        <v>1022</v>
      </c>
      <c r="I108" s="153">
        <v>1033</v>
      </c>
      <c r="J108" s="153">
        <v>850</v>
      </c>
      <c r="K108" s="153">
        <v>612</v>
      </c>
      <c r="L108" s="153">
        <v>757</v>
      </c>
      <c r="M108" s="153">
        <v>929</v>
      </c>
      <c r="N108" s="153">
        <v>1239</v>
      </c>
      <c r="O108" s="153">
        <v>1512</v>
      </c>
      <c r="P108" s="153">
        <v>1092</v>
      </c>
      <c r="Q108" s="153">
        <v>941</v>
      </c>
      <c r="R108" s="153">
        <v>802</v>
      </c>
      <c r="S108" s="153">
        <v>1059</v>
      </c>
      <c r="T108" s="153">
        <v>1284</v>
      </c>
      <c r="U108" s="153">
        <v>1039</v>
      </c>
      <c r="V108" s="153">
        <v>723</v>
      </c>
      <c r="W108" s="153">
        <v>395</v>
      </c>
      <c r="X108" s="153">
        <v>191</v>
      </c>
      <c r="Y108" s="153">
        <v>65</v>
      </c>
      <c r="Z108" s="153">
        <v>6</v>
      </c>
      <c r="AA108" s="153">
        <v>1</v>
      </c>
      <c r="AB108" s="153">
        <v>2872</v>
      </c>
      <c r="AC108" s="153">
        <v>9793</v>
      </c>
      <c r="AD108" s="153">
        <v>3704</v>
      </c>
      <c r="AE108" s="153">
        <v>1381</v>
      </c>
      <c r="AF108" s="153">
        <v>263</v>
      </c>
      <c r="AG108" s="153">
        <v>10227</v>
      </c>
      <c r="AH108" s="653">
        <v>17.545359999999999</v>
      </c>
      <c r="AI108" s="653">
        <v>59.826500000000003</v>
      </c>
      <c r="AJ108" s="653">
        <v>22.628139999999998</v>
      </c>
      <c r="AK108" s="653">
        <v>29.09768</v>
      </c>
      <c r="AL108" s="653">
        <v>8.4366800000000008</v>
      </c>
      <c r="AM108" s="653">
        <v>1.6067</v>
      </c>
      <c r="AN108" s="653">
        <v>6.11E-3</v>
      </c>
      <c r="AO108" s="653">
        <v>62.477849999999997</v>
      </c>
      <c r="AP108" s="653">
        <v>42.792380000000001</v>
      </c>
      <c r="AQ108" s="653">
        <v>43.138300000000001</v>
      </c>
    </row>
    <row r="109" spans="1:43" x14ac:dyDescent="0.15">
      <c r="A109" s="192">
        <v>3342</v>
      </c>
      <c r="B109" s="192">
        <v>2</v>
      </c>
      <c r="C109" s="192">
        <v>28481</v>
      </c>
      <c r="D109" s="192">
        <v>3</v>
      </c>
      <c r="E109" s="656" t="s">
        <v>526</v>
      </c>
      <c r="F109" s="153">
        <v>7329</v>
      </c>
      <c r="G109" s="153">
        <v>237</v>
      </c>
      <c r="H109" s="153">
        <v>301</v>
      </c>
      <c r="I109" s="153">
        <v>357</v>
      </c>
      <c r="J109" s="153">
        <v>366</v>
      </c>
      <c r="K109" s="153">
        <v>218</v>
      </c>
      <c r="L109" s="153">
        <v>318</v>
      </c>
      <c r="M109" s="153">
        <v>360</v>
      </c>
      <c r="N109" s="153">
        <v>373</v>
      </c>
      <c r="O109" s="153">
        <v>490</v>
      </c>
      <c r="P109" s="153">
        <v>411</v>
      </c>
      <c r="Q109" s="153">
        <v>472</v>
      </c>
      <c r="R109" s="153">
        <v>541</v>
      </c>
      <c r="S109" s="153">
        <v>623</v>
      </c>
      <c r="T109" s="153">
        <v>774</v>
      </c>
      <c r="U109" s="153">
        <v>574</v>
      </c>
      <c r="V109" s="153">
        <v>371</v>
      </c>
      <c r="W109" s="153">
        <v>303</v>
      </c>
      <c r="X109" s="153">
        <v>161</v>
      </c>
      <c r="Y109" s="153">
        <v>66</v>
      </c>
      <c r="Z109" s="153">
        <v>9</v>
      </c>
      <c r="AA109" s="153">
        <v>4</v>
      </c>
      <c r="AB109" s="153">
        <v>895</v>
      </c>
      <c r="AC109" s="153">
        <v>4172</v>
      </c>
      <c r="AD109" s="153">
        <v>2262</v>
      </c>
      <c r="AE109" s="153">
        <v>914</v>
      </c>
      <c r="AF109" s="153">
        <v>240</v>
      </c>
      <c r="AG109" s="153">
        <v>4580</v>
      </c>
      <c r="AH109" s="653">
        <v>12.21176</v>
      </c>
      <c r="AI109" s="653">
        <v>56.924550000000004</v>
      </c>
      <c r="AJ109" s="653">
        <v>30.863689999999998</v>
      </c>
      <c r="AK109" s="653">
        <v>39.364170000000001</v>
      </c>
      <c r="AL109" s="653">
        <v>12.47101</v>
      </c>
      <c r="AM109" s="653">
        <v>3.2746599999999999</v>
      </c>
      <c r="AN109" s="653">
        <v>5.4579999999999997E-2</v>
      </c>
      <c r="AO109" s="653">
        <v>62.49147</v>
      </c>
      <c r="AP109" s="653">
        <v>48.718310000000002</v>
      </c>
      <c r="AQ109" s="653">
        <v>52.386899999999997</v>
      </c>
    </row>
    <row r="110" spans="1:43" x14ac:dyDescent="0.15">
      <c r="A110" s="192">
        <v>3343</v>
      </c>
      <c r="B110" s="192">
        <v>2</v>
      </c>
      <c r="C110" s="192">
        <v>28501</v>
      </c>
      <c r="D110" s="192">
        <v>3</v>
      </c>
      <c r="E110" s="656" t="s">
        <v>1104</v>
      </c>
      <c r="F110" s="153">
        <v>8329</v>
      </c>
      <c r="G110" s="153">
        <v>263</v>
      </c>
      <c r="H110" s="153">
        <v>299</v>
      </c>
      <c r="I110" s="153">
        <v>371</v>
      </c>
      <c r="J110" s="153">
        <v>354</v>
      </c>
      <c r="K110" s="153">
        <v>244</v>
      </c>
      <c r="L110" s="153">
        <v>319</v>
      </c>
      <c r="M110" s="153">
        <v>340</v>
      </c>
      <c r="N110" s="153">
        <v>473</v>
      </c>
      <c r="O110" s="153">
        <v>473</v>
      </c>
      <c r="P110" s="153">
        <v>418</v>
      </c>
      <c r="Q110" s="153">
        <v>513</v>
      </c>
      <c r="R110" s="153">
        <v>644</v>
      </c>
      <c r="S110" s="153">
        <v>819</v>
      </c>
      <c r="T110" s="153">
        <v>837</v>
      </c>
      <c r="U110" s="153">
        <v>563</v>
      </c>
      <c r="V110" s="153">
        <v>510</v>
      </c>
      <c r="W110" s="153">
        <v>479</v>
      </c>
      <c r="X110" s="153">
        <v>279</v>
      </c>
      <c r="Y110" s="153">
        <v>108</v>
      </c>
      <c r="Z110" s="153">
        <v>20</v>
      </c>
      <c r="AA110" s="153">
        <v>3</v>
      </c>
      <c r="AB110" s="153">
        <v>933</v>
      </c>
      <c r="AC110" s="153">
        <v>4597</v>
      </c>
      <c r="AD110" s="153">
        <v>2799</v>
      </c>
      <c r="AE110" s="153">
        <v>1399</v>
      </c>
      <c r="AF110" s="153">
        <v>410</v>
      </c>
      <c r="AG110" s="153">
        <v>5080</v>
      </c>
      <c r="AH110" s="653">
        <v>11.20182</v>
      </c>
      <c r="AI110" s="653">
        <v>55.192700000000002</v>
      </c>
      <c r="AJ110" s="653">
        <v>33.605469999999997</v>
      </c>
      <c r="AK110" s="653">
        <v>43.438589999999998</v>
      </c>
      <c r="AL110" s="653">
        <v>16.79673</v>
      </c>
      <c r="AM110" s="653">
        <v>4.9225599999999998</v>
      </c>
      <c r="AN110" s="653">
        <v>3.6020000000000003E-2</v>
      </c>
      <c r="AO110" s="653">
        <v>60.991720000000001</v>
      </c>
      <c r="AP110" s="653">
        <v>51.013629999999999</v>
      </c>
      <c r="AQ110" s="653">
        <v>55.894500000000001</v>
      </c>
    </row>
    <row r="111" spans="1:43" x14ac:dyDescent="0.15">
      <c r="A111" s="192">
        <v>3344</v>
      </c>
      <c r="B111" s="192">
        <v>2</v>
      </c>
      <c r="C111" s="192">
        <v>28585</v>
      </c>
      <c r="D111" s="192">
        <v>3</v>
      </c>
      <c r="E111" s="656" t="s">
        <v>1166</v>
      </c>
      <c r="F111" s="153">
        <v>8659</v>
      </c>
      <c r="G111" s="153">
        <v>311</v>
      </c>
      <c r="H111" s="153">
        <v>335</v>
      </c>
      <c r="I111" s="153">
        <v>430</v>
      </c>
      <c r="J111" s="153">
        <v>464</v>
      </c>
      <c r="K111" s="153">
        <v>244</v>
      </c>
      <c r="L111" s="153">
        <v>295</v>
      </c>
      <c r="M111" s="153">
        <v>397</v>
      </c>
      <c r="N111" s="153">
        <v>421</v>
      </c>
      <c r="O111" s="153">
        <v>513</v>
      </c>
      <c r="P111" s="153">
        <v>485</v>
      </c>
      <c r="Q111" s="153">
        <v>571</v>
      </c>
      <c r="R111" s="153">
        <v>684</v>
      </c>
      <c r="S111" s="153">
        <v>788</v>
      </c>
      <c r="T111" s="153">
        <v>724</v>
      </c>
      <c r="U111" s="153">
        <v>573</v>
      </c>
      <c r="V111" s="153">
        <v>523</v>
      </c>
      <c r="W111" s="153">
        <v>488</v>
      </c>
      <c r="X111" s="153">
        <v>302</v>
      </c>
      <c r="Y111" s="153">
        <v>91</v>
      </c>
      <c r="Z111" s="153">
        <v>18</v>
      </c>
      <c r="AA111" s="153">
        <v>2</v>
      </c>
      <c r="AB111" s="153">
        <v>1076</v>
      </c>
      <c r="AC111" s="153">
        <v>4862</v>
      </c>
      <c r="AD111" s="153">
        <v>2721</v>
      </c>
      <c r="AE111" s="153">
        <v>1424</v>
      </c>
      <c r="AF111" s="153">
        <v>413</v>
      </c>
      <c r="AG111" s="153">
        <v>5122</v>
      </c>
      <c r="AH111" s="653">
        <v>12.42638</v>
      </c>
      <c r="AI111" s="653">
        <v>56.14967</v>
      </c>
      <c r="AJ111" s="653">
        <v>31.423950000000001</v>
      </c>
      <c r="AK111" s="653">
        <v>40.52431</v>
      </c>
      <c r="AL111" s="653">
        <v>16.445319999999999</v>
      </c>
      <c r="AM111" s="653">
        <v>4.7695999999999996</v>
      </c>
      <c r="AN111" s="653">
        <v>2.3099999999999999E-2</v>
      </c>
      <c r="AO111" s="653">
        <v>59.152329999999999</v>
      </c>
      <c r="AP111" s="653">
        <v>49.699559999999998</v>
      </c>
      <c r="AQ111" s="653">
        <v>53.863280000000003</v>
      </c>
    </row>
    <row r="112" spans="1:43" x14ac:dyDescent="0.15">
      <c r="A112" s="192">
        <v>3345</v>
      </c>
      <c r="B112" s="192">
        <v>2</v>
      </c>
      <c r="C112" s="192">
        <v>28586</v>
      </c>
      <c r="D112" s="192">
        <v>3</v>
      </c>
      <c r="E112" s="657" t="s">
        <v>534</v>
      </c>
      <c r="F112" s="153">
        <v>7007</v>
      </c>
      <c r="G112" s="153">
        <v>229</v>
      </c>
      <c r="H112" s="153">
        <v>309</v>
      </c>
      <c r="I112" s="153">
        <v>341</v>
      </c>
      <c r="J112" s="153">
        <v>285</v>
      </c>
      <c r="K112" s="153">
        <v>206</v>
      </c>
      <c r="L112" s="153">
        <v>276</v>
      </c>
      <c r="M112" s="153">
        <v>346</v>
      </c>
      <c r="N112" s="153">
        <v>406</v>
      </c>
      <c r="O112" s="153">
        <v>393</v>
      </c>
      <c r="P112" s="153">
        <v>363</v>
      </c>
      <c r="Q112" s="153">
        <v>414</v>
      </c>
      <c r="R112" s="153">
        <v>597</v>
      </c>
      <c r="S112" s="153">
        <v>619</v>
      </c>
      <c r="T112" s="153">
        <v>670</v>
      </c>
      <c r="U112" s="153">
        <v>439</v>
      </c>
      <c r="V112" s="153">
        <v>399</v>
      </c>
      <c r="W112" s="153">
        <v>395</v>
      </c>
      <c r="X112" s="153">
        <v>237</v>
      </c>
      <c r="Y112" s="153">
        <v>68</v>
      </c>
      <c r="Z112" s="153">
        <v>13</v>
      </c>
      <c r="AA112" s="153">
        <v>2</v>
      </c>
      <c r="AB112" s="153">
        <v>879</v>
      </c>
      <c r="AC112" s="153">
        <v>3905</v>
      </c>
      <c r="AD112" s="153">
        <v>2223</v>
      </c>
      <c r="AE112" s="153">
        <v>1114</v>
      </c>
      <c r="AF112" s="153">
        <v>320</v>
      </c>
      <c r="AG112" s="153">
        <v>4290</v>
      </c>
      <c r="AH112" s="653">
        <v>12.544600000000001</v>
      </c>
      <c r="AI112" s="653">
        <v>55.729979999999998</v>
      </c>
      <c r="AJ112" s="653">
        <v>31.72542</v>
      </c>
      <c r="AK112" s="653">
        <v>40.559440000000002</v>
      </c>
      <c r="AL112" s="653">
        <v>15.898389999999999</v>
      </c>
      <c r="AM112" s="653">
        <v>4.5668600000000001</v>
      </c>
      <c r="AN112" s="653">
        <v>2.8539999999999999E-2</v>
      </c>
      <c r="AO112" s="653">
        <v>61.224490000000003</v>
      </c>
      <c r="AP112" s="653">
        <v>49.760170000000002</v>
      </c>
      <c r="AQ112" s="653">
        <v>54.313830000000003</v>
      </c>
    </row>
    <row r="113" spans="1:43" x14ac:dyDescent="0.15">
      <c r="A113" s="192">
        <v>5260</v>
      </c>
      <c r="B113" s="192">
        <v>3</v>
      </c>
      <c r="C113" s="192">
        <v>28000</v>
      </c>
      <c r="D113" s="192" t="s">
        <v>896</v>
      </c>
      <c r="E113" s="192" t="s">
        <v>631</v>
      </c>
      <c r="F113" s="153">
        <v>2893239</v>
      </c>
      <c r="G113" s="153">
        <v>107204</v>
      </c>
      <c r="H113" s="153">
        <v>116047</v>
      </c>
      <c r="I113" s="153">
        <v>123716</v>
      </c>
      <c r="J113" s="153">
        <v>134668</v>
      </c>
      <c r="K113" s="153">
        <v>129523</v>
      </c>
      <c r="L113" s="153">
        <v>134146</v>
      </c>
      <c r="M113" s="153">
        <v>154787</v>
      </c>
      <c r="N113" s="153">
        <v>181186</v>
      </c>
      <c r="O113" s="153">
        <v>221587</v>
      </c>
      <c r="P113" s="153">
        <v>198152</v>
      </c>
      <c r="Q113" s="153">
        <v>181223</v>
      </c>
      <c r="R113" s="153">
        <v>168476</v>
      </c>
      <c r="S113" s="153">
        <v>190154</v>
      </c>
      <c r="T113" s="153">
        <v>229266</v>
      </c>
      <c r="U113" s="153">
        <v>191668</v>
      </c>
      <c r="V113" s="153">
        <v>155309</v>
      </c>
      <c r="W113" s="153">
        <v>131443</v>
      </c>
      <c r="X113" s="153">
        <v>87785</v>
      </c>
      <c r="Y113" s="153">
        <v>42248</v>
      </c>
      <c r="Z113" s="153">
        <v>12383</v>
      </c>
      <c r="AA113" s="153">
        <v>2268</v>
      </c>
      <c r="AB113" s="153">
        <v>346967</v>
      </c>
      <c r="AC113" s="153">
        <v>1693902</v>
      </c>
      <c r="AD113" s="153">
        <v>852370</v>
      </c>
      <c r="AE113" s="153">
        <v>431436</v>
      </c>
      <c r="AF113" s="153">
        <v>144684</v>
      </c>
      <c r="AG113" s="153">
        <v>1788500</v>
      </c>
      <c r="AH113" s="653">
        <v>11.99234</v>
      </c>
      <c r="AI113" s="653">
        <v>58.546909999999997</v>
      </c>
      <c r="AJ113" s="653">
        <v>29.460750000000001</v>
      </c>
      <c r="AK113" s="653">
        <v>36.033110000000001</v>
      </c>
      <c r="AL113" s="653">
        <v>14.91187</v>
      </c>
      <c r="AM113" s="653">
        <v>5.0007599999999996</v>
      </c>
      <c r="AN113" s="653">
        <v>7.8390000000000001E-2</v>
      </c>
      <c r="AO113" s="653">
        <v>61.81653</v>
      </c>
      <c r="AP113" s="653">
        <v>47.908389999999997</v>
      </c>
      <c r="AQ113" s="653">
        <v>48.439349999999997</v>
      </c>
    </row>
    <row r="114" spans="1:43" x14ac:dyDescent="0.15">
      <c r="A114" s="192">
        <v>5261</v>
      </c>
      <c r="B114" s="192">
        <v>3</v>
      </c>
      <c r="C114" s="192">
        <v>28100</v>
      </c>
      <c r="D114" s="192">
        <v>1</v>
      </c>
      <c r="E114" s="654" t="s">
        <v>1259</v>
      </c>
      <c r="F114" s="153">
        <v>810572</v>
      </c>
      <c r="G114" s="153">
        <v>28430</v>
      </c>
      <c r="H114" s="153">
        <v>30465</v>
      </c>
      <c r="I114" s="153">
        <v>31973</v>
      </c>
      <c r="J114" s="153">
        <v>36124</v>
      </c>
      <c r="K114" s="153">
        <v>39674</v>
      </c>
      <c r="L114" s="153">
        <v>40132</v>
      </c>
      <c r="M114" s="153">
        <v>44884</v>
      </c>
      <c r="N114" s="153">
        <v>51532</v>
      </c>
      <c r="O114" s="153">
        <v>62131</v>
      </c>
      <c r="P114" s="153">
        <v>55238</v>
      </c>
      <c r="Q114" s="153">
        <v>51071</v>
      </c>
      <c r="R114" s="153">
        <v>47967</v>
      </c>
      <c r="S114" s="153">
        <v>52220</v>
      </c>
      <c r="T114" s="153">
        <v>63504</v>
      </c>
      <c r="U114" s="153">
        <v>53368</v>
      </c>
      <c r="V114" s="153">
        <v>44170</v>
      </c>
      <c r="W114" s="153">
        <v>38013</v>
      </c>
      <c r="X114" s="153">
        <v>24326</v>
      </c>
      <c r="Y114" s="153">
        <v>11408</v>
      </c>
      <c r="Z114" s="153">
        <v>3322</v>
      </c>
      <c r="AA114" s="153">
        <v>620</v>
      </c>
      <c r="AB114" s="153">
        <v>90868</v>
      </c>
      <c r="AC114" s="153">
        <v>480973</v>
      </c>
      <c r="AD114" s="153">
        <v>238731</v>
      </c>
      <c r="AE114" s="153">
        <v>121859</v>
      </c>
      <c r="AF114" s="153">
        <v>39676</v>
      </c>
      <c r="AG114" s="153">
        <v>508353</v>
      </c>
      <c r="AH114" s="653">
        <v>11.21036</v>
      </c>
      <c r="AI114" s="653">
        <v>59.337479999999999</v>
      </c>
      <c r="AJ114" s="653">
        <v>29.452159999999999</v>
      </c>
      <c r="AK114" s="653">
        <v>35.894530000000003</v>
      </c>
      <c r="AL114" s="653">
        <v>15.0337</v>
      </c>
      <c r="AM114" s="653">
        <v>4.8948200000000002</v>
      </c>
      <c r="AN114" s="653">
        <v>7.6490000000000002E-2</v>
      </c>
      <c r="AO114" s="653">
        <v>62.715339999999998</v>
      </c>
      <c r="AP114" s="653">
        <v>48.05968</v>
      </c>
      <c r="AQ114" s="653">
        <v>48.44435</v>
      </c>
    </row>
    <row r="115" spans="1:43" x14ac:dyDescent="0.15">
      <c r="A115" s="192">
        <v>5262</v>
      </c>
      <c r="B115" s="192">
        <v>3</v>
      </c>
      <c r="C115" s="192">
        <v>28101</v>
      </c>
      <c r="D115" s="192">
        <v>0</v>
      </c>
      <c r="E115" s="655" t="s">
        <v>1149</v>
      </c>
      <c r="F115" s="153">
        <v>112748</v>
      </c>
      <c r="G115" s="153">
        <v>4341</v>
      </c>
      <c r="H115" s="153">
        <v>4548</v>
      </c>
      <c r="I115" s="153">
        <v>4914</v>
      </c>
      <c r="J115" s="153">
        <v>5600</v>
      </c>
      <c r="K115" s="153">
        <v>5779</v>
      </c>
      <c r="L115" s="153">
        <v>5278</v>
      </c>
      <c r="M115" s="153">
        <v>6314</v>
      </c>
      <c r="N115" s="153">
        <v>7552</v>
      </c>
      <c r="O115" s="153">
        <v>9730</v>
      </c>
      <c r="P115" s="153">
        <v>8812</v>
      </c>
      <c r="Q115" s="153">
        <v>7644</v>
      </c>
      <c r="R115" s="153">
        <v>6600</v>
      </c>
      <c r="S115" s="153">
        <v>6523</v>
      </c>
      <c r="T115" s="153">
        <v>7828</v>
      </c>
      <c r="U115" s="153">
        <v>6337</v>
      </c>
      <c r="V115" s="153">
        <v>5298</v>
      </c>
      <c r="W115" s="153">
        <v>4718</v>
      </c>
      <c r="X115" s="153">
        <v>3037</v>
      </c>
      <c r="Y115" s="153">
        <v>1413</v>
      </c>
      <c r="Z115" s="153">
        <v>412</v>
      </c>
      <c r="AA115" s="153">
        <v>70</v>
      </c>
      <c r="AB115" s="153">
        <v>13803</v>
      </c>
      <c r="AC115" s="153">
        <v>69832</v>
      </c>
      <c r="AD115" s="153">
        <v>29113</v>
      </c>
      <c r="AE115" s="153">
        <v>14948</v>
      </c>
      <c r="AF115" s="153">
        <v>4932</v>
      </c>
      <c r="AG115" s="153">
        <v>72060</v>
      </c>
      <c r="AH115" s="653">
        <v>12.24235</v>
      </c>
      <c r="AI115" s="653">
        <v>61.936349999999997</v>
      </c>
      <c r="AJ115" s="653">
        <v>25.821300000000001</v>
      </c>
      <c r="AK115" s="653">
        <v>31.606770000000001</v>
      </c>
      <c r="AL115" s="653">
        <v>13.25788</v>
      </c>
      <c r="AM115" s="653">
        <v>4.3743600000000002</v>
      </c>
      <c r="AN115" s="653">
        <v>6.2089999999999999E-2</v>
      </c>
      <c r="AO115" s="653">
        <v>63.912439999999997</v>
      </c>
      <c r="AP115" s="653">
        <v>46.273359999999997</v>
      </c>
      <c r="AQ115" s="653">
        <v>46.227370000000001</v>
      </c>
    </row>
    <row r="116" spans="1:43" x14ac:dyDescent="0.15">
      <c r="A116" s="192">
        <v>5263</v>
      </c>
      <c r="B116" s="192">
        <v>3</v>
      </c>
      <c r="C116" s="192">
        <v>28102</v>
      </c>
      <c r="D116" s="192">
        <v>0</v>
      </c>
      <c r="E116" s="655" t="s">
        <v>1260</v>
      </c>
      <c r="F116" s="153">
        <v>71786</v>
      </c>
      <c r="G116" s="153">
        <v>2682</v>
      </c>
      <c r="H116" s="153">
        <v>2672</v>
      </c>
      <c r="I116" s="153">
        <v>2775</v>
      </c>
      <c r="J116" s="153">
        <v>3167</v>
      </c>
      <c r="K116" s="153">
        <v>4009</v>
      </c>
      <c r="L116" s="153">
        <v>3739</v>
      </c>
      <c r="M116" s="153">
        <v>4383</v>
      </c>
      <c r="N116" s="153">
        <v>4999</v>
      </c>
      <c r="O116" s="153">
        <v>6039</v>
      </c>
      <c r="P116" s="153">
        <v>5065</v>
      </c>
      <c r="Q116" s="153">
        <v>4353</v>
      </c>
      <c r="R116" s="153">
        <v>3744</v>
      </c>
      <c r="S116" s="153">
        <v>4082</v>
      </c>
      <c r="T116" s="153">
        <v>4903</v>
      </c>
      <c r="U116" s="153">
        <v>4159</v>
      </c>
      <c r="V116" s="153">
        <v>3707</v>
      </c>
      <c r="W116" s="153">
        <v>3518</v>
      </c>
      <c r="X116" s="153">
        <v>2382</v>
      </c>
      <c r="Y116" s="153">
        <v>1048</v>
      </c>
      <c r="Z116" s="153">
        <v>284</v>
      </c>
      <c r="AA116" s="153">
        <v>76</v>
      </c>
      <c r="AB116" s="153">
        <v>8129</v>
      </c>
      <c r="AC116" s="153">
        <v>43580</v>
      </c>
      <c r="AD116" s="153">
        <v>20077</v>
      </c>
      <c r="AE116" s="153">
        <v>11015</v>
      </c>
      <c r="AF116" s="153">
        <v>3790</v>
      </c>
      <c r="AG116" s="153">
        <v>45316</v>
      </c>
      <c r="AH116" s="653">
        <v>11.32394</v>
      </c>
      <c r="AI116" s="653">
        <v>60.708219999999997</v>
      </c>
      <c r="AJ116" s="653">
        <v>27.967849999999999</v>
      </c>
      <c r="AK116" s="653">
        <v>33.65419</v>
      </c>
      <c r="AL116" s="653">
        <v>15.34422</v>
      </c>
      <c r="AM116" s="653">
        <v>5.2795800000000002</v>
      </c>
      <c r="AN116" s="653">
        <v>0.10587000000000001</v>
      </c>
      <c r="AO116" s="653">
        <v>63.126510000000003</v>
      </c>
      <c r="AP116" s="653">
        <v>47.158929999999998</v>
      </c>
      <c r="AQ116" s="653">
        <v>46.31053</v>
      </c>
    </row>
    <row r="117" spans="1:43" x14ac:dyDescent="0.15">
      <c r="A117" s="192">
        <v>5264</v>
      </c>
      <c r="B117" s="192">
        <v>3</v>
      </c>
      <c r="C117" s="192">
        <v>28105</v>
      </c>
      <c r="D117" s="192">
        <v>0</v>
      </c>
      <c r="E117" s="655" t="s">
        <v>1261</v>
      </c>
      <c r="F117" s="153">
        <v>54337</v>
      </c>
      <c r="G117" s="153">
        <v>1646</v>
      </c>
      <c r="H117" s="153">
        <v>1618</v>
      </c>
      <c r="I117" s="153">
        <v>1741</v>
      </c>
      <c r="J117" s="153">
        <v>1921</v>
      </c>
      <c r="K117" s="153">
        <v>2563</v>
      </c>
      <c r="L117" s="153">
        <v>3259</v>
      </c>
      <c r="M117" s="153">
        <v>3287</v>
      </c>
      <c r="N117" s="153">
        <v>3252</v>
      </c>
      <c r="O117" s="153">
        <v>3928</v>
      </c>
      <c r="P117" s="153">
        <v>3427</v>
      </c>
      <c r="Q117" s="153">
        <v>3139</v>
      </c>
      <c r="R117" s="153">
        <v>2965</v>
      </c>
      <c r="S117" s="153">
        <v>3242</v>
      </c>
      <c r="T117" s="153">
        <v>4184</v>
      </c>
      <c r="U117" s="153">
        <v>4033</v>
      </c>
      <c r="V117" s="153">
        <v>3567</v>
      </c>
      <c r="W117" s="153">
        <v>3275</v>
      </c>
      <c r="X117" s="153">
        <v>2028</v>
      </c>
      <c r="Y117" s="153">
        <v>967</v>
      </c>
      <c r="Z117" s="153">
        <v>245</v>
      </c>
      <c r="AA117" s="153">
        <v>50</v>
      </c>
      <c r="AB117" s="153">
        <v>5005</v>
      </c>
      <c r="AC117" s="153">
        <v>30983</v>
      </c>
      <c r="AD117" s="153">
        <v>18349</v>
      </c>
      <c r="AE117" s="153">
        <v>10132</v>
      </c>
      <c r="AF117" s="153">
        <v>3290</v>
      </c>
      <c r="AG117" s="153">
        <v>33246</v>
      </c>
      <c r="AH117" s="653">
        <v>9.2110299999999992</v>
      </c>
      <c r="AI117" s="653">
        <v>57.02008</v>
      </c>
      <c r="AJ117" s="653">
        <v>33.768889999999999</v>
      </c>
      <c r="AK117" s="653">
        <v>39.73536</v>
      </c>
      <c r="AL117" s="653">
        <v>18.64659</v>
      </c>
      <c r="AM117" s="653">
        <v>6.0548099999999998</v>
      </c>
      <c r="AN117" s="653">
        <v>9.2020000000000005E-2</v>
      </c>
      <c r="AO117" s="653">
        <v>61.184829999999998</v>
      </c>
      <c r="AP117" s="653">
        <v>50.268410000000003</v>
      </c>
      <c r="AQ117" s="653">
        <v>50.757550000000002</v>
      </c>
    </row>
    <row r="118" spans="1:43" x14ac:dyDescent="0.15">
      <c r="A118" s="192">
        <v>5265</v>
      </c>
      <c r="B118" s="192">
        <v>3</v>
      </c>
      <c r="C118" s="192">
        <v>28106</v>
      </c>
      <c r="D118" s="192">
        <v>0</v>
      </c>
      <c r="E118" s="655" t="s">
        <v>1262</v>
      </c>
      <c r="F118" s="153">
        <v>52070</v>
      </c>
      <c r="G118" s="153">
        <v>1446</v>
      </c>
      <c r="H118" s="153">
        <v>1600</v>
      </c>
      <c r="I118" s="153">
        <v>1635</v>
      </c>
      <c r="J118" s="153">
        <v>2064</v>
      </c>
      <c r="K118" s="153">
        <v>2236</v>
      </c>
      <c r="L118" s="153">
        <v>2451</v>
      </c>
      <c r="M118" s="153">
        <v>2528</v>
      </c>
      <c r="N118" s="153">
        <v>2783</v>
      </c>
      <c r="O118" s="153">
        <v>3549</v>
      </c>
      <c r="P118" s="153">
        <v>3265</v>
      </c>
      <c r="Q118" s="153">
        <v>3107</v>
      </c>
      <c r="R118" s="153">
        <v>2910</v>
      </c>
      <c r="S118" s="153">
        <v>3354</v>
      </c>
      <c r="T118" s="153">
        <v>4364</v>
      </c>
      <c r="U118" s="153">
        <v>4260</v>
      </c>
      <c r="V118" s="153">
        <v>3915</v>
      </c>
      <c r="W118" s="153">
        <v>3347</v>
      </c>
      <c r="X118" s="153">
        <v>1992</v>
      </c>
      <c r="Y118" s="153">
        <v>941</v>
      </c>
      <c r="Z118" s="153">
        <v>276</v>
      </c>
      <c r="AA118" s="153">
        <v>47</v>
      </c>
      <c r="AB118" s="153">
        <v>4681</v>
      </c>
      <c r="AC118" s="153">
        <v>28247</v>
      </c>
      <c r="AD118" s="153">
        <v>19142</v>
      </c>
      <c r="AE118" s="153">
        <v>10518</v>
      </c>
      <c r="AF118" s="153">
        <v>3256</v>
      </c>
      <c r="AG118" s="153">
        <v>30547</v>
      </c>
      <c r="AH118" s="653">
        <v>8.9898199999999999</v>
      </c>
      <c r="AI118" s="653">
        <v>54.248130000000003</v>
      </c>
      <c r="AJ118" s="653">
        <v>36.762050000000002</v>
      </c>
      <c r="AK118" s="653">
        <v>43.203380000000003</v>
      </c>
      <c r="AL118" s="653">
        <v>20.199729999999999</v>
      </c>
      <c r="AM118" s="653">
        <v>6.25312</v>
      </c>
      <c r="AN118" s="653">
        <v>9.0260000000000007E-2</v>
      </c>
      <c r="AO118" s="653">
        <v>58.665260000000004</v>
      </c>
      <c r="AP118" s="653">
        <v>51.81427</v>
      </c>
      <c r="AQ118" s="653">
        <v>53.935639999999999</v>
      </c>
    </row>
    <row r="119" spans="1:43" x14ac:dyDescent="0.15">
      <c r="A119" s="192">
        <v>5266</v>
      </c>
      <c r="B119" s="192">
        <v>3</v>
      </c>
      <c r="C119" s="192">
        <v>28107</v>
      </c>
      <c r="D119" s="192">
        <v>0</v>
      </c>
      <c r="E119" s="655" t="s">
        <v>1263</v>
      </c>
      <c r="F119" s="153">
        <v>87673</v>
      </c>
      <c r="G119" s="153">
        <v>2874</v>
      </c>
      <c r="H119" s="153">
        <v>3099</v>
      </c>
      <c r="I119" s="153">
        <v>3192</v>
      </c>
      <c r="J119" s="153">
        <v>3861</v>
      </c>
      <c r="K119" s="153">
        <v>4336</v>
      </c>
      <c r="L119" s="153">
        <v>3927</v>
      </c>
      <c r="M119" s="153">
        <v>4395</v>
      </c>
      <c r="N119" s="153">
        <v>5129</v>
      </c>
      <c r="O119" s="153">
        <v>6021</v>
      </c>
      <c r="P119" s="153">
        <v>5661</v>
      </c>
      <c r="Q119" s="153">
        <v>5401</v>
      </c>
      <c r="R119" s="153">
        <v>5168</v>
      </c>
      <c r="S119" s="153">
        <v>6045</v>
      </c>
      <c r="T119" s="153">
        <v>7708</v>
      </c>
      <c r="U119" s="153">
        <v>6656</v>
      </c>
      <c r="V119" s="153">
        <v>5435</v>
      </c>
      <c r="W119" s="153">
        <v>4320</v>
      </c>
      <c r="X119" s="153">
        <v>2789</v>
      </c>
      <c r="Y119" s="153">
        <v>1228</v>
      </c>
      <c r="Z119" s="153">
        <v>360</v>
      </c>
      <c r="AA119" s="153">
        <v>68</v>
      </c>
      <c r="AB119" s="153">
        <v>9165</v>
      </c>
      <c r="AC119" s="153">
        <v>49944</v>
      </c>
      <c r="AD119" s="153">
        <v>28564</v>
      </c>
      <c r="AE119" s="153">
        <v>14200</v>
      </c>
      <c r="AF119" s="153">
        <v>4445</v>
      </c>
      <c r="AG119" s="153">
        <v>53791</v>
      </c>
      <c r="AH119" s="653">
        <v>10.453620000000001</v>
      </c>
      <c r="AI119" s="653">
        <v>56.966230000000003</v>
      </c>
      <c r="AJ119" s="653">
        <v>32.580159999999999</v>
      </c>
      <c r="AK119" s="653">
        <v>39.475090000000002</v>
      </c>
      <c r="AL119" s="653">
        <v>16.196549999999998</v>
      </c>
      <c r="AM119" s="653">
        <v>5.0699800000000002</v>
      </c>
      <c r="AN119" s="653">
        <v>7.7560000000000004E-2</v>
      </c>
      <c r="AO119" s="653">
        <v>61.354120000000002</v>
      </c>
      <c r="AP119" s="653">
        <v>49.50985</v>
      </c>
      <c r="AQ119" s="653">
        <v>51.206249999999997</v>
      </c>
    </row>
    <row r="120" spans="1:43" x14ac:dyDescent="0.15">
      <c r="A120" s="192">
        <v>5267</v>
      </c>
      <c r="B120" s="192">
        <v>3</v>
      </c>
      <c r="C120" s="192">
        <v>28108</v>
      </c>
      <c r="D120" s="192">
        <v>0</v>
      </c>
      <c r="E120" s="655" t="s">
        <v>1264</v>
      </c>
      <c r="F120" s="153">
        <v>116734</v>
      </c>
      <c r="G120" s="153">
        <v>4519</v>
      </c>
      <c r="H120" s="153">
        <v>4772</v>
      </c>
      <c r="I120" s="153">
        <v>4733</v>
      </c>
      <c r="J120" s="153">
        <v>5092</v>
      </c>
      <c r="K120" s="153">
        <v>4745</v>
      </c>
      <c r="L120" s="153">
        <v>5170</v>
      </c>
      <c r="M120" s="153">
        <v>6256</v>
      </c>
      <c r="N120" s="153">
        <v>7139</v>
      </c>
      <c r="O120" s="153">
        <v>8787</v>
      </c>
      <c r="P120" s="153">
        <v>7705</v>
      </c>
      <c r="Q120" s="153">
        <v>7156</v>
      </c>
      <c r="R120" s="153">
        <v>6738</v>
      </c>
      <c r="S120" s="153">
        <v>7425</v>
      </c>
      <c r="T120" s="153">
        <v>9417</v>
      </c>
      <c r="U120" s="153">
        <v>8227</v>
      </c>
      <c r="V120" s="153">
        <v>6897</v>
      </c>
      <c r="W120" s="153">
        <v>5893</v>
      </c>
      <c r="X120" s="153">
        <v>3751</v>
      </c>
      <c r="Y120" s="153">
        <v>1738</v>
      </c>
      <c r="Z120" s="153">
        <v>476</v>
      </c>
      <c r="AA120" s="153">
        <v>98</v>
      </c>
      <c r="AB120" s="153">
        <v>14024</v>
      </c>
      <c r="AC120" s="153">
        <v>66213</v>
      </c>
      <c r="AD120" s="153">
        <v>36497</v>
      </c>
      <c r="AE120" s="153">
        <v>18853</v>
      </c>
      <c r="AF120" s="153">
        <v>6063</v>
      </c>
      <c r="AG120" s="153">
        <v>70538</v>
      </c>
      <c r="AH120" s="653">
        <v>12.013640000000001</v>
      </c>
      <c r="AI120" s="653">
        <v>56.721260000000001</v>
      </c>
      <c r="AJ120" s="653">
        <v>31.2651</v>
      </c>
      <c r="AK120" s="653">
        <v>37.625709999999998</v>
      </c>
      <c r="AL120" s="653">
        <v>16.150390000000002</v>
      </c>
      <c r="AM120" s="653">
        <v>5.1938599999999999</v>
      </c>
      <c r="AN120" s="653">
        <v>8.3949999999999997E-2</v>
      </c>
      <c r="AO120" s="653">
        <v>60.426270000000002</v>
      </c>
      <c r="AP120" s="653">
        <v>48.636470000000003</v>
      </c>
      <c r="AQ120" s="653">
        <v>49.579709999999999</v>
      </c>
    </row>
    <row r="121" spans="1:43" x14ac:dyDescent="0.15">
      <c r="A121" s="192">
        <v>5268</v>
      </c>
      <c r="B121" s="192">
        <v>3</v>
      </c>
      <c r="C121" s="192">
        <v>28109</v>
      </c>
      <c r="D121" s="192">
        <v>0</v>
      </c>
      <c r="E121" s="655" t="s">
        <v>1265</v>
      </c>
      <c r="F121" s="153">
        <v>116022</v>
      </c>
      <c r="G121" s="153">
        <v>3973</v>
      </c>
      <c r="H121" s="153">
        <v>4787</v>
      </c>
      <c r="I121" s="153">
        <v>5127</v>
      </c>
      <c r="J121" s="153">
        <v>5559</v>
      </c>
      <c r="K121" s="153">
        <v>5070</v>
      </c>
      <c r="L121" s="153">
        <v>4837</v>
      </c>
      <c r="M121" s="153">
        <v>5524</v>
      </c>
      <c r="N121" s="153">
        <v>6872</v>
      </c>
      <c r="O121" s="153">
        <v>8686</v>
      </c>
      <c r="P121" s="153">
        <v>7863</v>
      </c>
      <c r="Q121" s="153">
        <v>7394</v>
      </c>
      <c r="R121" s="153">
        <v>7080</v>
      </c>
      <c r="S121" s="153">
        <v>7979</v>
      </c>
      <c r="T121" s="153">
        <v>10092</v>
      </c>
      <c r="U121" s="153">
        <v>8261</v>
      </c>
      <c r="V121" s="153">
        <v>6437</v>
      </c>
      <c r="W121" s="153">
        <v>5067</v>
      </c>
      <c r="X121" s="153">
        <v>3197</v>
      </c>
      <c r="Y121" s="153">
        <v>1600</v>
      </c>
      <c r="Z121" s="153">
        <v>534</v>
      </c>
      <c r="AA121" s="153">
        <v>83</v>
      </c>
      <c r="AB121" s="153">
        <v>13887</v>
      </c>
      <c r="AC121" s="153">
        <v>66864</v>
      </c>
      <c r="AD121" s="153">
        <v>35271</v>
      </c>
      <c r="AE121" s="153">
        <v>16918</v>
      </c>
      <c r="AF121" s="153">
        <v>5414</v>
      </c>
      <c r="AG121" s="153">
        <v>71397</v>
      </c>
      <c r="AH121" s="653">
        <v>11.969279999999999</v>
      </c>
      <c r="AI121" s="653">
        <v>57.630450000000003</v>
      </c>
      <c r="AJ121" s="653">
        <v>30.400269999999999</v>
      </c>
      <c r="AK121" s="653">
        <v>37.277410000000003</v>
      </c>
      <c r="AL121" s="653">
        <v>14.581720000000001</v>
      </c>
      <c r="AM121" s="653">
        <v>4.6663600000000001</v>
      </c>
      <c r="AN121" s="653">
        <v>7.1540000000000006E-2</v>
      </c>
      <c r="AO121" s="653">
        <v>61.537469999999999</v>
      </c>
      <c r="AP121" s="653">
        <v>48.360280000000003</v>
      </c>
      <c r="AQ121" s="653">
        <v>49.779060000000001</v>
      </c>
    </row>
    <row r="122" spans="1:43" x14ac:dyDescent="0.15">
      <c r="A122" s="192">
        <v>5269</v>
      </c>
      <c r="B122" s="192">
        <v>3</v>
      </c>
      <c r="C122" s="192">
        <v>28110</v>
      </c>
      <c r="D122" s="192">
        <v>0</v>
      </c>
      <c r="E122" s="655" t="s">
        <v>1266</v>
      </c>
      <c r="F122" s="153">
        <v>72140</v>
      </c>
      <c r="G122" s="153">
        <v>2218</v>
      </c>
      <c r="H122" s="153">
        <v>1845</v>
      </c>
      <c r="I122" s="153">
        <v>1831</v>
      </c>
      <c r="J122" s="153">
        <v>2316</v>
      </c>
      <c r="K122" s="153">
        <v>4532</v>
      </c>
      <c r="L122" s="153">
        <v>5437</v>
      </c>
      <c r="M122" s="153">
        <v>5437</v>
      </c>
      <c r="N122" s="153">
        <v>5526</v>
      </c>
      <c r="O122" s="153">
        <v>5806</v>
      </c>
      <c r="P122" s="153">
        <v>4864</v>
      </c>
      <c r="Q122" s="153">
        <v>4220</v>
      </c>
      <c r="R122" s="153">
        <v>3904</v>
      </c>
      <c r="S122" s="153">
        <v>4193</v>
      </c>
      <c r="T122" s="153">
        <v>5208</v>
      </c>
      <c r="U122" s="153">
        <v>4400</v>
      </c>
      <c r="V122" s="153">
        <v>3871</v>
      </c>
      <c r="W122" s="153">
        <v>3325</v>
      </c>
      <c r="X122" s="153">
        <v>1994</v>
      </c>
      <c r="Y122" s="153">
        <v>900</v>
      </c>
      <c r="Z122" s="153">
        <v>269</v>
      </c>
      <c r="AA122" s="153">
        <v>44</v>
      </c>
      <c r="AB122" s="153">
        <v>5894</v>
      </c>
      <c r="AC122" s="153">
        <v>46235</v>
      </c>
      <c r="AD122" s="153">
        <v>20011</v>
      </c>
      <c r="AE122" s="153">
        <v>10403</v>
      </c>
      <c r="AF122" s="153">
        <v>3207</v>
      </c>
      <c r="AG122" s="153">
        <v>49127</v>
      </c>
      <c r="AH122" s="653">
        <v>8.1702200000000005</v>
      </c>
      <c r="AI122" s="653">
        <v>64.09066</v>
      </c>
      <c r="AJ122" s="653">
        <v>27.73912</v>
      </c>
      <c r="AK122" s="653">
        <v>33.551430000000003</v>
      </c>
      <c r="AL122" s="653">
        <v>14.42057</v>
      </c>
      <c r="AM122" s="653">
        <v>4.4455200000000001</v>
      </c>
      <c r="AN122" s="653">
        <v>6.0990000000000003E-2</v>
      </c>
      <c r="AO122" s="653">
        <v>68.099530000000001</v>
      </c>
      <c r="AP122" s="653">
        <v>47.624850000000002</v>
      </c>
      <c r="AQ122" s="653">
        <v>46.005760000000002</v>
      </c>
    </row>
    <row r="123" spans="1:43" x14ac:dyDescent="0.15">
      <c r="A123" s="192">
        <v>5270</v>
      </c>
      <c r="B123" s="192">
        <v>3</v>
      </c>
      <c r="C123" s="192">
        <v>28111</v>
      </c>
      <c r="D123" s="192">
        <v>0</v>
      </c>
      <c r="E123" s="655" t="s">
        <v>1267</v>
      </c>
      <c r="F123" s="153">
        <v>127062</v>
      </c>
      <c r="G123" s="153">
        <v>4731</v>
      </c>
      <c r="H123" s="153">
        <v>5524</v>
      </c>
      <c r="I123" s="153">
        <v>6025</v>
      </c>
      <c r="J123" s="153">
        <v>6544</v>
      </c>
      <c r="K123" s="153">
        <v>6404</v>
      </c>
      <c r="L123" s="153">
        <v>6034</v>
      </c>
      <c r="M123" s="153">
        <v>6760</v>
      </c>
      <c r="N123" s="153">
        <v>8280</v>
      </c>
      <c r="O123" s="153">
        <v>9585</v>
      </c>
      <c r="P123" s="153">
        <v>8576</v>
      </c>
      <c r="Q123" s="153">
        <v>8657</v>
      </c>
      <c r="R123" s="153">
        <v>8858</v>
      </c>
      <c r="S123" s="153">
        <v>9377</v>
      </c>
      <c r="T123" s="153">
        <v>9800</v>
      </c>
      <c r="U123" s="153">
        <v>7035</v>
      </c>
      <c r="V123" s="153">
        <v>5043</v>
      </c>
      <c r="W123" s="153">
        <v>4550</v>
      </c>
      <c r="X123" s="153">
        <v>3156</v>
      </c>
      <c r="Y123" s="153">
        <v>1573</v>
      </c>
      <c r="Z123" s="153">
        <v>466</v>
      </c>
      <c r="AA123" s="153">
        <v>84</v>
      </c>
      <c r="AB123" s="153">
        <v>16280</v>
      </c>
      <c r="AC123" s="153">
        <v>79075</v>
      </c>
      <c r="AD123" s="153">
        <v>31707</v>
      </c>
      <c r="AE123" s="153">
        <v>14872</v>
      </c>
      <c r="AF123" s="153">
        <v>5279</v>
      </c>
      <c r="AG123" s="153">
        <v>82331</v>
      </c>
      <c r="AH123" s="653">
        <v>12.81264</v>
      </c>
      <c r="AI123" s="653">
        <v>62.233400000000003</v>
      </c>
      <c r="AJ123" s="653">
        <v>24.953959999999999</v>
      </c>
      <c r="AK123" s="653">
        <v>32.333820000000003</v>
      </c>
      <c r="AL123" s="653">
        <v>11.70452</v>
      </c>
      <c r="AM123" s="653">
        <v>4.1546599999999998</v>
      </c>
      <c r="AN123" s="653">
        <v>6.6110000000000002E-2</v>
      </c>
      <c r="AO123" s="653">
        <v>64.795929999999998</v>
      </c>
      <c r="AP123" s="653">
        <v>46.112340000000003</v>
      </c>
      <c r="AQ123" s="653">
        <v>47.004080000000002</v>
      </c>
    </row>
    <row r="124" spans="1:43" x14ac:dyDescent="0.15">
      <c r="A124" s="192">
        <v>5271</v>
      </c>
      <c r="B124" s="192">
        <v>3</v>
      </c>
      <c r="C124" s="192">
        <v>28201</v>
      </c>
      <c r="D124" s="192">
        <v>2</v>
      </c>
      <c r="E124" s="656" t="s">
        <v>1268</v>
      </c>
      <c r="F124" s="153">
        <v>276940</v>
      </c>
      <c r="G124" s="153">
        <v>11400</v>
      </c>
      <c r="H124" s="153">
        <v>12139</v>
      </c>
      <c r="I124" s="153">
        <v>13084</v>
      </c>
      <c r="J124" s="153">
        <v>14013</v>
      </c>
      <c r="K124" s="153">
        <v>12756</v>
      </c>
      <c r="L124" s="153">
        <v>13401</v>
      </c>
      <c r="M124" s="153">
        <v>15161</v>
      </c>
      <c r="N124" s="153">
        <v>17556</v>
      </c>
      <c r="O124" s="153">
        <v>21669</v>
      </c>
      <c r="P124" s="153">
        <v>18782</v>
      </c>
      <c r="Q124" s="153">
        <v>17261</v>
      </c>
      <c r="R124" s="153">
        <v>15290</v>
      </c>
      <c r="S124" s="153">
        <v>17274</v>
      </c>
      <c r="T124" s="153">
        <v>21224</v>
      </c>
      <c r="U124" s="153">
        <v>18074</v>
      </c>
      <c r="V124" s="153">
        <v>14071</v>
      </c>
      <c r="W124" s="153">
        <v>11613</v>
      </c>
      <c r="X124" s="153">
        <v>7451</v>
      </c>
      <c r="Y124" s="153">
        <v>3540</v>
      </c>
      <c r="Z124" s="153">
        <v>985</v>
      </c>
      <c r="AA124" s="153">
        <v>196</v>
      </c>
      <c r="AB124" s="153">
        <v>36623</v>
      </c>
      <c r="AC124" s="153">
        <v>163163</v>
      </c>
      <c r="AD124" s="153">
        <v>77154</v>
      </c>
      <c r="AE124" s="153">
        <v>37856</v>
      </c>
      <c r="AF124" s="153">
        <v>12172</v>
      </c>
      <c r="AG124" s="153">
        <v>170374</v>
      </c>
      <c r="AH124" s="653">
        <v>13.224159999999999</v>
      </c>
      <c r="AI124" s="653">
        <v>58.916370000000001</v>
      </c>
      <c r="AJ124" s="653">
        <v>27.859459999999999</v>
      </c>
      <c r="AK124" s="653">
        <v>34.096919999999997</v>
      </c>
      <c r="AL124" s="653">
        <v>13.66939</v>
      </c>
      <c r="AM124" s="653">
        <v>4.3951799999999999</v>
      </c>
      <c r="AN124" s="653">
        <v>7.077E-2</v>
      </c>
      <c r="AO124" s="653">
        <v>61.520180000000003</v>
      </c>
      <c r="AP124" s="653">
        <v>46.562139999999999</v>
      </c>
      <c r="AQ124" s="653">
        <v>46.79269</v>
      </c>
    </row>
    <row r="125" spans="1:43" x14ac:dyDescent="0.15">
      <c r="A125" s="192">
        <v>5272</v>
      </c>
      <c r="B125" s="192">
        <v>3</v>
      </c>
      <c r="C125" s="192">
        <v>28202</v>
      </c>
      <c r="D125" s="192">
        <v>2</v>
      </c>
      <c r="E125" s="656" t="s">
        <v>1269</v>
      </c>
      <c r="F125" s="153">
        <v>233504</v>
      </c>
      <c r="G125" s="153">
        <v>8200</v>
      </c>
      <c r="H125" s="153">
        <v>8277</v>
      </c>
      <c r="I125" s="153">
        <v>8491</v>
      </c>
      <c r="J125" s="153">
        <v>9389</v>
      </c>
      <c r="K125" s="153">
        <v>10363</v>
      </c>
      <c r="L125" s="153">
        <v>11942</v>
      </c>
      <c r="M125" s="153">
        <v>13545</v>
      </c>
      <c r="N125" s="153">
        <v>15311</v>
      </c>
      <c r="O125" s="153">
        <v>18423</v>
      </c>
      <c r="P125" s="153">
        <v>16346</v>
      </c>
      <c r="Q125" s="153">
        <v>14380</v>
      </c>
      <c r="R125" s="153">
        <v>12574</v>
      </c>
      <c r="S125" s="153">
        <v>14990</v>
      </c>
      <c r="T125" s="153">
        <v>19157</v>
      </c>
      <c r="U125" s="153">
        <v>16807</v>
      </c>
      <c r="V125" s="153">
        <v>14032</v>
      </c>
      <c r="W125" s="153">
        <v>10867</v>
      </c>
      <c r="X125" s="153">
        <v>6470</v>
      </c>
      <c r="Y125" s="153">
        <v>2992</v>
      </c>
      <c r="Z125" s="153">
        <v>815</v>
      </c>
      <c r="AA125" s="153">
        <v>133</v>
      </c>
      <c r="AB125" s="153">
        <v>24968</v>
      </c>
      <c r="AC125" s="153">
        <v>137263</v>
      </c>
      <c r="AD125" s="153">
        <v>71273</v>
      </c>
      <c r="AE125" s="153">
        <v>35309</v>
      </c>
      <c r="AF125" s="153">
        <v>10410</v>
      </c>
      <c r="AG125" s="153">
        <v>147031</v>
      </c>
      <c r="AH125" s="653">
        <v>10.69275</v>
      </c>
      <c r="AI125" s="653">
        <v>58.783999999999999</v>
      </c>
      <c r="AJ125" s="653">
        <v>30.523250000000001</v>
      </c>
      <c r="AK125" s="653">
        <v>36.942839999999997</v>
      </c>
      <c r="AL125" s="653">
        <v>15.121370000000001</v>
      </c>
      <c r="AM125" s="653">
        <v>4.45817</v>
      </c>
      <c r="AN125" s="653">
        <v>5.6959999999999997E-2</v>
      </c>
      <c r="AO125" s="653">
        <v>62.967230000000001</v>
      </c>
      <c r="AP125" s="653">
        <v>48.520829999999997</v>
      </c>
      <c r="AQ125" s="653">
        <v>48.714500000000001</v>
      </c>
    </row>
    <row r="126" spans="1:43" x14ac:dyDescent="0.15">
      <c r="A126" s="192">
        <v>5273</v>
      </c>
      <c r="B126" s="192">
        <v>3</v>
      </c>
      <c r="C126" s="192">
        <v>28203</v>
      </c>
      <c r="D126" s="192">
        <v>2</v>
      </c>
      <c r="E126" s="656" t="s">
        <v>1270</v>
      </c>
      <c r="F126" s="153">
        <v>151608</v>
      </c>
      <c r="G126" s="153">
        <v>6483</v>
      </c>
      <c r="H126" s="153">
        <v>6333</v>
      </c>
      <c r="I126" s="153">
        <v>6699</v>
      </c>
      <c r="J126" s="153">
        <v>7076</v>
      </c>
      <c r="K126" s="153">
        <v>6808</v>
      </c>
      <c r="L126" s="153">
        <v>7418</v>
      </c>
      <c r="M126" s="153">
        <v>8809</v>
      </c>
      <c r="N126" s="153">
        <v>9904</v>
      </c>
      <c r="O126" s="153">
        <v>11992</v>
      </c>
      <c r="P126" s="153">
        <v>10802</v>
      </c>
      <c r="Q126" s="153">
        <v>9666</v>
      </c>
      <c r="R126" s="153">
        <v>8287</v>
      </c>
      <c r="S126" s="153">
        <v>9463</v>
      </c>
      <c r="T126" s="153">
        <v>11842</v>
      </c>
      <c r="U126" s="153">
        <v>9988</v>
      </c>
      <c r="V126" s="153">
        <v>7699</v>
      </c>
      <c r="W126" s="153">
        <v>6014</v>
      </c>
      <c r="X126" s="153">
        <v>3940</v>
      </c>
      <c r="Y126" s="153">
        <v>1765</v>
      </c>
      <c r="Z126" s="153">
        <v>528</v>
      </c>
      <c r="AA126" s="153">
        <v>92</v>
      </c>
      <c r="AB126" s="153">
        <v>19515</v>
      </c>
      <c r="AC126" s="153">
        <v>90225</v>
      </c>
      <c r="AD126" s="153">
        <v>41868</v>
      </c>
      <c r="AE126" s="153">
        <v>20038</v>
      </c>
      <c r="AF126" s="153">
        <v>6325</v>
      </c>
      <c r="AG126" s="153">
        <v>94991</v>
      </c>
      <c r="AH126" s="653">
        <v>12.87201</v>
      </c>
      <c r="AI126" s="653">
        <v>59.512030000000003</v>
      </c>
      <c r="AJ126" s="653">
        <v>27.615960000000001</v>
      </c>
      <c r="AK126" s="653">
        <v>33.857709999999997</v>
      </c>
      <c r="AL126" s="653">
        <v>13.21698</v>
      </c>
      <c r="AM126" s="653">
        <v>4.1719400000000002</v>
      </c>
      <c r="AN126" s="653">
        <v>6.0679999999999998E-2</v>
      </c>
      <c r="AO126" s="653">
        <v>62.655659999999997</v>
      </c>
      <c r="AP126" s="653">
        <v>46.606450000000002</v>
      </c>
      <c r="AQ126" s="653">
        <v>46.8277</v>
      </c>
    </row>
    <row r="127" spans="1:43" x14ac:dyDescent="0.15">
      <c r="A127" s="192">
        <v>5274</v>
      </c>
      <c r="B127" s="192">
        <v>3</v>
      </c>
      <c r="C127" s="192">
        <v>28204</v>
      </c>
      <c r="D127" s="192">
        <v>2</v>
      </c>
      <c r="E127" s="656" t="s">
        <v>1271</v>
      </c>
      <c r="F127" s="153">
        <v>259496</v>
      </c>
      <c r="G127" s="153">
        <v>10264</v>
      </c>
      <c r="H127" s="153">
        <v>11068</v>
      </c>
      <c r="I127" s="153">
        <v>11687</v>
      </c>
      <c r="J127" s="153">
        <v>13229</v>
      </c>
      <c r="K127" s="153">
        <v>13356</v>
      </c>
      <c r="L127" s="153">
        <v>12171</v>
      </c>
      <c r="M127" s="153">
        <v>14918</v>
      </c>
      <c r="N127" s="153">
        <v>18352</v>
      </c>
      <c r="O127" s="153">
        <v>22809</v>
      </c>
      <c r="P127" s="153">
        <v>20345</v>
      </c>
      <c r="Q127" s="153">
        <v>16859</v>
      </c>
      <c r="R127" s="153">
        <v>14201</v>
      </c>
      <c r="S127" s="153">
        <v>15196</v>
      </c>
      <c r="T127" s="153">
        <v>18497</v>
      </c>
      <c r="U127" s="153">
        <v>14819</v>
      </c>
      <c r="V127" s="153">
        <v>12033</v>
      </c>
      <c r="W127" s="153">
        <v>9643</v>
      </c>
      <c r="X127" s="153">
        <v>6316</v>
      </c>
      <c r="Y127" s="153">
        <v>2746</v>
      </c>
      <c r="Z127" s="153">
        <v>814</v>
      </c>
      <c r="AA127" s="153">
        <v>173</v>
      </c>
      <c r="AB127" s="153">
        <v>33019</v>
      </c>
      <c r="AC127" s="153">
        <v>161436</v>
      </c>
      <c r="AD127" s="153">
        <v>65041</v>
      </c>
      <c r="AE127" s="153">
        <v>31725</v>
      </c>
      <c r="AF127" s="153">
        <v>10049</v>
      </c>
      <c r="AG127" s="153">
        <v>166704</v>
      </c>
      <c r="AH127" s="653">
        <v>12.72428</v>
      </c>
      <c r="AI127" s="653">
        <v>62.211359999999999</v>
      </c>
      <c r="AJ127" s="653">
        <v>25.064360000000001</v>
      </c>
      <c r="AK127" s="653">
        <v>30.92032</v>
      </c>
      <c r="AL127" s="653">
        <v>12.225619999999999</v>
      </c>
      <c r="AM127" s="653">
        <v>3.8725100000000001</v>
      </c>
      <c r="AN127" s="653">
        <v>6.6669999999999993E-2</v>
      </c>
      <c r="AO127" s="653">
        <v>64.24145</v>
      </c>
      <c r="AP127" s="653">
        <v>45.592489999999998</v>
      </c>
      <c r="AQ127" s="653">
        <v>45.418559999999999</v>
      </c>
    </row>
    <row r="128" spans="1:43" x14ac:dyDescent="0.15">
      <c r="A128" s="192">
        <v>5275</v>
      </c>
      <c r="B128" s="192">
        <v>3</v>
      </c>
      <c r="C128" s="192">
        <v>28205</v>
      </c>
      <c r="D128" s="192">
        <v>2</v>
      </c>
      <c r="E128" s="656" t="s">
        <v>1272</v>
      </c>
      <c r="F128" s="153">
        <v>23266</v>
      </c>
      <c r="G128" s="153">
        <v>698</v>
      </c>
      <c r="H128" s="153">
        <v>850</v>
      </c>
      <c r="I128" s="153">
        <v>960</v>
      </c>
      <c r="J128" s="153">
        <v>987</v>
      </c>
      <c r="K128" s="153">
        <v>777</v>
      </c>
      <c r="L128" s="153">
        <v>810</v>
      </c>
      <c r="M128" s="153">
        <v>1039</v>
      </c>
      <c r="N128" s="153">
        <v>1249</v>
      </c>
      <c r="O128" s="153">
        <v>1509</v>
      </c>
      <c r="P128" s="153">
        <v>1443</v>
      </c>
      <c r="Q128" s="153">
        <v>1361</v>
      </c>
      <c r="R128" s="153">
        <v>1482</v>
      </c>
      <c r="S128" s="153">
        <v>1759</v>
      </c>
      <c r="T128" s="153">
        <v>2121</v>
      </c>
      <c r="U128" s="153">
        <v>1602</v>
      </c>
      <c r="V128" s="153">
        <v>1403</v>
      </c>
      <c r="W128" s="153">
        <v>1448</v>
      </c>
      <c r="X128" s="153">
        <v>1081</v>
      </c>
      <c r="Y128" s="153">
        <v>519</v>
      </c>
      <c r="Z128" s="153">
        <v>141</v>
      </c>
      <c r="AA128" s="153">
        <v>27</v>
      </c>
      <c r="AB128" s="153">
        <v>2508</v>
      </c>
      <c r="AC128" s="153">
        <v>12416</v>
      </c>
      <c r="AD128" s="153">
        <v>8342</v>
      </c>
      <c r="AE128" s="153">
        <v>4619</v>
      </c>
      <c r="AF128" s="153">
        <v>1768</v>
      </c>
      <c r="AG128" s="153">
        <v>13550</v>
      </c>
      <c r="AH128" s="653">
        <v>10.779680000000001</v>
      </c>
      <c r="AI128" s="653">
        <v>53.365430000000003</v>
      </c>
      <c r="AJ128" s="653">
        <v>35.854900000000001</v>
      </c>
      <c r="AK128" s="653">
        <v>43.415280000000003</v>
      </c>
      <c r="AL128" s="653">
        <v>19.853000000000002</v>
      </c>
      <c r="AM128" s="653">
        <v>7.5990700000000002</v>
      </c>
      <c r="AN128" s="653">
        <v>0.11605</v>
      </c>
      <c r="AO128" s="653">
        <v>58.239490000000004</v>
      </c>
      <c r="AP128" s="653">
        <v>51.7318</v>
      </c>
      <c r="AQ128" s="653">
        <v>54.795079999999999</v>
      </c>
    </row>
    <row r="129" spans="1:43" x14ac:dyDescent="0.15">
      <c r="A129" s="192">
        <v>5276</v>
      </c>
      <c r="B129" s="192">
        <v>3</v>
      </c>
      <c r="C129" s="192">
        <v>28206</v>
      </c>
      <c r="D129" s="192">
        <v>2</v>
      </c>
      <c r="E129" s="656" t="s">
        <v>1273</v>
      </c>
      <c r="F129" s="153">
        <v>52261</v>
      </c>
      <c r="G129" s="153">
        <v>1865</v>
      </c>
      <c r="H129" s="153">
        <v>2129</v>
      </c>
      <c r="I129" s="153">
        <v>2137</v>
      </c>
      <c r="J129" s="153">
        <v>2159</v>
      </c>
      <c r="K129" s="153">
        <v>1926</v>
      </c>
      <c r="L129" s="153">
        <v>1958</v>
      </c>
      <c r="M129" s="153">
        <v>2606</v>
      </c>
      <c r="N129" s="153">
        <v>3327</v>
      </c>
      <c r="O129" s="153">
        <v>4469</v>
      </c>
      <c r="P129" s="153">
        <v>4165</v>
      </c>
      <c r="Q129" s="153">
        <v>3641</v>
      </c>
      <c r="R129" s="153">
        <v>3134</v>
      </c>
      <c r="S129" s="153">
        <v>3338</v>
      </c>
      <c r="T129" s="153">
        <v>4137</v>
      </c>
      <c r="U129" s="153">
        <v>3364</v>
      </c>
      <c r="V129" s="153">
        <v>2837</v>
      </c>
      <c r="W129" s="153">
        <v>2358</v>
      </c>
      <c r="X129" s="153">
        <v>1643</v>
      </c>
      <c r="Y129" s="153">
        <v>769</v>
      </c>
      <c r="Z129" s="153">
        <v>255</v>
      </c>
      <c r="AA129" s="153">
        <v>44</v>
      </c>
      <c r="AB129" s="153">
        <v>6131</v>
      </c>
      <c r="AC129" s="153">
        <v>30723</v>
      </c>
      <c r="AD129" s="153">
        <v>15407</v>
      </c>
      <c r="AE129" s="153">
        <v>7906</v>
      </c>
      <c r="AF129" s="153">
        <v>2711</v>
      </c>
      <c r="AG129" s="153">
        <v>32701</v>
      </c>
      <c r="AH129" s="653">
        <v>11.7315</v>
      </c>
      <c r="AI129" s="653">
        <v>58.787619999999997</v>
      </c>
      <c r="AJ129" s="653">
        <v>29.480869999999999</v>
      </c>
      <c r="AK129" s="653">
        <v>35.868049999999997</v>
      </c>
      <c r="AL129" s="653">
        <v>15.12792</v>
      </c>
      <c r="AM129" s="653">
        <v>5.1874200000000004</v>
      </c>
      <c r="AN129" s="653">
        <v>8.4190000000000001E-2</v>
      </c>
      <c r="AO129" s="653">
        <v>62.572470000000003</v>
      </c>
      <c r="AP129" s="653">
        <v>48.602559999999997</v>
      </c>
      <c r="AQ129" s="653">
        <v>49.05932</v>
      </c>
    </row>
    <row r="130" spans="1:43" x14ac:dyDescent="0.15">
      <c r="A130" s="192">
        <v>5277</v>
      </c>
      <c r="B130" s="192">
        <v>3</v>
      </c>
      <c r="C130" s="192">
        <v>28207</v>
      </c>
      <c r="D130" s="192">
        <v>2</v>
      </c>
      <c r="E130" s="656" t="s">
        <v>1274</v>
      </c>
      <c r="F130" s="153">
        <v>101242</v>
      </c>
      <c r="G130" s="153">
        <v>4371</v>
      </c>
      <c r="H130" s="153">
        <v>4611</v>
      </c>
      <c r="I130" s="153">
        <v>4693</v>
      </c>
      <c r="J130" s="153">
        <v>5001</v>
      </c>
      <c r="K130" s="153">
        <v>4540</v>
      </c>
      <c r="L130" s="153">
        <v>4889</v>
      </c>
      <c r="M130" s="153">
        <v>5866</v>
      </c>
      <c r="N130" s="153">
        <v>7036</v>
      </c>
      <c r="O130" s="153">
        <v>8496</v>
      </c>
      <c r="P130" s="153">
        <v>7616</v>
      </c>
      <c r="Q130" s="153">
        <v>6229</v>
      </c>
      <c r="R130" s="153">
        <v>5096</v>
      </c>
      <c r="S130" s="153">
        <v>6042</v>
      </c>
      <c r="T130" s="153">
        <v>7519</v>
      </c>
      <c r="U130" s="153">
        <v>6550</v>
      </c>
      <c r="V130" s="153">
        <v>5041</v>
      </c>
      <c r="W130" s="153">
        <v>3877</v>
      </c>
      <c r="X130" s="153">
        <v>2364</v>
      </c>
      <c r="Y130" s="153">
        <v>1056</v>
      </c>
      <c r="Z130" s="153">
        <v>304</v>
      </c>
      <c r="AA130" s="153">
        <v>45</v>
      </c>
      <c r="AB130" s="153">
        <v>13675</v>
      </c>
      <c r="AC130" s="153">
        <v>60811</v>
      </c>
      <c r="AD130" s="153">
        <v>26756</v>
      </c>
      <c r="AE130" s="153">
        <v>12687</v>
      </c>
      <c r="AF130" s="153">
        <v>3769</v>
      </c>
      <c r="AG130" s="153">
        <v>63329</v>
      </c>
      <c r="AH130" s="653">
        <v>13.507239999999999</v>
      </c>
      <c r="AI130" s="653">
        <v>60.064990000000002</v>
      </c>
      <c r="AJ130" s="653">
        <v>26.427769999999999</v>
      </c>
      <c r="AK130" s="653">
        <v>32.395650000000003</v>
      </c>
      <c r="AL130" s="653">
        <v>12.531359999999999</v>
      </c>
      <c r="AM130" s="653">
        <v>3.7227600000000001</v>
      </c>
      <c r="AN130" s="653">
        <v>4.4450000000000003E-2</v>
      </c>
      <c r="AO130" s="653">
        <v>62.552100000000003</v>
      </c>
      <c r="AP130" s="653">
        <v>45.752499999999998</v>
      </c>
      <c r="AQ130" s="653">
        <v>45.654179999999997</v>
      </c>
    </row>
    <row r="131" spans="1:43" x14ac:dyDescent="0.15">
      <c r="A131" s="192">
        <v>5278</v>
      </c>
      <c r="B131" s="192">
        <v>3</v>
      </c>
      <c r="C131" s="192">
        <v>28208</v>
      </c>
      <c r="D131" s="192">
        <v>2</v>
      </c>
      <c r="E131" s="656" t="s">
        <v>1275</v>
      </c>
      <c r="F131" s="153">
        <v>15618</v>
      </c>
      <c r="G131" s="153">
        <v>551</v>
      </c>
      <c r="H131" s="153">
        <v>531</v>
      </c>
      <c r="I131" s="153">
        <v>578</v>
      </c>
      <c r="J131" s="153">
        <v>625</v>
      </c>
      <c r="K131" s="153">
        <v>544</v>
      </c>
      <c r="L131" s="153">
        <v>618</v>
      </c>
      <c r="M131" s="153">
        <v>736</v>
      </c>
      <c r="N131" s="153">
        <v>801</v>
      </c>
      <c r="O131" s="153">
        <v>1002</v>
      </c>
      <c r="P131" s="153">
        <v>858</v>
      </c>
      <c r="Q131" s="153">
        <v>864</v>
      </c>
      <c r="R131" s="153">
        <v>832</v>
      </c>
      <c r="S131" s="153">
        <v>1139</v>
      </c>
      <c r="T131" s="153">
        <v>1531</v>
      </c>
      <c r="U131" s="153">
        <v>1290</v>
      </c>
      <c r="V131" s="153">
        <v>1077</v>
      </c>
      <c r="W131" s="153">
        <v>889</v>
      </c>
      <c r="X131" s="153">
        <v>634</v>
      </c>
      <c r="Y131" s="153">
        <v>367</v>
      </c>
      <c r="Z131" s="153">
        <v>124</v>
      </c>
      <c r="AA131" s="153">
        <v>27</v>
      </c>
      <c r="AB131" s="153">
        <v>1660</v>
      </c>
      <c r="AC131" s="153">
        <v>8019</v>
      </c>
      <c r="AD131" s="153">
        <v>5939</v>
      </c>
      <c r="AE131" s="153">
        <v>3118</v>
      </c>
      <c r="AF131" s="153">
        <v>1152</v>
      </c>
      <c r="AG131" s="153">
        <v>8925</v>
      </c>
      <c r="AH131" s="653">
        <v>10.62876</v>
      </c>
      <c r="AI131" s="653">
        <v>51.3446</v>
      </c>
      <c r="AJ131" s="653">
        <v>38.02664</v>
      </c>
      <c r="AK131" s="653">
        <v>45.319499999999998</v>
      </c>
      <c r="AL131" s="653">
        <v>19.96414</v>
      </c>
      <c r="AM131" s="653">
        <v>7.3761000000000001</v>
      </c>
      <c r="AN131" s="653">
        <v>0.17288000000000001</v>
      </c>
      <c r="AO131" s="653">
        <v>57.145600000000002</v>
      </c>
      <c r="AP131" s="653">
        <v>51.993409999999997</v>
      </c>
      <c r="AQ131" s="653">
        <v>55.64331</v>
      </c>
    </row>
    <row r="132" spans="1:43" x14ac:dyDescent="0.15">
      <c r="A132" s="192">
        <v>5279</v>
      </c>
      <c r="B132" s="192">
        <v>3</v>
      </c>
      <c r="C132" s="192">
        <v>28209</v>
      </c>
      <c r="D132" s="192">
        <v>2</v>
      </c>
      <c r="E132" s="656" t="s">
        <v>1276</v>
      </c>
      <c r="F132" s="153">
        <v>42756</v>
      </c>
      <c r="G132" s="153">
        <v>1564</v>
      </c>
      <c r="H132" s="153">
        <v>1824</v>
      </c>
      <c r="I132" s="153">
        <v>1794</v>
      </c>
      <c r="J132" s="153">
        <v>1892</v>
      </c>
      <c r="K132" s="153">
        <v>1213</v>
      </c>
      <c r="L132" s="153">
        <v>1565</v>
      </c>
      <c r="M132" s="153">
        <v>2004</v>
      </c>
      <c r="N132" s="153">
        <v>2223</v>
      </c>
      <c r="O132" s="153">
        <v>2690</v>
      </c>
      <c r="P132" s="153">
        <v>2538</v>
      </c>
      <c r="Q132" s="153">
        <v>2583</v>
      </c>
      <c r="R132" s="153">
        <v>2735</v>
      </c>
      <c r="S132" s="153">
        <v>3158</v>
      </c>
      <c r="T132" s="153">
        <v>3412</v>
      </c>
      <c r="U132" s="153">
        <v>2878</v>
      </c>
      <c r="V132" s="153">
        <v>2586</v>
      </c>
      <c r="W132" s="153">
        <v>2649</v>
      </c>
      <c r="X132" s="153">
        <v>1973</v>
      </c>
      <c r="Y132" s="153">
        <v>1077</v>
      </c>
      <c r="Z132" s="153">
        <v>338</v>
      </c>
      <c r="AA132" s="153">
        <v>60</v>
      </c>
      <c r="AB132" s="153">
        <v>5182</v>
      </c>
      <c r="AC132" s="153">
        <v>22601</v>
      </c>
      <c r="AD132" s="153">
        <v>14973</v>
      </c>
      <c r="AE132" s="153">
        <v>8683</v>
      </c>
      <c r="AF132" s="153">
        <v>3448</v>
      </c>
      <c r="AG132" s="153">
        <v>24121</v>
      </c>
      <c r="AH132" s="653">
        <v>12.11994</v>
      </c>
      <c r="AI132" s="653">
        <v>52.860419999999998</v>
      </c>
      <c r="AJ132" s="653">
        <v>35.019649999999999</v>
      </c>
      <c r="AK132" s="653">
        <v>42.405740000000002</v>
      </c>
      <c r="AL132" s="653">
        <v>20.308260000000001</v>
      </c>
      <c r="AM132" s="653">
        <v>8.0643700000000003</v>
      </c>
      <c r="AN132" s="653">
        <v>0.14033000000000001</v>
      </c>
      <c r="AO132" s="653">
        <v>56.415469999999999</v>
      </c>
      <c r="AP132" s="653">
        <v>51.11956</v>
      </c>
      <c r="AQ132" s="653">
        <v>53.994579999999999</v>
      </c>
    </row>
    <row r="133" spans="1:43" x14ac:dyDescent="0.15">
      <c r="A133" s="192">
        <v>5280</v>
      </c>
      <c r="B133" s="192">
        <v>3</v>
      </c>
      <c r="C133" s="192">
        <v>28210</v>
      </c>
      <c r="D133" s="192">
        <v>2</v>
      </c>
      <c r="E133" s="656" t="s">
        <v>507</v>
      </c>
      <c r="F133" s="153">
        <v>136265</v>
      </c>
      <c r="G133" s="153">
        <v>5561</v>
      </c>
      <c r="H133" s="153">
        <v>5967</v>
      </c>
      <c r="I133" s="153">
        <v>6381</v>
      </c>
      <c r="J133" s="153">
        <v>6816</v>
      </c>
      <c r="K133" s="153">
        <v>5952</v>
      </c>
      <c r="L133" s="153">
        <v>6666</v>
      </c>
      <c r="M133" s="153">
        <v>7668</v>
      </c>
      <c r="N133" s="153">
        <v>8741</v>
      </c>
      <c r="O133" s="153">
        <v>10829</v>
      </c>
      <c r="P133" s="153">
        <v>9211</v>
      </c>
      <c r="Q133" s="153">
        <v>8284</v>
      </c>
      <c r="R133" s="153">
        <v>7772</v>
      </c>
      <c r="S133" s="153">
        <v>9347</v>
      </c>
      <c r="T133" s="153">
        <v>11116</v>
      </c>
      <c r="U133" s="153">
        <v>9045</v>
      </c>
      <c r="V133" s="153">
        <v>6490</v>
      </c>
      <c r="W133" s="153">
        <v>5190</v>
      </c>
      <c r="X133" s="153">
        <v>3225</v>
      </c>
      <c r="Y133" s="153">
        <v>1517</v>
      </c>
      <c r="Z133" s="153">
        <v>416</v>
      </c>
      <c r="AA133" s="153">
        <v>71</v>
      </c>
      <c r="AB133" s="153">
        <v>17909</v>
      </c>
      <c r="AC133" s="153">
        <v>81286</v>
      </c>
      <c r="AD133" s="153">
        <v>37070</v>
      </c>
      <c r="AE133" s="153">
        <v>16909</v>
      </c>
      <c r="AF133" s="153">
        <v>5229</v>
      </c>
      <c r="AG133" s="153">
        <v>85586</v>
      </c>
      <c r="AH133" s="653">
        <v>13.142770000000001</v>
      </c>
      <c r="AI133" s="653">
        <v>59.652880000000003</v>
      </c>
      <c r="AJ133" s="653">
        <v>27.204339999999998</v>
      </c>
      <c r="AK133" s="653">
        <v>34.063769999999998</v>
      </c>
      <c r="AL133" s="653">
        <v>12.408910000000001</v>
      </c>
      <c r="AM133" s="653">
        <v>3.83738</v>
      </c>
      <c r="AN133" s="653">
        <v>5.21E-2</v>
      </c>
      <c r="AO133" s="653">
        <v>62.808500000000002</v>
      </c>
      <c r="AP133" s="653">
        <v>46.390819999999998</v>
      </c>
      <c r="AQ133" s="653">
        <v>46.775410000000001</v>
      </c>
    </row>
    <row r="134" spans="1:43" x14ac:dyDescent="0.15">
      <c r="A134" s="192">
        <v>5281</v>
      </c>
      <c r="B134" s="192">
        <v>3</v>
      </c>
      <c r="C134" s="192">
        <v>28212</v>
      </c>
      <c r="D134" s="192">
        <v>2</v>
      </c>
      <c r="E134" s="656" t="s">
        <v>1277</v>
      </c>
      <c r="F134" s="153">
        <v>25236</v>
      </c>
      <c r="G134" s="153">
        <v>822</v>
      </c>
      <c r="H134" s="153">
        <v>928</v>
      </c>
      <c r="I134" s="153">
        <v>1145</v>
      </c>
      <c r="J134" s="153">
        <v>1255</v>
      </c>
      <c r="K134" s="153">
        <v>995</v>
      </c>
      <c r="L134" s="153">
        <v>1074</v>
      </c>
      <c r="M134" s="153">
        <v>1107</v>
      </c>
      <c r="N134" s="153">
        <v>1404</v>
      </c>
      <c r="O134" s="153">
        <v>1735</v>
      </c>
      <c r="P134" s="153">
        <v>1574</v>
      </c>
      <c r="Q134" s="153">
        <v>1532</v>
      </c>
      <c r="R134" s="153">
        <v>1476</v>
      </c>
      <c r="S134" s="153">
        <v>1807</v>
      </c>
      <c r="T134" s="153">
        <v>2107</v>
      </c>
      <c r="U134" s="153">
        <v>1801</v>
      </c>
      <c r="V134" s="153">
        <v>1509</v>
      </c>
      <c r="W134" s="153">
        <v>1390</v>
      </c>
      <c r="X134" s="153">
        <v>940</v>
      </c>
      <c r="Y134" s="153">
        <v>465</v>
      </c>
      <c r="Z134" s="153">
        <v>151</v>
      </c>
      <c r="AA134" s="153">
        <v>19</v>
      </c>
      <c r="AB134" s="153">
        <v>2895</v>
      </c>
      <c r="AC134" s="153">
        <v>13959</v>
      </c>
      <c r="AD134" s="153">
        <v>8382</v>
      </c>
      <c r="AE134" s="153">
        <v>4474</v>
      </c>
      <c r="AF134" s="153">
        <v>1575</v>
      </c>
      <c r="AG134" s="153">
        <v>14811</v>
      </c>
      <c r="AH134" s="653">
        <v>11.47171</v>
      </c>
      <c r="AI134" s="653">
        <v>55.313839999999999</v>
      </c>
      <c r="AJ134" s="653">
        <v>33.214460000000003</v>
      </c>
      <c r="AK134" s="653">
        <v>40.374859999999998</v>
      </c>
      <c r="AL134" s="653">
        <v>17.728639999999999</v>
      </c>
      <c r="AM134" s="653">
        <v>6.2410800000000002</v>
      </c>
      <c r="AN134" s="653">
        <v>7.5289999999999996E-2</v>
      </c>
      <c r="AO134" s="653">
        <v>58.689970000000002</v>
      </c>
      <c r="AP134" s="653">
        <v>49.885199999999998</v>
      </c>
      <c r="AQ134" s="653">
        <v>51.778790000000001</v>
      </c>
    </row>
    <row r="135" spans="1:43" x14ac:dyDescent="0.15">
      <c r="A135" s="192">
        <v>5282</v>
      </c>
      <c r="B135" s="192">
        <v>3</v>
      </c>
      <c r="C135" s="192">
        <v>28213</v>
      </c>
      <c r="D135" s="192">
        <v>2</v>
      </c>
      <c r="E135" s="656" t="s">
        <v>1278</v>
      </c>
      <c r="F135" s="153">
        <v>21354</v>
      </c>
      <c r="G135" s="153">
        <v>746</v>
      </c>
      <c r="H135" s="153">
        <v>825</v>
      </c>
      <c r="I135" s="153">
        <v>967</v>
      </c>
      <c r="J135" s="153">
        <v>972</v>
      </c>
      <c r="K135" s="153">
        <v>780</v>
      </c>
      <c r="L135" s="153">
        <v>825</v>
      </c>
      <c r="M135" s="153">
        <v>956</v>
      </c>
      <c r="N135" s="153">
        <v>1150</v>
      </c>
      <c r="O135" s="153">
        <v>1460</v>
      </c>
      <c r="P135" s="153">
        <v>1308</v>
      </c>
      <c r="Q135" s="153">
        <v>1279</v>
      </c>
      <c r="R135" s="153">
        <v>1295</v>
      </c>
      <c r="S135" s="153">
        <v>1481</v>
      </c>
      <c r="T135" s="153">
        <v>1681</v>
      </c>
      <c r="U135" s="153">
        <v>1620</v>
      </c>
      <c r="V135" s="153">
        <v>1377</v>
      </c>
      <c r="W135" s="153">
        <v>1174</v>
      </c>
      <c r="X135" s="153">
        <v>872</v>
      </c>
      <c r="Y135" s="153">
        <v>443</v>
      </c>
      <c r="Z135" s="153">
        <v>122</v>
      </c>
      <c r="AA135" s="153">
        <v>21</v>
      </c>
      <c r="AB135" s="153">
        <v>2538</v>
      </c>
      <c r="AC135" s="153">
        <v>11506</v>
      </c>
      <c r="AD135" s="153">
        <v>7310</v>
      </c>
      <c r="AE135" s="153">
        <v>4009</v>
      </c>
      <c r="AF135" s="153">
        <v>1458</v>
      </c>
      <c r="AG135" s="153">
        <v>12215</v>
      </c>
      <c r="AH135" s="653">
        <v>11.88536</v>
      </c>
      <c r="AI135" s="653">
        <v>53.882179999999998</v>
      </c>
      <c r="AJ135" s="653">
        <v>34.232460000000003</v>
      </c>
      <c r="AK135" s="653">
        <v>41.167929999999998</v>
      </c>
      <c r="AL135" s="653">
        <v>18.774000000000001</v>
      </c>
      <c r="AM135" s="653">
        <v>6.8277599999999996</v>
      </c>
      <c r="AN135" s="653">
        <v>9.8339999999999997E-2</v>
      </c>
      <c r="AO135" s="653">
        <v>57.202399999999997</v>
      </c>
      <c r="AP135" s="653">
        <v>50.363439999999997</v>
      </c>
      <c r="AQ135" s="653">
        <v>52.551720000000003</v>
      </c>
    </row>
    <row r="136" spans="1:43" x14ac:dyDescent="0.15">
      <c r="A136" s="192">
        <v>5283</v>
      </c>
      <c r="B136" s="192">
        <v>3</v>
      </c>
      <c r="C136" s="192">
        <v>28214</v>
      </c>
      <c r="D136" s="192">
        <v>2</v>
      </c>
      <c r="E136" s="656" t="s">
        <v>1279</v>
      </c>
      <c r="F136" s="153">
        <v>120688</v>
      </c>
      <c r="G136" s="153">
        <v>4339</v>
      </c>
      <c r="H136" s="153">
        <v>5024</v>
      </c>
      <c r="I136" s="153">
        <v>5298</v>
      </c>
      <c r="J136" s="153">
        <v>5771</v>
      </c>
      <c r="K136" s="153">
        <v>5003</v>
      </c>
      <c r="L136" s="153">
        <v>4859</v>
      </c>
      <c r="M136" s="153">
        <v>5970</v>
      </c>
      <c r="N136" s="153">
        <v>7630</v>
      </c>
      <c r="O136" s="153">
        <v>9942</v>
      </c>
      <c r="P136" s="153">
        <v>9243</v>
      </c>
      <c r="Q136" s="153">
        <v>7850</v>
      </c>
      <c r="R136" s="153">
        <v>6979</v>
      </c>
      <c r="S136" s="153">
        <v>7636</v>
      </c>
      <c r="T136" s="153">
        <v>9853</v>
      </c>
      <c r="U136" s="153">
        <v>8125</v>
      </c>
      <c r="V136" s="153">
        <v>6572</v>
      </c>
      <c r="W136" s="153">
        <v>5076</v>
      </c>
      <c r="X136" s="153">
        <v>3338</v>
      </c>
      <c r="Y136" s="153">
        <v>1600</v>
      </c>
      <c r="Z136" s="153">
        <v>506</v>
      </c>
      <c r="AA136" s="153">
        <v>74</v>
      </c>
      <c r="AB136" s="153">
        <v>14661</v>
      </c>
      <c r="AC136" s="153">
        <v>70883</v>
      </c>
      <c r="AD136" s="153">
        <v>35144</v>
      </c>
      <c r="AE136" s="153">
        <v>17166</v>
      </c>
      <c r="AF136" s="153">
        <v>5518</v>
      </c>
      <c r="AG136" s="153">
        <v>74965</v>
      </c>
      <c r="AH136" s="653">
        <v>12.14785</v>
      </c>
      <c r="AI136" s="653">
        <v>58.732430000000001</v>
      </c>
      <c r="AJ136" s="653">
        <v>29.119710000000001</v>
      </c>
      <c r="AK136" s="653">
        <v>35.446770000000001</v>
      </c>
      <c r="AL136" s="653">
        <v>14.22345</v>
      </c>
      <c r="AM136" s="653">
        <v>4.57212</v>
      </c>
      <c r="AN136" s="653">
        <v>6.132E-2</v>
      </c>
      <c r="AO136" s="653">
        <v>62.114710000000002</v>
      </c>
      <c r="AP136" s="653">
        <v>47.81662</v>
      </c>
      <c r="AQ136" s="653">
        <v>48.284640000000003</v>
      </c>
    </row>
    <row r="137" spans="1:43" x14ac:dyDescent="0.15">
      <c r="A137" s="192">
        <v>5284</v>
      </c>
      <c r="B137" s="192">
        <v>3</v>
      </c>
      <c r="C137" s="192">
        <v>28215</v>
      </c>
      <c r="D137" s="192">
        <v>2</v>
      </c>
      <c r="E137" s="656" t="s">
        <v>1280</v>
      </c>
      <c r="F137" s="153">
        <v>40117</v>
      </c>
      <c r="G137" s="153">
        <v>1285</v>
      </c>
      <c r="H137" s="153">
        <v>1473</v>
      </c>
      <c r="I137" s="153">
        <v>1639</v>
      </c>
      <c r="J137" s="153">
        <v>1855</v>
      </c>
      <c r="K137" s="153">
        <v>1587</v>
      </c>
      <c r="L137" s="153">
        <v>1599</v>
      </c>
      <c r="M137" s="153">
        <v>1827</v>
      </c>
      <c r="N137" s="153">
        <v>2272</v>
      </c>
      <c r="O137" s="153">
        <v>2656</v>
      </c>
      <c r="P137" s="153">
        <v>2397</v>
      </c>
      <c r="Q137" s="153">
        <v>2349</v>
      </c>
      <c r="R137" s="153">
        <v>2517</v>
      </c>
      <c r="S137" s="153">
        <v>3079</v>
      </c>
      <c r="T137" s="153">
        <v>3835</v>
      </c>
      <c r="U137" s="153">
        <v>3231</v>
      </c>
      <c r="V137" s="153">
        <v>2223</v>
      </c>
      <c r="W137" s="153">
        <v>1922</v>
      </c>
      <c r="X137" s="153">
        <v>1364</v>
      </c>
      <c r="Y137" s="153">
        <v>746</v>
      </c>
      <c r="Z137" s="153">
        <v>211</v>
      </c>
      <c r="AA137" s="153">
        <v>50</v>
      </c>
      <c r="AB137" s="153">
        <v>4397</v>
      </c>
      <c r="AC137" s="153">
        <v>22138</v>
      </c>
      <c r="AD137" s="153">
        <v>13582</v>
      </c>
      <c r="AE137" s="153">
        <v>6516</v>
      </c>
      <c r="AF137" s="153">
        <v>2371</v>
      </c>
      <c r="AG137" s="153">
        <v>24118</v>
      </c>
      <c r="AH137" s="653">
        <v>10.96044</v>
      </c>
      <c r="AI137" s="653">
        <v>55.183590000000002</v>
      </c>
      <c r="AJ137" s="653">
        <v>33.855969999999999</v>
      </c>
      <c r="AK137" s="653">
        <v>41.531019999999998</v>
      </c>
      <c r="AL137" s="653">
        <v>16.24249</v>
      </c>
      <c r="AM137" s="653">
        <v>5.9102100000000002</v>
      </c>
      <c r="AN137" s="653">
        <v>0.12464</v>
      </c>
      <c r="AO137" s="653">
        <v>60.119149999999998</v>
      </c>
      <c r="AP137" s="653">
        <v>50.254170000000002</v>
      </c>
      <c r="AQ137" s="653">
        <v>53.001080000000002</v>
      </c>
    </row>
    <row r="138" spans="1:43" x14ac:dyDescent="0.15">
      <c r="A138" s="192">
        <v>5285</v>
      </c>
      <c r="B138" s="192">
        <v>3</v>
      </c>
      <c r="C138" s="192">
        <v>28216</v>
      </c>
      <c r="D138" s="192">
        <v>2</v>
      </c>
      <c r="E138" s="656" t="s">
        <v>1281</v>
      </c>
      <c r="F138" s="153">
        <v>46633</v>
      </c>
      <c r="G138" s="153">
        <v>1757</v>
      </c>
      <c r="H138" s="153">
        <v>2045</v>
      </c>
      <c r="I138" s="153">
        <v>2147</v>
      </c>
      <c r="J138" s="153">
        <v>2318</v>
      </c>
      <c r="K138" s="153">
        <v>2017</v>
      </c>
      <c r="L138" s="153">
        <v>2263</v>
      </c>
      <c r="M138" s="153">
        <v>2510</v>
      </c>
      <c r="N138" s="153">
        <v>2851</v>
      </c>
      <c r="O138" s="153">
        <v>3520</v>
      </c>
      <c r="P138" s="153">
        <v>3007</v>
      </c>
      <c r="Q138" s="153">
        <v>2842</v>
      </c>
      <c r="R138" s="153">
        <v>2739</v>
      </c>
      <c r="S138" s="153">
        <v>3241</v>
      </c>
      <c r="T138" s="153">
        <v>4040</v>
      </c>
      <c r="U138" s="153">
        <v>3155</v>
      </c>
      <c r="V138" s="153">
        <v>2332</v>
      </c>
      <c r="W138" s="153">
        <v>1900</v>
      </c>
      <c r="X138" s="153">
        <v>1176</v>
      </c>
      <c r="Y138" s="153">
        <v>572</v>
      </c>
      <c r="Z138" s="153">
        <v>176</v>
      </c>
      <c r="AA138" s="153">
        <v>25</v>
      </c>
      <c r="AB138" s="153">
        <v>5949</v>
      </c>
      <c r="AC138" s="153">
        <v>27308</v>
      </c>
      <c r="AD138" s="153">
        <v>13376</v>
      </c>
      <c r="AE138" s="153">
        <v>6181</v>
      </c>
      <c r="AF138" s="153">
        <v>1949</v>
      </c>
      <c r="AG138" s="153">
        <v>29030</v>
      </c>
      <c r="AH138" s="653">
        <v>12.757059999999999</v>
      </c>
      <c r="AI138" s="653">
        <v>58.55939</v>
      </c>
      <c r="AJ138" s="653">
        <v>28.68355</v>
      </c>
      <c r="AK138" s="653">
        <v>35.633560000000003</v>
      </c>
      <c r="AL138" s="653">
        <v>13.25456</v>
      </c>
      <c r="AM138" s="653">
        <v>4.1794399999999996</v>
      </c>
      <c r="AN138" s="653">
        <v>5.3609999999999998E-2</v>
      </c>
      <c r="AO138" s="653">
        <v>62.252049999999997</v>
      </c>
      <c r="AP138" s="653">
        <v>47.154490000000003</v>
      </c>
      <c r="AQ138" s="653">
        <v>47.908740000000002</v>
      </c>
    </row>
    <row r="139" spans="1:43" x14ac:dyDescent="0.15">
      <c r="A139" s="192">
        <v>5286</v>
      </c>
      <c r="B139" s="192">
        <v>3</v>
      </c>
      <c r="C139" s="192">
        <v>28217</v>
      </c>
      <c r="D139" s="192">
        <v>2</v>
      </c>
      <c r="E139" s="656" t="s">
        <v>1282</v>
      </c>
      <c r="F139" s="153">
        <v>82493</v>
      </c>
      <c r="G139" s="153">
        <v>2855</v>
      </c>
      <c r="H139" s="153">
        <v>3366</v>
      </c>
      <c r="I139" s="153">
        <v>3718</v>
      </c>
      <c r="J139" s="153">
        <v>3795</v>
      </c>
      <c r="K139" s="153">
        <v>3378</v>
      </c>
      <c r="L139" s="153">
        <v>3194</v>
      </c>
      <c r="M139" s="153">
        <v>3959</v>
      </c>
      <c r="N139" s="153">
        <v>4871</v>
      </c>
      <c r="O139" s="153">
        <v>6637</v>
      </c>
      <c r="P139" s="153">
        <v>6025</v>
      </c>
      <c r="Q139" s="153">
        <v>4894</v>
      </c>
      <c r="R139" s="153">
        <v>4447</v>
      </c>
      <c r="S139" s="153">
        <v>5129</v>
      </c>
      <c r="T139" s="153">
        <v>6928</v>
      </c>
      <c r="U139" s="153">
        <v>6619</v>
      </c>
      <c r="V139" s="153">
        <v>5134</v>
      </c>
      <c r="W139" s="153">
        <v>3672</v>
      </c>
      <c r="X139" s="153">
        <v>2305</v>
      </c>
      <c r="Y139" s="153">
        <v>1096</v>
      </c>
      <c r="Z139" s="153">
        <v>387</v>
      </c>
      <c r="AA139" s="153">
        <v>84</v>
      </c>
      <c r="AB139" s="153">
        <v>9939</v>
      </c>
      <c r="AC139" s="153">
        <v>46329</v>
      </c>
      <c r="AD139" s="153">
        <v>26225</v>
      </c>
      <c r="AE139" s="153">
        <v>12678</v>
      </c>
      <c r="AF139" s="153">
        <v>3872</v>
      </c>
      <c r="AG139" s="153">
        <v>49462</v>
      </c>
      <c r="AH139" s="653">
        <v>12.048299999999999</v>
      </c>
      <c r="AI139" s="653">
        <v>56.16113</v>
      </c>
      <c r="AJ139" s="653">
        <v>31.790579999999999</v>
      </c>
      <c r="AK139" s="653">
        <v>38.008069999999996</v>
      </c>
      <c r="AL139" s="653">
        <v>15.36858</v>
      </c>
      <c r="AM139" s="653">
        <v>4.6937300000000004</v>
      </c>
      <c r="AN139" s="653">
        <v>0.10183</v>
      </c>
      <c r="AO139" s="653">
        <v>59.959029999999998</v>
      </c>
      <c r="AP139" s="653">
        <v>48.720039999999997</v>
      </c>
      <c r="AQ139" s="653">
        <v>49.400539999999999</v>
      </c>
    </row>
    <row r="140" spans="1:43" x14ac:dyDescent="0.15">
      <c r="A140" s="192">
        <v>5287</v>
      </c>
      <c r="B140" s="192">
        <v>3</v>
      </c>
      <c r="C140" s="192">
        <v>28218</v>
      </c>
      <c r="D140" s="192">
        <v>2</v>
      </c>
      <c r="E140" s="656" t="s">
        <v>1283</v>
      </c>
      <c r="F140" s="153">
        <v>24850</v>
      </c>
      <c r="G140" s="153">
        <v>960</v>
      </c>
      <c r="H140" s="153">
        <v>1156</v>
      </c>
      <c r="I140" s="153">
        <v>1282</v>
      </c>
      <c r="J140" s="153">
        <v>1247</v>
      </c>
      <c r="K140" s="153">
        <v>1055</v>
      </c>
      <c r="L140" s="153">
        <v>1099</v>
      </c>
      <c r="M140" s="153">
        <v>1298</v>
      </c>
      <c r="N140" s="153">
        <v>1522</v>
      </c>
      <c r="O140" s="153">
        <v>1939</v>
      </c>
      <c r="P140" s="153">
        <v>1617</v>
      </c>
      <c r="Q140" s="153">
        <v>1450</v>
      </c>
      <c r="R140" s="153">
        <v>1428</v>
      </c>
      <c r="S140" s="153">
        <v>1710</v>
      </c>
      <c r="T140" s="153">
        <v>1980</v>
      </c>
      <c r="U140" s="153">
        <v>1591</v>
      </c>
      <c r="V140" s="153">
        <v>1144</v>
      </c>
      <c r="W140" s="153">
        <v>1023</v>
      </c>
      <c r="X140" s="153">
        <v>790</v>
      </c>
      <c r="Y140" s="153">
        <v>416</v>
      </c>
      <c r="Z140" s="153">
        <v>125</v>
      </c>
      <c r="AA140" s="153">
        <v>18</v>
      </c>
      <c r="AB140" s="153">
        <v>3398</v>
      </c>
      <c r="AC140" s="153">
        <v>14365</v>
      </c>
      <c r="AD140" s="153">
        <v>7087</v>
      </c>
      <c r="AE140" s="153">
        <v>3516</v>
      </c>
      <c r="AF140" s="153">
        <v>1349</v>
      </c>
      <c r="AG140" s="153">
        <v>15098</v>
      </c>
      <c r="AH140" s="653">
        <v>13.67404</v>
      </c>
      <c r="AI140" s="653">
        <v>57.806840000000001</v>
      </c>
      <c r="AJ140" s="653">
        <v>28.519110000000001</v>
      </c>
      <c r="AK140" s="653">
        <v>35.400399999999998</v>
      </c>
      <c r="AL140" s="653">
        <v>14.14889</v>
      </c>
      <c r="AM140" s="653">
        <v>5.4285699999999997</v>
      </c>
      <c r="AN140" s="653">
        <v>7.2429999999999994E-2</v>
      </c>
      <c r="AO140" s="653">
        <v>60.756540000000001</v>
      </c>
      <c r="AP140" s="653">
        <v>47.067770000000003</v>
      </c>
      <c r="AQ140" s="653">
        <v>47.608939999999997</v>
      </c>
    </row>
    <row r="141" spans="1:43" x14ac:dyDescent="0.15">
      <c r="A141" s="192">
        <v>5288</v>
      </c>
      <c r="B141" s="192">
        <v>3</v>
      </c>
      <c r="C141" s="192">
        <v>28219</v>
      </c>
      <c r="D141" s="192">
        <v>2</v>
      </c>
      <c r="E141" s="656" t="s">
        <v>1284</v>
      </c>
      <c r="F141" s="153">
        <v>58507</v>
      </c>
      <c r="G141" s="153">
        <v>2150</v>
      </c>
      <c r="H141" s="153">
        <v>2369</v>
      </c>
      <c r="I141" s="153">
        <v>2552</v>
      </c>
      <c r="J141" s="153">
        <v>3445</v>
      </c>
      <c r="K141" s="153">
        <v>3542</v>
      </c>
      <c r="L141" s="153">
        <v>2918</v>
      </c>
      <c r="M141" s="153">
        <v>2994</v>
      </c>
      <c r="N141" s="153">
        <v>3316</v>
      </c>
      <c r="O141" s="153">
        <v>3904</v>
      </c>
      <c r="P141" s="153">
        <v>4162</v>
      </c>
      <c r="Q141" s="153">
        <v>4957</v>
      </c>
      <c r="R141" s="153">
        <v>4691</v>
      </c>
      <c r="S141" s="153">
        <v>4370</v>
      </c>
      <c r="T141" s="153">
        <v>3753</v>
      </c>
      <c r="U141" s="153">
        <v>2719</v>
      </c>
      <c r="V141" s="153">
        <v>2212</v>
      </c>
      <c r="W141" s="153">
        <v>2055</v>
      </c>
      <c r="X141" s="153">
        <v>1488</v>
      </c>
      <c r="Y141" s="153">
        <v>683</v>
      </c>
      <c r="Z141" s="153">
        <v>186</v>
      </c>
      <c r="AA141" s="153">
        <v>41</v>
      </c>
      <c r="AB141" s="153">
        <v>7071</v>
      </c>
      <c r="AC141" s="153">
        <v>38299</v>
      </c>
      <c r="AD141" s="153">
        <v>13137</v>
      </c>
      <c r="AE141" s="153">
        <v>6665</v>
      </c>
      <c r="AF141" s="153">
        <v>2398</v>
      </c>
      <c r="AG141" s="153">
        <v>38607</v>
      </c>
      <c r="AH141" s="653">
        <v>12.08573</v>
      </c>
      <c r="AI141" s="653">
        <v>65.460539999999995</v>
      </c>
      <c r="AJ141" s="653">
        <v>22.453720000000001</v>
      </c>
      <c r="AK141" s="653">
        <v>29.922920000000001</v>
      </c>
      <c r="AL141" s="653">
        <v>11.3918</v>
      </c>
      <c r="AM141" s="653">
        <v>4.0986500000000001</v>
      </c>
      <c r="AN141" s="653">
        <v>7.0080000000000003E-2</v>
      </c>
      <c r="AO141" s="653">
        <v>65.986980000000003</v>
      </c>
      <c r="AP141" s="653">
        <v>45.631399999999999</v>
      </c>
      <c r="AQ141" s="653">
        <v>47.531289999999998</v>
      </c>
    </row>
    <row r="142" spans="1:43" x14ac:dyDescent="0.15">
      <c r="A142" s="192">
        <v>5289</v>
      </c>
      <c r="B142" s="192">
        <v>3</v>
      </c>
      <c r="C142" s="192">
        <v>28220</v>
      </c>
      <c r="D142" s="192">
        <v>2</v>
      </c>
      <c r="E142" s="656" t="s">
        <v>1285</v>
      </c>
      <c r="F142" s="153">
        <v>22660</v>
      </c>
      <c r="G142" s="153">
        <v>755</v>
      </c>
      <c r="H142" s="153">
        <v>793</v>
      </c>
      <c r="I142" s="153">
        <v>955</v>
      </c>
      <c r="J142" s="153">
        <v>1111</v>
      </c>
      <c r="K142" s="153">
        <v>879</v>
      </c>
      <c r="L142" s="153">
        <v>958</v>
      </c>
      <c r="M142" s="153">
        <v>1009</v>
      </c>
      <c r="N142" s="153">
        <v>1141</v>
      </c>
      <c r="O142" s="153">
        <v>1417</v>
      </c>
      <c r="P142" s="153">
        <v>1413</v>
      </c>
      <c r="Q142" s="153">
        <v>1431</v>
      </c>
      <c r="R142" s="153">
        <v>1437</v>
      </c>
      <c r="S142" s="153">
        <v>1797</v>
      </c>
      <c r="T142" s="153">
        <v>1871</v>
      </c>
      <c r="U142" s="153">
        <v>1505</v>
      </c>
      <c r="V142" s="153">
        <v>1264</v>
      </c>
      <c r="W142" s="153">
        <v>1237</v>
      </c>
      <c r="X142" s="153">
        <v>961</v>
      </c>
      <c r="Y142" s="153">
        <v>550</v>
      </c>
      <c r="Z142" s="153">
        <v>142</v>
      </c>
      <c r="AA142" s="153">
        <v>34</v>
      </c>
      <c r="AB142" s="153">
        <v>2503</v>
      </c>
      <c r="AC142" s="153">
        <v>12593</v>
      </c>
      <c r="AD142" s="153">
        <v>7564</v>
      </c>
      <c r="AE142" s="153">
        <v>4188</v>
      </c>
      <c r="AF142" s="153">
        <v>1687</v>
      </c>
      <c r="AG142" s="153">
        <v>13353</v>
      </c>
      <c r="AH142" s="653">
        <v>11.0459</v>
      </c>
      <c r="AI142" s="653">
        <v>55.573700000000002</v>
      </c>
      <c r="AJ142" s="653">
        <v>33.380409999999998</v>
      </c>
      <c r="AK142" s="653">
        <v>41.310679999999998</v>
      </c>
      <c r="AL142" s="653">
        <v>18.481909999999999</v>
      </c>
      <c r="AM142" s="653">
        <v>7.4448400000000001</v>
      </c>
      <c r="AN142" s="653">
        <v>0.15004000000000001</v>
      </c>
      <c r="AO142" s="653">
        <v>58.927630000000001</v>
      </c>
      <c r="AP142" s="653">
        <v>50.536409999999997</v>
      </c>
      <c r="AQ142" s="653">
        <v>53.105960000000003</v>
      </c>
    </row>
    <row r="143" spans="1:43" x14ac:dyDescent="0.15">
      <c r="A143" s="192">
        <v>5290</v>
      </c>
      <c r="B143" s="192">
        <v>3</v>
      </c>
      <c r="C143" s="192">
        <v>28221</v>
      </c>
      <c r="D143" s="192">
        <v>2</v>
      </c>
      <c r="E143" s="656" t="s">
        <v>1286</v>
      </c>
      <c r="F143" s="153">
        <v>21730</v>
      </c>
      <c r="G143" s="153">
        <v>762</v>
      </c>
      <c r="H143" s="153">
        <v>767</v>
      </c>
      <c r="I143" s="153">
        <v>851</v>
      </c>
      <c r="J143" s="153">
        <v>864</v>
      </c>
      <c r="K143" s="153">
        <v>764</v>
      </c>
      <c r="L143" s="153">
        <v>912</v>
      </c>
      <c r="M143" s="153">
        <v>1005</v>
      </c>
      <c r="N143" s="153">
        <v>1130</v>
      </c>
      <c r="O143" s="153">
        <v>1272</v>
      </c>
      <c r="P143" s="153">
        <v>1220</v>
      </c>
      <c r="Q143" s="153">
        <v>1350</v>
      </c>
      <c r="R143" s="153">
        <v>1448</v>
      </c>
      <c r="S143" s="153">
        <v>1648</v>
      </c>
      <c r="T143" s="153">
        <v>1798</v>
      </c>
      <c r="U143" s="153">
        <v>1417</v>
      </c>
      <c r="V143" s="153">
        <v>1352</v>
      </c>
      <c r="W143" s="153">
        <v>1328</v>
      </c>
      <c r="X143" s="153">
        <v>1080</v>
      </c>
      <c r="Y143" s="153">
        <v>547</v>
      </c>
      <c r="Z143" s="153">
        <v>186</v>
      </c>
      <c r="AA143" s="153">
        <v>29</v>
      </c>
      <c r="AB143" s="153">
        <v>2380</v>
      </c>
      <c r="AC143" s="153">
        <v>11613</v>
      </c>
      <c r="AD143" s="153">
        <v>7737</v>
      </c>
      <c r="AE143" s="153">
        <v>4522</v>
      </c>
      <c r="AF143" s="153">
        <v>1842</v>
      </c>
      <c r="AG143" s="153">
        <v>12547</v>
      </c>
      <c r="AH143" s="653">
        <v>10.9526</v>
      </c>
      <c r="AI143" s="653">
        <v>53.442250000000001</v>
      </c>
      <c r="AJ143" s="653">
        <v>35.605150000000002</v>
      </c>
      <c r="AK143" s="653">
        <v>43.189140000000002</v>
      </c>
      <c r="AL143" s="653">
        <v>20.809940000000001</v>
      </c>
      <c r="AM143" s="653">
        <v>8.4767600000000005</v>
      </c>
      <c r="AN143" s="653">
        <v>0.13346</v>
      </c>
      <c r="AO143" s="653">
        <v>57.740450000000003</v>
      </c>
      <c r="AP143" s="653">
        <v>51.735660000000003</v>
      </c>
      <c r="AQ143" s="653">
        <v>54.876919999999998</v>
      </c>
    </row>
    <row r="144" spans="1:43" x14ac:dyDescent="0.15">
      <c r="A144" s="192">
        <v>5291</v>
      </c>
      <c r="B144" s="192">
        <v>3</v>
      </c>
      <c r="C144" s="192">
        <v>28222</v>
      </c>
      <c r="D144" s="192">
        <v>2</v>
      </c>
      <c r="E144" s="656" t="s">
        <v>1159</v>
      </c>
      <c r="F144" s="153">
        <v>12594</v>
      </c>
      <c r="G144" s="153">
        <v>386</v>
      </c>
      <c r="H144" s="153">
        <v>436</v>
      </c>
      <c r="I144" s="153">
        <v>521</v>
      </c>
      <c r="J144" s="153">
        <v>487</v>
      </c>
      <c r="K144" s="153">
        <v>301</v>
      </c>
      <c r="L144" s="153">
        <v>424</v>
      </c>
      <c r="M144" s="153">
        <v>526</v>
      </c>
      <c r="N144" s="153">
        <v>594</v>
      </c>
      <c r="O144" s="153">
        <v>669</v>
      </c>
      <c r="P144" s="153">
        <v>636</v>
      </c>
      <c r="Q144" s="153">
        <v>755</v>
      </c>
      <c r="R144" s="153">
        <v>855</v>
      </c>
      <c r="S144" s="153">
        <v>988</v>
      </c>
      <c r="T144" s="153">
        <v>1054</v>
      </c>
      <c r="U144" s="153">
        <v>868</v>
      </c>
      <c r="V144" s="153">
        <v>851</v>
      </c>
      <c r="W144" s="153">
        <v>917</v>
      </c>
      <c r="X144" s="153">
        <v>783</v>
      </c>
      <c r="Y144" s="153">
        <v>392</v>
      </c>
      <c r="Z144" s="153">
        <v>125</v>
      </c>
      <c r="AA144" s="153">
        <v>26</v>
      </c>
      <c r="AB144" s="153">
        <v>1343</v>
      </c>
      <c r="AC144" s="153">
        <v>6235</v>
      </c>
      <c r="AD144" s="153">
        <v>5016</v>
      </c>
      <c r="AE144" s="153">
        <v>3094</v>
      </c>
      <c r="AF144" s="153">
        <v>1326</v>
      </c>
      <c r="AG144" s="153">
        <v>6802</v>
      </c>
      <c r="AH144" s="653">
        <v>10.66381</v>
      </c>
      <c r="AI144" s="653">
        <v>49.5077</v>
      </c>
      <c r="AJ144" s="653">
        <v>39.828490000000002</v>
      </c>
      <c r="AK144" s="653">
        <v>47.673499999999997</v>
      </c>
      <c r="AL144" s="653">
        <v>24.567250000000001</v>
      </c>
      <c r="AM144" s="653">
        <v>10.52882</v>
      </c>
      <c r="AN144" s="653">
        <v>0.20644999999999999</v>
      </c>
      <c r="AO144" s="653">
        <v>54.00985</v>
      </c>
      <c r="AP144" s="653">
        <v>54.094090000000001</v>
      </c>
      <c r="AQ144" s="653">
        <v>58.293750000000003</v>
      </c>
    </row>
    <row r="145" spans="1:43" x14ac:dyDescent="0.15">
      <c r="A145" s="192">
        <v>5292</v>
      </c>
      <c r="B145" s="192">
        <v>3</v>
      </c>
      <c r="C145" s="192">
        <v>28223</v>
      </c>
      <c r="D145" s="192">
        <v>2</v>
      </c>
      <c r="E145" s="656" t="s">
        <v>1160</v>
      </c>
      <c r="F145" s="153">
        <v>33867</v>
      </c>
      <c r="G145" s="153">
        <v>1242</v>
      </c>
      <c r="H145" s="153">
        <v>1337</v>
      </c>
      <c r="I145" s="153">
        <v>1507</v>
      </c>
      <c r="J145" s="153">
        <v>1639</v>
      </c>
      <c r="K145" s="153">
        <v>1076</v>
      </c>
      <c r="L145" s="153">
        <v>1281</v>
      </c>
      <c r="M145" s="153">
        <v>1519</v>
      </c>
      <c r="N145" s="153">
        <v>1770</v>
      </c>
      <c r="O145" s="153">
        <v>2014</v>
      </c>
      <c r="P145" s="153">
        <v>1883</v>
      </c>
      <c r="Q145" s="153">
        <v>1932</v>
      </c>
      <c r="R145" s="153">
        <v>2221</v>
      </c>
      <c r="S145" s="153">
        <v>2482</v>
      </c>
      <c r="T145" s="153">
        <v>2762</v>
      </c>
      <c r="U145" s="153">
        <v>2253</v>
      </c>
      <c r="V145" s="153">
        <v>1977</v>
      </c>
      <c r="W145" s="153">
        <v>2110</v>
      </c>
      <c r="X145" s="153">
        <v>1660</v>
      </c>
      <c r="Y145" s="153">
        <v>909</v>
      </c>
      <c r="Z145" s="153">
        <v>249</v>
      </c>
      <c r="AA145" s="153">
        <v>44</v>
      </c>
      <c r="AB145" s="153">
        <v>4086</v>
      </c>
      <c r="AC145" s="153">
        <v>17817</v>
      </c>
      <c r="AD145" s="153">
        <v>11964</v>
      </c>
      <c r="AE145" s="153">
        <v>6949</v>
      </c>
      <c r="AF145" s="153">
        <v>2862</v>
      </c>
      <c r="AG145" s="153">
        <v>18940</v>
      </c>
      <c r="AH145" s="653">
        <v>12.06484</v>
      </c>
      <c r="AI145" s="653">
        <v>52.608730000000001</v>
      </c>
      <c r="AJ145" s="653">
        <v>35.326419999999999</v>
      </c>
      <c r="AK145" s="653">
        <v>42.655090000000001</v>
      </c>
      <c r="AL145" s="653">
        <v>20.5185</v>
      </c>
      <c r="AM145" s="653">
        <v>8.4506999999999994</v>
      </c>
      <c r="AN145" s="653">
        <v>0.12992000000000001</v>
      </c>
      <c r="AO145" s="653">
        <v>55.92465</v>
      </c>
      <c r="AP145" s="653">
        <v>51.06908</v>
      </c>
      <c r="AQ145" s="653">
        <v>54.346809999999998</v>
      </c>
    </row>
    <row r="146" spans="1:43" x14ac:dyDescent="0.15">
      <c r="A146" s="192">
        <v>5293</v>
      </c>
      <c r="B146" s="192">
        <v>3</v>
      </c>
      <c r="C146" s="192">
        <v>28224</v>
      </c>
      <c r="D146" s="192">
        <v>2</v>
      </c>
      <c r="E146" s="656" t="s">
        <v>542</v>
      </c>
      <c r="F146" s="153">
        <v>24467</v>
      </c>
      <c r="G146" s="153">
        <v>888</v>
      </c>
      <c r="H146" s="153">
        <v>937</v>
      </c>
      <c r="I146" s="153">
        <v>1048</v>
      </c>
      <c r="J146" s="153">
        <v>926</v>
      </c>
      <c r="K146" s="153">
        <v>683</v>
      </c>
      <c r="L146" s="153">
        <v>926</v>
      </c>
      <c r="M146" s="153">
        <v>1112</v>
      </c>
      <c r="N146" s="153">
        <v>1265</v>
      </c>
      <c r="O146" s="153">
        <v>1524</v>
      </c>
      <c r="P146" s="153">
        <v>1365</v>
      </c>
      <c r="Q146" s="153">
        <v>1468</v>
      </c>
      <c r="R146" s="153">
        <v>1570</v>
      </c>
      <c r="S146" s="153">
        <v>1883</v>
      </c>
      <c r="T146" s="153">
        <v>2167</v>
      </c>
      <c r="U146" s="153">
        <v>1618</v>
      </c>
      <c r="V146" s="153">
        <v>1502</v>
      </c>
      <c r="W146" s="153">
        <v>1483</v>
      </c>
      <c r="X146" s="153">
        <v>1240</v>
      </c>
      <c r="Y146" s="153">
        <v>630</v>
      </c>
      <c r="Z146" s="153">
        <v>194</v>
      </c>
      <c r="AA146" s="153">
        <v>38</v>
      </c>
      <c r="AB146" s="153">
        <v>2873</v>
      </c>
      <c r="AC146" s="153">
        <v>12722</v>
      </c>
      <c r="AD146" s="153">
        <v>8872</v>
      </c>
      <c r="AE146" s="153">
        <v>5087</v>
      </c>
      <c r="AF146" s="153">
        <v>2102</v>
      </c>
      <c r="AG146" s="153">
        <v>13963</v>
      </c>
      <c r="AH146" s="653">
        <v>11.74235</v>
      </c>
      <c r="AI146" s="653">
        <v>51.996569999999998</v>
      </c>
      <c r="AJ146" s="653">
        <v>36.261090000000003</v>
      </c>
      <c r="AK146" s="653">
        <v>43.957169999999998</v>
      </c>
      <c r="AL146" s="653">
        <v>20.791270000000001</v>
      </c>
      <c r="AM146" s="653">
        <v>8.5911600000000004</v>
      </c>
      <c r="AN146" s="653">
        <v>0.15531</v>
      </c>
      <c r="AO146" s="653">
        <v>57.0687</v>
      </c>
      <c r="AP146" s="653">
        <v>51.858969999999999</v>
      </c>
      <c r="AQ146" s="653">
        <v>55.305</v>
      </c>
    </row>
    <row r="147" spans="1:43" x14ac:dyDescent="0.15">
      <c r="A147" s="192">
        <v>5294</v>
      </c>
      <c r="B147" s="192">
        <v>3</v>
      </c>
      <c r="C147" s="192">
        <v>28225</v>
      </c>
      <c r="D147" s="192">
        <v>2</v>
      </c>
      <c r="E147" s="656" t="s">
        <v>1161</v>
      </c>
      <c r="F147" s="153">
        <v>15995</v>
      </c>
      <c r="G147" s="153">
        <v>554</v>
      </c>
      <c r="H147" s="153">
        <v>592</v>
      </c>
      <c r="I147" s="153">
        <v>663</v>
      </c>
      <c r="J147" s="153">
        <v>669</v>
      </c>
      <c r="K147" s="153">
        <v>459</v>
      </c>
      <c r="L147" s="153">
        <v>585</v>
      </c>
      <c r="M147" s="153">
        <v>717</v>
      </c>
      <c r="N147" s="153">
        <v>805</v>
      </c>
      <c r="O147" s="153">
        <v>967</v>
      </c>
      <c r="P147" s="153">
        <v>868</v>
      </c>
      <c r="Q147" s="153">
        <v>979</v>
      </c>
      <c r="R147" s="153">
        <v>1055</v>
      </c>
      <c r="S147" s="153">
        <v>1184</v>
      </c>
      <c r="T147" s="153">
        <v>1288</v>
      </c>
      <c r="U147" s="153">
        <v>1119</v>
      </c>
      <c r="V147" s="153">
        <v>965</v>
      </c>
      <c r="W147" s="153">
        <v>1037</v>
      </c>
      <c r="X147" s="153">
        <v>855</v>
      </c>
      <c r="Y147" s="153">
        <v>463</v>
      </c>
      <c r="Z147" s="153">
        <v>150</v>
      </c>
      <c r="AA147" s="153">
        <v>21</v>
      </c>
      <c r="AB147" s="153">
        <v>1809</v>
      </c>
      <c r="AC147" s="153">
        <v>8288</v>
      </c>
      <c r="AD147" s="153">
        <v>5898</v>
      </c>
      <c r="AE147" s="153">
        <v>3491</v>
      </c>
      <c r="AF147" s="153">
        <v>1489</v>
      </c>
      <c r="AG147" s="153">
        <v>8907</v>
      </c>
      <c r="AH147" s="653">
        <v>11.30978</v>
      </c>
      <c r="AI147" s="653">
        <v>51.816189999999999</v>
      </c>
      <c r="AJ147" s="653">
        <v>36.874020000000002</v>
      </c>
      <c r="AK147" s="653">
        <v>44.276339999999998</v>
      </c>
      <c r="AL147" s="653">
        <v>21.825569999999999</v>
      </c>
      <c r="AM147" s="653">
        <v>9.3091600000000003</v>
      </c>
      <c r="AN147" s="653">
        <v>0.13128999999999999</v>
      </c>
      <c r="AO147" s="653">
        <v>55.686149999999998</v>
      </c>
      <c r="AP147" s="653">
        <v>52.307879999999997</v>
      </c>
      <c r="AQ147" s="653">
        <v>55.774999999999999</v>
      </c>
    </row>
    <row r="148" spans="1:43" x14ac:dyDescent="0.15">
      <c r="A148" s="192">
        <v>5295</v>
      </c>
      <c r="B148" s="192">
        <v>3</v>
      </c>
      <c r="C148" s="192">
        <v>28226</v>
      </c>
      <c r="D148" s="192">
        <v>2</v>
      </c>
      <c r="E148" s="656" t="s">
        <v>1162</v>
      </c>
      <c r="F148" s="153">
        <v>23169</v>
      </c>
      <c r="G148" s="153">
        <v>734</v>
      </c>
      <c r="H148" s="153">
        <v>792</v>
      </c>
      <c r="I148" s="153">
        <v>868</v>
      </c>
      <c r="J148" s="153">
        <v>910</v>
      </c>
      <c r="K148" s="153">
        <v>718</v>
      </c>
      <c r="L148" s="153">
        <v>844</v>
      </c>
      <c r="M148" s="153">
        <v>945</v>
      </c>
      <c r="N148" s="153">
        <v>1207</v>
      </c>
      <c r="O148" s="153">
        <v>1285</v>
      </c>
      <c r="P148" s="153">
        <v>1211</v>
      </c>
      <c r="Q148" s="153">
        <v>1279</v>
      </c>
      <c r="R148" s="153">
        <v>1454</v>
      </c>
      <c r="S148" s="153">
        <v>1760</v>
      </c>
      <c r="T148" s="153">
        <v>1986</v>
      </c>
      <c r="U148" s="153">
        <v>1667</v>
      </c>
      <c r="V148" s="153">
        <v>1531</v>
      </c>
      <c r="W148" s="153">
        <v>1629</v>
      </c>
      <c r="X148" s="153">
        <v>1349</v>
      </c>
      <c r="Y148" s="153">
        <v>731</v>
      </c>
      <c r="Z148" s="153">
        <v>223</v>
      </c>
      <c r="AA148" s="153">
        <v>46</v>
      </c>
      <c r="AB148" s="153">
        <v>2394</v>
      </c>
      <c r="AC148" s="153">
        <v>11613</v>
      </c>
      <c r="AD148" s="153">
        <v>9162</v>
      </c>
      <c r="AE148" s="153">
        <v>5509</v>
      </c>
      <c r="AF148" s="153">
        <v>2349</v>
      </c>
      <c r="AG148" s="153">
        <v>12689</v>
      </c>
      <c r="AH148" s="653">
        <v>10.33277</v>
      </c>
      <c r="AI148" s="653">
        <v>50.123010000000001</v>
      </c>
      <c r="AJ148" s="653">
        <v>39.544220000000003</v>
      </c>
      <c r="AK148" s="653">
        <v>47.14058</v>
      </c>
      <c r="AL148" s="653">
        <v>23.777460000000001</v>
      </c>
      <c r="AM148" s="653">
        <v>10.13855</v>
      </c>
      <c r="AN148" s="653">
        <v>0.19853999999999999</v>
      </c>
      <c r="AO148" s="653">
        <v>54.767150000000001</v>
      </c>
      <c r="AP148" s="653">
        <v>53.648389999999999</v>
      </c>
      <c r="AQ148" s="653">
        <v>57.704549999999998</v>
      </c>
    </row>
    <row r="149" spans="1:43" x14ac:dyDescent="0.15">
      <c r="A149" s="192">
        <v>5296</v>
      </c>
      <c r="B149" s="192">
        <v>3</v>
      </c>
      <c r="C149" s="192">
        <v>28227</v>
      </c>
      <c r="D149" s="192">
        <v>2</v>
      </c>
      <c r="E149" s="656" t="s">
        <v>1163</v>
      </c>
      <c r="F149" s="153">
        <v>19749</v>
      </c>
      <c r="G149" s="153">
        <v>616</v>
      </c>
      <c r="H149" s="153">
        <v>824</v>
      </c>
      <c r="I149" s="153">
        <v>904</v>
      </c>
      <c r="J149" s="153">
        <v>829</v>
      </c>
      <c r="K149" s="153">
        <v>490</v>
      </c>
      <c r="L149" s="153">
        <v>764</v>
      </c>
      <c r="M149" s="153">
        <v>847</v>
      </c>
      <c r="N149" s="153">
        <v>1019</v>
      </c>
      <c r="O149" s="153">
        <v>1221</v>
      </c>
      <c r="P149" s="153">
        <v>1096</v>
      </c>
      <c r="Q149" s="153">
        <v>1199</v>
      </c>
      <c r="R149" s="153">
        <v>1383</v>
      </c>
      <c r="S149" s="153">
        <v>1575</v>
      </c>
      <c r="T149" s="153">
        <v>1689</v>
      </c>
      <c r="U149" s="153">
        <v>1307</v>
      </c>
      <c r="V149" s="153">
        <v>1234</v>
      </c>
      <c r="W149" s="153">
        <v>1219</v>
      </c>
      <c r="X149" s="153">
        <v>918</v>
      </c>
      <c r="Y149" s="153">
        <v>471</v>
      </c>
      <c r="Z149" s="153">
        <v>119</v>
      </c>
      <c r="AA149" s="153">
        <v>25</v>
      </c>
      <c r="AB149" s="153">
        <v>2344</v>
      </c>
      <c r="AC149" s="153">
        <v>10423</v>
      </c>
      <c r="AD149" s="153">
        <v>6982</v>
      </c>
      <c r="AE149" s="153">
        <v>3986</v>
      </c>
      <c r="AF149" s="153">
        <v>1533</v>
      </c>
      <c r="AG149" s="153">
        <v>11283</v>
      </c>
      <c r="AH149" s="653">
        <v>11.86896</v>
      </c>
      <c r="AI149" s="653">
        <v>52.777360000000002</v>
      </c>
      <c r="AJ149" s="653">
        <v>35.35369</v>
      </c>
      <c r="AK149" s="653">
        <v>43.328780000000002</v>
      </c>
      <c r="AL149" s="653">
        <v>20.183299999999999</v>
      </c>
      <c r="AM149" s="653">
        <v>7.7624199999999997</v>
      </c>
      <c r="AN149" s="653">
        <v>0.12659000000000001</v>
      </c>
      <c r="AO149" s="653">
        <v>57.132010000000001</v>
      </c>
      <c r="AP149" s="653">
        <v>51.589979999999997</v>
      </c>
      <c r="AQ149" s="653">
        <v>55.229819999999997</v>
      </c>
    </row>
    <row r="150" spans="1:43" x14ac:dyDescent="0.15">
      <c r="A150" s="192">
        <v>5297</v>
      </c>
      <c r="B150" s="192">
        <v>3</v>
      </c>
      <c r="C150" s="192">
        <v>28228</v>
      </c>
      <c r="D150" s="192">
        <v>2</v>
      </c>
      <c r="E150" s="656" t="s">
        <v>1164</v>
      </c>
      <c r="F150" s="153">
        <v>20691</v>
      </c>
      <c r="G150" s="153">
        <v>856</v>
      </c>
      <c r="H150" s="153">
        <v>901</v>
      </c>
      <c r="I150" s="153">
        <v>945</v>
      </c>
      <c r="J150" s="153">
        <v>1044</v>
      </c>
      <c r="K150" s="153">
        <v>1221</v>
      </c>
      <c r="L150" s="153">
        <v>1125</v>
      </c>
      <c r="M150" s="153">
        <v>1135</v>
      </c>
      <c r="N150" s="153">
        <v>1254</v>
      </c>
      <c r="O150" s="153">
        <v>1444</v>
      </c>
      <c r="P150" s="153">
        <v>1312</v>
      </c>
      <c r="Q150" s="153">
        <v>1179</v>
      </c>
      <c r="R150" s="153">
        <v>1199</v>
      </c>
      <c r="S150" s="153">
        <v>1352</v>
      </c>
      <c r="T150" s="153">
        <v>1432</v>
      </c>
      <c r="U150" s="153">
        <v>1114</v>
      </c>
      <c r="V150" s="153">
        <v>1068</v>
      </c>
      <c r="W150" s="153">
        <v>937</v>
      </c>
      <c r="X150" s="153">
        <v>729</v>
      </c>
      <c r="Y150" s="153">
        <v>331</v>
      </c>
      <c r="Z150" s="153">
        <v>99</v>
      </c>
      <c r="AA150" s="153">
        <v>14</v>
      </c>
      <c r="AB150" s="153">
        <v>2702</v>
      </c>
      <c r="AC150" s="153">
        <v>12265</v>
      </c>
      <c r="AD150" s="153">
        <v>5724</v>
      </c>
      <c r="AE150" s="153">
        <v>3178</v>
      </c>
      <c r="AF150" s="153">
        <v>1173</v>
      </c>
      <c r="AG150" s="153">
        <v>12653</v>
      </c>
      <c r="AH150" s="653">
        <v>13.058820000000001</v>
      </c>
      <c r="AI150" s="653">
        <v>59.276980000000002</v>
      </c>
      <c r="AJ150" s="653">
        <v>27.664200000000001</v>
      </c>
      <c r="AK150" s="653">
        <v>34.198439999999998</v>
      </c>
      <c r="AL150" s="653">
        <v>15.35933</v>
      </c>
      <c r="AM150" s="653">
        <v>5.66913</v>
      </c>
      <c r="AN150" s="653">
        <v>6.7659999999999998E-2</v>
      </c>
      <c r="AO150" s="653">
        <v>61.152189999999997</v>
      </c>
      <c r="AP150" s="653">
        <v>46.550600000000003</v>
      </c>
      <c r="AQ150" s="653">
        <v>46.522640000000003</v>
      </c>
    </row>
    <row r="151" spans="1:43" x14ac:dyDescent="0.15">
      <c r="A151" s="192">
        <v>5298</v>
      </c>
      <c r="B151" s="192">
        <v>3</v>
      </c>
      <c r="C151" s="192">
        <v>28229</v>
      </c>
      <c r="D151" s="192">
        <v>2</v>
      </c>
      <c r="E151" s="656" t="s">
        <v>520</v>
      </c>
      <c r="F151" s="153">
        <v>40159</v>
      </c>
      <c r="G151" s="153">
        <v>1465</v>
      </c>
      <c r="H151" s="153">
        <v>1630</v>
      </c>
      <c r="I151" s="153">
        <v>1869</v>
      </c>
      <c r="J151" s="153">
        <v>1992</v>
      </c>
      <c r="K151" s="153">
        <v>1598</v>
      </c>
      <c r="L151" s="153">
        <v>1766</v>
      </c>
      <c r="M151" s="153">
        <v>2019</v>
      </c>
      <c r="N151" s="153">
        <v>2320</v>
      </c>
      <c r="O151" s="153">
        <v>2842</v>
      </c>
      <c r="P151" s="153">
        <v>2490</v>
      </c>
      <c r="Q151" s="153">
        <v>2316</v>
      </c>
      <c r="R151" s="153">
        <v>2425</v>
      </c>
      <c r="S151" s="153">
        <v>2911</v>
      </c>
      <c r="T151" s="153">
        <v>3414</v>
      </c>
      <c r="U151" s="153">
        <v>2790</v>
      </c>
      <c r="V151" s="153">
        <v>2147</v>
      </c>
      <c r="W151" s="153">
        <v>1881</v>
      </c>
      <c r="X151" s="153">
        <v>1360</v>
      </c>
      <c r="Y151" s="153">
        <v>705</v>
      </c>
      <c r="Z151" s="153">
        <v>184</v>
      </c>
      <c r="AA151" s="153">
        <v>35</v>
      </c>
      <c r="AB151" s="153">
        <v>4964</v>
      </c>
      <c r="AC151" s="153">
        <v>22679</v>
      </c>
      <c r="AD151" s="153">
        <v>12516</v>
      </c>
      <c r="AE151" s="153">
        <v>6312</v>
      </c>
      <c r="AF151" s="153">
        <v>2284</v>
      </c>
      <c r="AG151" s="153">
        <v>24101</v>
      </c>
      <c r="AH151" s="653">
        <v>12.36087</v>
      </c>
      <c r="AI151" s="653">
        <v>56.473019999999998</v>
      </c>
      <c r="AJ151" s="653">
        <v>31.16611</v>
      </c>
      <c r="AK151" s="653">
        <v>38.4148</v>
      </c>
      <c r="AL151" s="653">
        <v>15.71752</v>
      </c>
      <c r="AM151" s="653">
        <v>5.6873899999999997</v>
      </c>
      <c r="AN151" s="653">
        <v>8.7150000000000005E-2</v>
      </c>
      <c r="AO151" s="653">
        <v>60.013939999999998</v>
      </c>
      <c r="AP151" s="653">
        <v>48.61544</v>
      </c>
      <c r="AQ151" s="653">
        <v>50.184379999999997</v>
      </c>
    </row>
    <row r="152" spans="1:43" x14ac:dyDescent="0.15">
      <c r="A152" s="192">
        <v>5299</v>
      </c>
      <c r="B152" s="192">
        <v>3</v>
      </c>
      <c r="C152" s="192">
        <v>28301</v>
      </c>
      <c r="D152" s="192">
        <v>3</v>
      </c>
      <c r="E152" s="656" t="s">
        <v>1098</v>
      </c>
      <c r="F152" s="153">
        <v>16288</v>
      </c>
      <c r="G152" s="153">
        <v>533</v>
      </c>
      <c r="H152" s="153">
        <v>815</v>
      </c>
      <c r="I152" s="153">
        <v>918</v>
      </c>
      <c r="J152" s="153">
        <v>800</v>
      </c>
      <c r="K152" s="153">
        <v>639</v>
      </c>
      <c r="L152" s="153">
        <v>566</v>
      </c>
      <c r="M152" s="153">
        <v>691</v>
      </c>
      <c r="N152" s="153">
        <v>1020</v>
      </c>
      <c r="O152" s="153">
        <v>1247</v>
      </c>
      <c r="P152" s="153">
        <v>1145</v>
      </c>
      <c r="Q152" s="153">
        <v>1066</v>
      </c>
      <c r="R152" s="153">
        <v>1116</v>
      </c>
      <c r="S152" s="153">
        <v>1236</v>
      </c>
      <c r="T152" s="153">
        <v>1324</v>
      </c>
      <c r="U152" s="153">
        <v>984</v>
      </c>
      <c r="V152" s="153">
        <v>688</v>
      </c>
      <c r="W152" s="153">
        <v>598</v>
      </c>
      <c r="X152" s="153">
        <v>518</v>
      </c>
      <c r="Y152" s="153">
        <v>277</v>
      </c>
      <c r="Z152" s="153">
        <v>84</v>
      </c>
      <c r="AA152" s="153">
        <v>23</v>
      </c>
      <c r="AB152" s="153">
        <v>2266</v>
      </c>
      <c r="AC152" s="153">
        <v>9526</v>
      </c>
      <c r="AD152" s="153">
        <v>4496</v>
      </c>
      <c r="AE152" s="153">
        <v>2188</v>
      </c>
      <c r="AF152" s="153">
        <v>902</v>
      </c>
      <c r="AG152" s="153">
        <v>10050</v>
      </c>
      <c r="AH152" s="653">
        <v>13.91208</v>
      </c>
      <c r="AI152" s="653">
        <v>58.484769999999997</v>
      </c>
      <c r="AJ152" s="653">
        <v>27.60314</v>
      </c>
      <c r="AK152" s="653">
        <v>35.191549999999999</v>
      </c>
      <c r="AL152" s="653">
        <v>13.433199999999999</v>
      </c>
      <c r="AM152" s="653">
        <v>5.53782</v>
      </c>
      <c r="AN152" s="653">
        <v>0.14121</v>
      </c>
      <c r="AO152" s="653">
        <v>61.70187</v>
      </c>
      <c r="AP152" s="653">
        <v>47.449779999999997</v>
      </c>
      <c r="AQ152" s="653">
        <v>48.723680000000002</v>
      </c>
    </row>
    <row r="153" spans="1:43" x14ac:dyDescent="0.15">
      <c r="A153" s="192">
        <v>5300</v>
      </c>
      <c r="B153" s="192">
        <v>3</v>
      </c>
      <c r="C153" s="192">
        <v>28365</v>
      </c>
      <c r="D153" s="192">
        <v>3</v>
      </c>
      <c r="E153" s="656" t="s">
        <v>517</v>
      </c>
      <c r="F153" s="153">
        <v>10992</v>
      </c>
      <c r="G153" s="153">
        <v>311</v>
      </c>
      <c r="H153" s="153">
        <v>420</v>
      </c>
      <c r="I153" s="153">
        <v>503</v>
      </c>
      <c r="J153" s="153">
        <v>516</v>
      </c>
      <c r="K153" s="153">
        <v>362</v>
      </c>
      <c r="L153" s="153">
        <v>341</v>
      </c>
      <c r="M153" s="153">
        <v>423</v>
      </c>
      <c r="N153" s="153">
        <v>498</v>
      </c>
      <c r="O153" s="153">
        <v>702</v>
      </c>
      <c r="P153" s="153">
        <v>619</v>
      </c>
      <c r="Q153" s="153">
        <v>705</v>
      </c>
      <c r="R153" s="153">
        <v>701</v>
      </c>
      <c r="S153" s="153">
        <v>809</v>
      </c>
      <c r="T153" s="153">
        <v>916</v>
      </c>
      <c r="U153" s="153">
        <v>796</v>
      </c>
      <c r="V153" s="153">
        <v>758</v>
      </c>
      <c r="W153" s="153">
        <v>666</v>
      </c>
      <c r="X153" s="153">
        <v>521</v>
      </c>
      <c r="Y153" s="153">
        <v>305</v>
      </c>
      <c r="Z153" s="153">
        <v>102</v>
      </c>
      <c r="AA153" s="153">
        <v>18</v>
      </c>
      <c r="AB153" s="153">
        <v>1234</v>
      </c>
      <c r="AC153" s="153">
        <v>5676</v>
      </c>
      <c r="AD153" s="153">
        <v>4082</v>
      </c>
      <c r="AE153" s="153">
        <v>2370</v>
      </c>
      <c r="AF153" s="153">
        <v>946</v>
      </c>
      <c r="AG153" s="153">
        <v>6076</v>
      </c>
      <c r="AH153" s="653">
        <v>11.22635</v>
      </c>
      <c r="AI153" s="653">
        <v>51.637549999999997</v>
      </c>
      <c r="AJ153" s="653">
        <v>37.136099999999999</v>
      </c>
      <c r="AK153" s="653">
        <v>44.496000000000002</v>
      </c>
      <c r="AL153" s="653">
        <v>21.561140000000002</v>
      </c>
      <c r="AM153" s="653">
        <v>8.6062600000000007</v>
      </c>
      <c r="AN153" s="653">
        <v>0.16375999999999999</v>
      </c>
      <c r="AO153" s="653">
        <v>55.276560000000003</v>
      </c>
      <c r="AP153" s="653">
        <v>52.308129999999998</v>
      </c>
      <c r="AQ153" s="653">
        <v>55.768000000000001</v>
      </c>
    </row>
    <row r="154" spans="1:43" x14ac:dyDescent="0.15">
      <c r="A154" s="192">
        <v>5301</v>
      </c>
      <c r="B154" s="192">
        <v>3</v>
      </c>
      <c r="C154" s="192">
        <v>28381</v>
      </c>
      <c r="D154" s="192">
        <v>3</v>
      </c>
      <c r="E154" s="656" t="s">
        <v>509</v>
      </c>
      <c r="F154" s="153">
        <v>15802</v>
      </c>
      <c r="G154" s="153">
        <v>594</v>
      </c>
      <c r="H154" s="153">
        <v>640</v>
      </c>
      <c r="I154" s="153">
        <v>731</v>
      </c>
      <c r="J154" s="153">
        <v>740</v>
      </c>
      <c r="K154" s="153">
        <v>625</v>
      </c>
      <c r="L154" s="153">
        <v>667</v>
      </c>
      <c r="M154" s="153">
        <v>789</v>
      </c>
      <c r="N154" s="153">
        <v>956</v>
      </c>
      <c r="O154" s="153">
        <v>1167</v>
      </c>
      <c r="P154" s="153">
        <v>977</v>
      </c>
      <c r="Q154" s="153">
        <v>894</v>
      </c>
      <c r="R154" s="153">
        <v>949</v>
      </c>
      <c r="S154" s="153">
        <v>1253</v>
      </c>
      <c r="T154" s="153">
        <v>1565</v>
      </c>
      <c r="U154" s="153">
        <v>1171</v>
      </c>
      <c r="V154" s="153">
        <v>789</v>
      </c>
      <c r="W154" s="153">
        <v>600</v>
      </c>
      <c r="X154" s="153">
        <v>413</v>
      </c>
      <c r="Y154" s="153">
        <v>213</v>
      </c>
      <c r="Z154" s="153">
        <v>57</v>
      </c>
      <c r="AA154" s="153">
        <v>12</v>
      </c>
      <c r="AB154" s="153">
        <v>1965</v>
      </c>
      <c r="AC154" s="153">
        <v>9017</v>
      </c>
      <c r="AD154" s="153">
        <v>4820</v>
      </c>
      <c r="AE154" s="153">
        <v>2084</v>
      </c>
      <c r="AF154" s="153">
        <v>695</v>
      </c>
      <c r="AG154" s="153">
        <v>9842</v>
      </c>
      <c r="AH154" s="653">
        <v>12.435129999999999</v>
      </c>
      <c r="AI154" s="653">
        <v>57.062399999999997</v>
      </c>
      <c r="AJ154" s="653">
        <v>30.502469999999999</v>
      </c>
      <c r="AK154" s="653">
        <v>38.431840000000001</v>
      </c>
      <c r="AL154" s="653">
        <v>13.1882</v>
      </c>
      <c r="AM154" s="653">
        <v>4.39818</v>
      </c>
      <c r="AN154" s="653">
        <v>7.5939999999999994E-2</v>
      </c>
      <c r="AO154" s="653">
        <v>62.283259999999999</v>
      </c>
      <c r="AP154" s="653">
        <v>48.20035</v>
      </c>
      <c r="AQ154" s="653">
        <v>50.086709999999997</v>
      </c>
    </row>
    <row r="155" spans="1:43" x14ac:dyDescent="0.15">
      <c r="A155" s="192">
        <v>5302</v>
      </c>
      <c r="B155" s="192">
        <v>3</v>
      </c>
      <c r="C155" s="192">
        <v>28382</v>
      </c>
      <c r="D155" s="192">
        <v>3</v>
      </c>
      <c r="E155" s="656" t="s">
        <v>510</v>
      </c>
      <c r="F155" s="153">
        <v>17330</v>
      </c>
      <c r="G155" s="153">
        <v>782</v>
      </c>
      <c r="H155" s="153">
        <v>790</v>
      </c>
      <c r="I155" s="153">
        <v>826</v>
      </c>
      <c r="J155" s="153">
        <v>855</v>
      </c>
      <c r="K155" s="153">
        <v>847</v>
      </c>
      <c r="L155" s="153">
        <v>819</v>
      </c>
      <c r="M155" s="153">
        <v>985</v>
      </c>
      <c r="N155" s="153">
        <v>1180</v>
      </c>
      <c r="O155" s="153">
        <v>1345</v>
      </c>
      <c r="P155" s="153">
        <v>1135</v>
      </c>
      <c r="Q155" s="153">
        <v>989</v>
      </c>
      <c r="R155" s="153">
        <v>983</v>
      </c>
      <c r="S155" s="153">
        <v>1149</v>
      </c>
      <c r="T155" s="153">
        <v>1479</v>
      </c>
      <c r="U155" s="153">
        <v>1202</v>
      </c>
      <c r="V155" s="153">
        <v>815</v>
      </c>
      <c r="W155" s="153">
        <v>624</v>
      </c>
      <c r="X155" s="153">
        <v>354</v>
      </c>
      <c r="Y155" s="153">
        <v>133</v>
      </c>
      <c r="Z155" s="153">
        <v>36</v>
      </c>
      <c r="AA155" s="153">
        <v>2</v>
      </c>
      <c r="AB155" s="153">
        <v>2398</v>
      </c>
      <c r="AC155" s="153">
        <v>10287</v>
      </c>
      <c r="AD155" s="153">
        <v>4645</v>
      </c>
      <c r="AE155" s="153">
        <v>1964</v>
      </c>
      <c r="AF155" s="153">
        <v>525</v>
      </c>
      <c r="AG155" s="153">
        <v>10911</v>
      </c>
      <c r="AH155" s="653">
        <v>13.83728</v>
      </c>
      <c r="AI155" s="653">
        <v>59.359490000000001</v>
      </c>
      <c r="AJ155" s="653">
        <v>26.803229999999999</v>
      </c>
      <c r="AK155" s="653">
        <v>33.433349999999997</v>
      </c>
      <c r="AL155" s="653">
        <v>11.33295</v>
      </c>
      <c r="AM155" s="653">
        <v>3.0294300000000001</v>
      </c>
      <c r="AN155" s="653">
        <v>1.154E-2</v>
      </c>
      <c r="AO155" s="653">
        <v>62.960180000000001</v>
      </c>
      <c r="AP155" s="653">
        <v>45.611139999999999</v>
      </c>
      <c r="AQ155" s="653">
        <v>45.925490000000003</v>
      </c>
    </row>
    <row r="156" spans="1:43" x14ac:dyDescent="0.15">
      <c r="A156" s="192">
        <v>5303</v>
      </c>
      <c r="B156" s="192">
        <v>3</v>
      </c>
      <c r="C156" s="192">
        <v>28442</v>
      </c>
      <c r="D156" s="192">
        <v>3</v>
      </c>
      <c r="E156" s="656" t="s">
        <v>1100</v>
      </c>
      <c r="F156" s="153">
        <v>6323</v>
      </c>
      <c r="G156" s="153">
        <v>174</v>
      </c>
      <c r="H156" s="153">
        <v>222</v>
      </c>
      <c r="I156" s="153">
        <v>258</v>
      </c>
      <c r="J156" s="153">
        <v>286</v>
      </c>
      <c r="K156" s="153">
        <v>242</v>
      </c>
      <c r="L156" s="153">
        <v>228</v>
      </c>
      <c r="M156" s="153">
        <v>258</v>
      </c>
      <c r="N156" s="153">
        <v>318</v>
      </c>
      <c r="O156" s="153">
        <v>370</v>
      </c>
      <c r="P156" s="153">
        <v>351</v>
      </c>
      <c r="Q156" s="153">
        <v>385</v>
      </c>
      <c r="R156" s="153">
        <v>467</v>
      </c>
      <c r="S156" s="153">
        <v>512</v>
      </c>
      <c r="T156" s="153">
        <v>567</v>
      </c>
      <c r="U156" s="153">
        <v>443</v>
      </c>
      <c r="V156" s="153">
        <v>393</v>
      </c>
      <c r="W156" s="153">
        <v>358</v>
      </c>
      <c r="X156" s="153">
        <v>293</v>
      </c>
      <c r="Y156" s="153">
        <v>158</v>
      </c>
      <c r="Z156" s="153">
        <v>35</v>
      </c>
      <c r="AA156" s="153">
        <v>5</v>
      </c>
      <c r="AB156" s="153">
        <v>654</v>
      </c>
      <c r="AC156" s="153">
        <v>3417</v>
      </c>
      <c r="AD156" s="153">
        <v>2252</v>
      </c>
      <c r="AE156" s="153">
        <v>1242</v>
      </c>
      <c r="AF156" s="153">
        <v>491</v>
      </c>
      <c r="AG156" s="153">
        <v>3698</v>
      </c>
      <c r="AH156" s="653">
        <v>10.34319</v>
      </c>
      <c r="AI156" s="653">
        <v>54.040799999999997</v>
      </c>
      <c r="AJ156" s="653">
        <v>35.616010000000003</v>
      </c>
      <c r="AK156" s="653">
        <v>43.713430000000002</v>
      </c>
      <c r="AL156" s="653">
        <v>19.642569999999999</v>
      </c>
      <c r="AM156" s="653">
        <v>7.7652999999999999</v>
      </c>
      <c r="AN156" s="653">
        <v>7.9079999999999998E-2</v>
      </c>
      <c r="AO156" s="653">
        <v>58.484900000000003</v>
      </c>
      <c r="AP156" s="653">
        <v>51.900280000000002</v>
      </c>
      <c r="AQ156" s="653">
        <v>55.827379999999998</v>
      </c>
    </row>
    <row r="157" spans="1:43" x14ac:dyDescent="0.15">
      <c r="A157" s="192">
        <v>5304</v>
      </c>
      <c r="B157" s="192">
        <v>3</v>
      </c>
      <c r="C157" s="192">
        <v>28443</v>
      </c>
      <c r="D157" s="192">
        <v>3</v>
      </c>
      <c r="E157" s="656" t="s">
        <v>1101</v>
      </c>
      <c r="F157" s="153">
        <v>10316</v>
      </c>
      <c r="G157" s="153">
        <v>412</v>
      </c>
      <c r="H157" s="153">
        <v>450</v>
      </c>
      <c r="I157" s="153">
        <v>508</v>
      </c>
      <c r="J157" s="153">
        <v>570</v>
      </c>
      <c r="K157" s="153">
        <v>619</v>
      </c>
      <c r="L157" s="153">
        <v>502</v>
      </c>
      <c r="M157" s="153">
        <v>514</v>
      </c>
      <c r="N157" s="153">
        <v>607</v>
      </c>
      <c r="O157" s="153">
        <v>697</v>
      </c>
      <c r="P157" s="153">
        <v>561</v>
      </c>
      <c r="Q157" s="153">
        <v>563</v>
      </c>
      <c r="R157" s="153">
        <v>592</v>
      </c>
      <c r="S157" s="153">
        <v>695</v>
      </c>
      <c r="T157" s="153">
        <v>828</v>
      </c>
      <c r="U157" s="153">
        <v>658</v>
      </c>
      <c r="V157" s="153">
        <v>501</v>
      </c>
      <c r="W157" s="153">
        <v>459</v>
      </c>
      <c r="X157" s="153">
        <v>327</v>
      </c>
      <c r="Y157" s="153">
        <v>188</v>
      </c>
      <c r="Z157" s="153">
        <v>57</v>
      </c>
      <c r="AA157" s="153">
        <v>8</v>
      </c>
      <c r="AB157" s="153">
        <v>1370</v>
      </c>
      <c r="AC157" s="153">
        <v>5920</v>
      </c>
      <c r="AD157" s="153">
        <v>3026</v>
      </c>
      <c r="AE157" s="153">
        <v>1540</v>
      </c>
      <c r="AF157" s="153">
        <v>580</v>
      </c>
      <c r="AG157" s="153">
        <v>6178</v>
      </c>
      <c r="AH157" s="653">
        <v>13.280340000000001</v>
      </c>
      <c r="AI157" s="653">
        <v>57.386580000000002</v>
      </c>
      <c r="AJ157" s="653">
        <v>29.333069999999999</v>
      </c>
      <c r="AK157" s="653">
        <v>36.070180000000001</v>
      </c>
      <c r="AL157" s="653">
        <v>14.928269999999999</v>
      </c>
      <c r="AM157" s="653">
        <v>5.6223299999999998</v>
      </c>
      <c r="AN157" s="653">
        <v>7.7549999999999994E-2</v>
      </c>
      <c r="AO157" s="653">
        <v>59.887549999999997</v>
      </c>
      <c r="AP157" s="653">
        <v>46.8735</v>
      </c>
      <c r="AQ157" s="653">
        <v>47.41818</v>
      </c>
    </row>
    <row r="158" spans="1:43" x14ac:dyDescent="0.15">
      <c r="A158" s="192">
        <v>5305</v>
      </c>
      <c r="B158" s="192">
        <v>3</v>
      </c>
      <c r="C158" s="192">
        <v>28446</v>
      </c>
      <c r="D158" s="192">
        <v>3</v>
      </c>
      <c r="E158" s="656" t="s">
        <v>1165</v>
      </c>
      <c r="F158" s="153">
        <v>6081</v>
      </c>
      <c r="G158" s="153">
        <v>139</v>
      </c>
      <c r="H158" s="153">
        <v>256</v>
      </c>
      <c r="I158" s="153">
        <v>272</v>
      </c>
      <c r="J158" s="153">
        <v>293</v>
      </c>
      <c r="K158" s="153">
        <v>217</v>
      </c>
      <c r="L158" s="153">
        <v>212</v>
      </c>
      <c r="M158" s="153">
        <v>218</v>
      </c>
      <c r="N158" s="153">
        <v>282</v>
      </c>
      <c r="O158" s="153">
        <v>348</v>
      </c>
      <c r="P158" s="153">
        <v>341</v>
      </c>
      <c r="Q158" s="153">
        <v>389</v>
      </c>
      <c r="R158" s="153">
        <v>399</v>
      </c>
      <c r="S158" s="153">
        <v>466</v>
      </c>
      <c r="T158" s="153">
        <v>470</v>
      </c>
      <c r="U158" s="153">
        <v>405</v>
      </c>
      <c r="V158" s="153">
        <v>368</v>
      </c>
      <c r="W158" s="153">
        <v>436</v>
      </c>
      <c r="X158" s="153">
        <v>309</v>
      </c>
      <c r="Y158" s="153">
        <v>191</v>
      </c>
      <c r="Z158" s="153">
        <v>61</v>
      </c>
      <c r="AA158" s="153">
        <v>9</v>
      </c>
      <c r="AB158" s="153">
        <v>667</v>
      </c>
      <c r="AC158" s="153">
        <v>3165</v>
      </c>
      <c r="AD158" s="153">
        <v>2249</v>
      </c>
      <c r="AE158" s="153">
        <v>1374</v>
      </c>
      <c r="AF158" s="153">
        <v>570</v>
      </c>
      <c r="AG158" s="153">
        <v>3342</v>
      </c>
      <c r="AH158" s="653">
        <v>10.968590000000001</v>
      </c>
      <c r="AI158" s="653">
        <v>52.047359999999998</v>
      </c>
      <c r="AJ158" s="653">
        <v>36.984050000000003</v>
      </c>
      <c r="AK158" s="653">
        <v>44.647260000000003</v>
      </c>
      <c r="AL158" s="653">
        <v>22.59497</v>
      </c>
      <c r="AM158" s="653">
        <v>9.3734599999999997</v>
      </c>
      <c r="AN158" s="653">
        <v>0.14799999999999999</v>
      </c>
      <c r="AO158" s="653">
        <v>54.958069999999999</v>
      </c>
      <c r="AP158" s="653">
        <v>52.602939999999997</v>
      </c>
      <c r="AQ158" s="653">
        <v>56.092860000000002</v>
      </c>
    </row>
    <row r="159" spans="1:43" x14ac:dyDescent="0.15">
      <c r="A159" s="192">
        <v>5306</v>
      </c>
      <c r="B159" s="192">
        <v>3</v>
      </c>
      <c r="C159" s="192">
        <v>28464</v>
      </c>
      <c r="D159" s="192">
        <v>3</v>
      </c>
      <c r="E159" s="656" t="s">
        <v>1103</v>
      </c>
      <c r="F159" s="153">
        <v>17321</v>
      </c>
      <c r="G159" s="153">
        <v>768</v>
      </c>
      <c r="H159" s="153">
        <v>889</v>
      </c>
      <c r="I159" s="153">
        <v>989</v>
      </c>
      <c r="J159" s="153">
        <v>928</v>
      </c>
      <c r="K159" s="153">
        <v>645</v>
      </c>
      <c r="L159" s="153">
        <v>767</v>
      </c>
      <c r="M159" s="153">
        <v>996</v>
      </c>
      <c r="N159" s="153">
        <v>1193</v>
      </c>
      <c r="O159" s="153">
        <v>1498</v>
      </c>
      <c r="P159" s="153">
        <v>1100</v>
      </c>
      <c r="Q159" s="153">
        <v>902</v>
      </c>
      <c r="R159" s="153">
        <v>865</v>
      </c>
      <c r="S159" s="153">
        <v>1237</v>
      </c>
      <c r="T159" s="153">
        <v>1436</v>
      </c>
      <c r="U159" s="153">
        <v>1125</v>
      </c>
      <c r="V159" s="153">
        <v>737</v>
      </c>
      <c r="W159" s="153">
        <v>599</v>
      </c>
      <c r="X159" s="153">
        <v>375</v>
      </c>
      <c r="Y159" s="153">
        <v>193</v>
      </c>
      <c r="Z159" s="153">
        <v>68</v>
      </c>
      <c r="AA159" s="153">
        <v>11</v>
      </c>
      <c r="AB159" s="153">
        <v>2646</v>
      </c>
      <c r="AC159" s="153">
        <v>10131</v>
      </c>
      <c r="AD159" s="153">
        <v>4544</v>
      </c>
      <c r="AE159" s="153">
        <v>1983</v>
      </c>
      <c r="AF159" s="153">
        <v>647</v>
      </c>
      <c r="AG159" s="153">
        <v>10639</v>
      </c>
      <c r="AH159" s="653">
        <v>15.276249999999999</v>
      </c>
      <c r="AI159" s="653">
        <v>58.489690000000003</v>
      </c>
      <c r="AJ159" s="653">
        <v>26.23405</v>
      </c>
      <c r="AK159" s="653">
        <v>33.37567</v>
      </c>
      <c r="AL159" s="653">
        <v>11.44853</v>
      </c>
      <c r="AM159" s="653">
        <v>3.7353499999999999</v>
      </c>
      <c r="AN159" s="653">
        <v>6.3509999999999997E-2</v>
      </c>
      <c r="AO159" s="653">
        <v>61.422550000000001</v>
      </c>
      <c r="AP159" s="653">
        <v>45.231999999999999</v>
      </c>
      <c r="AQ159" s="653">
        <v>44.958880000000001</v>
      </c>
    </row>
    <row r="160" spans="1:43" x14ac:dyDescent="0.15">
      <c r="A160" s="192">
        <v>5307</v>
      </c>
      <c r="B160" s="192">
        <v>3</v>
      </c>
      <c r="C160" s="192">
        <v>28481</v>
      </c>
      <c r="D160" s="192">
        <v>3</v>
      </c>
      <c r="E160" s="656" t="s">
        <v>526</v>
      </c>
      <c r="F160" s="153">
        <v>7895</v>
      </c>
      <c r="G160" s="153">
        <v>198</v>
      </c>
      <c r="H160" s="153">
        <v>259</v>
      </c>
      <c r="I160" s="153">
        <v>334</v>
      </c>
      <c r="J160" s="153">
        <v>299</v>
      </c>
      <c r="K160" s="153">
        <v>241</v>
      </c>
      <c r="L160" s="153">
        <v>279</v>
      </c>
      <c r="M160" s="153">
        <v>304</v>
      </c>
      <c r="N160" s="153">
        <v>395</v>
      </c>
      <c r="O160" s="153">
        <v>469</v>
      </c>
      <c r="P160" s="153">
        <v>426</v>
      </c>
      <c r="Q160" s="153">
        <v>469</v>
      </c>
      <c r="R160" s="153">
        <v>548</v>
      </c>
      <c r="S160" s="153">
        <v>701</v>
      </c>
      <c r="T160" s="153">
        <v>786</v>
      </c>
      <c r="U160" s="153">
        <v>625</v>
      </c>
      <c r="V160" s="153">
        <v>463</v>
      </c>
      <c r="W160" s="153">
        <v>483</v>
      </c>
      <c r="X160" s="153">
        <v>378</v>
      </c>
      <c r="Y160" s="153">
        <v>181</v>
      </c>
      <c r="Z160" s="153">
        <v>49</v>
      </c>
      <c r="AA160" s="153">
        <v>8</v>
      </c>
      <c r="AB160" s="153">
        <v>791</v>
      </c>
      <c r="AC160" s="153">
        <v>4131</v>
      </c>
      <c r="AD160" s="153">
        <v>2973</v>
      </c>
      <c r="AE160" s="153">
        <v>1562</v>
      </c>
      <c r="AF160" s="153">
        <v>616</v>
      </c>
      <c r="AG160" s="153">
        <v>4618</v>
      </c>
      <c r="AH160" s="653">
        <v>10.019</v>
      </c>
      <c r="AI160" s="653">
        <v>52.324260000000002</v>
      </c>
      <c r="AJ160" s="653">
        <v>37.656739999999999</v>
      </c>
      <c r="AK160" s="653">
        <v>46.535780000000003</v>
      </c>
      <c r="AL160" s="653">
        <v>19.784669999999998</v>
      </c>
      <c r="AM160" s="653">
        <v>7.8024100000000001</v>
      </c>
      <c r="AN160" s="653">
        <v>0.10133</v>
      </c>
      <c r="AO160" s="653">
        <v>58.492719999999998</v>
      </c>
      <c r="AP160" s="653">
        <v>53.096449999999997</v>
      </c>
      <c r="AQ160" s="653">
        <v>57.504550000000002</v>
      </c>
    </row>
    <row r="161" spans="1:43" x14ac:dyDescent="0.15">
      <c r="A161" s="192">
        <v>5308</v>
      </c>
      <c r="B161" s="192">
        <v>3</v>
      </c>
      <c r="C161" s="192">
        <v>28501</v>
      </c>
      <c r="D161" s="192">
        <v>3</v>
      </c>
      <c r="E161" s="656" t="s">
        <v>1104</v>
      </c>
      <c r="F161" s="153">
        <v>9181</v>
      </c>
      <c r="G161" s="153">
        <v>226</v>
      </c>
      <c r="H161" s="153">
        <v>299</v>
      </c>
      <c r="I161" s="153">
        <v>329</v>
      </c>
      <c r="J161" s="153">
        <v>310</v>
      </c>
      <c r="K161" s="153">
        <v>247</v>
      </c>
      <c r="L161" s="153">
        <v>280</v>
      </c>
      <c r="M161" s="153">
        <v>318</v>
      </c>
      <c r="N161" s="153">
        <v>415</v>
      </c>
      <c r="O161" s="153">
        <v>428</v>
      </c>
      <c r="P161" s="153">
        <v>461</v>
      </c>
      <c r="Q161" s="153">
        <v>555</v>
      </c>
      <c r="R161" s="153">
        <v>645</v>
      </c>
      <c r="S161" s="153">
        <v>770</v>
      </c>
      <c r="T161" s="153">
        <v>772</v>
      </c>
      <c r="U161" s="153">
        <v>645</v>
      </c>
      <c r="V161" s="153">
        <v>676</v>
      </c>
      <c r="W161" s="153">
        <v>738</v>
      </c>
      <c r="X161" s="153">
        <v>610</v>
      </c>
      <c r="Y161" s="153">
        <v>359</v>
      </c>
      <c r="Z161" s="153">
        <v>85</v>
      </c>
      <c r="AA161" s="153">
        <v>13</v>
      </c>
      <c r="AB161" s="153">
        <v>854</v>
      </c>
      <c r="AC161" s="153">
        <v>4429</v>
      </c>
      <c r="AD161" s="153">
        <v>3898</v>
      </c>
      <c r="AE161" s="153">
        <v>2481</v>
      </c>
      <c r="AF161" s="153">
        <v>1067</v>
      </c>
      <c r="AG161" s="153">
        <v>4891</v>
      </c>
      <c r="AH161" s="653">
        <v>9.3018199999999993</v>
      </c>
      <c r="AI161" s="653">
        <v>48.240929999999999</v>
      </c>
      <c r="AJ161" s="653">
        <v>42.457250000000002</v>
      </c>
      <c r="AK161" s="653">
        <v>50.84413</v>
      </c>
      <c r="AL161" s="653">
        <v>27.023199999999999</v>
      </c>
      <c r="AM161" s="653">
        <v>11.621829999999999</v>
      </c>
      <c r="AN161" s="653">
        <v>0.1416</v>
      </c>
      <c r="AO161" s="653">
        <v>53.273060000000001</v>
      </c>
      <c r="AP161" s="653">
        <v>55.986330000000002</v>
      </c>
      <c r="AQ161" s="653">
        <v>60.481369999999998</v>
      </c>
    </row>
    <row r="162" spans="1:43" x14ac:dyDescent="0.15">
      <c r="A162" s="192">
        <v>5309</v>
      </c>
      <c r="B162" s="192">
        <v>3</v>
      </c>
      <c r="C162" s="192">
        <v>28585</v>
      </c>
      <c r="D162" s="192">
        <v>3</v>
      </c>
      <c r="E162" s="656" t="s">
        <v>1166</v>
      </c>
      <c r="F162" s="153">
        <v>9411</v>
      </c>
      <c r="G162" s="153">
        <v>274</v>
      </c>
      <c r="H162" s="153">
        <v>329</v>
      </c>
      <c r="I162" s="153">
        <v>386</v>
      </c>
      <c r="J162" s="153">
        <v>352</v>
      </c>
      <c r="K162" s="153">
        <v>220</v>
      </c>
      <c r="L162" s="153">
        <v>278</v>
      </c>
      <c r="M162" s="153">
        <v>323</v>
      </c>
      <c r="N162" s="153">
        <v>395</v>
      </c>
      <c r="O162" s="153">
        <v>481</v>
      </c>
      <c r="P162" s="153">
        <v>490</v>
      </c>
      <c r="Q162" s="153">
        <v>596</v>
      </c>
      <c r="R162" s="153">
        <v>671</v>
      </c>
      <c r="S162" s="153">
        <v>707</v>
      </c>
      <c r="T162" s="153">
        <v>773</v>
      </c>
      <c r="U162" s="153">
        <v>755</v>
      </c>
      <c r="V162" s="153">
        <v>736</v>
      </c>
      <c r="W162" s="153">
        <v>719</v>
      </c>
      <c r="X162" s="153">
        <v>555</v>
      </c>
      <c r="Y162" s="153">
        <v>275</v>
      </c>
      <c r="Z162" s="153">
        <v>82</v>
      </c>
      <c r="AA162" s="153">
        <v>14</v>
      </c>
      <c r="AB162" s="153">
        <v>989</v>
      </c>
      <c r="AC162" s="153">
        <v>4513</v>
      </c>
      <c r="AD162" s="153">
        <v>3909</v>
      </c>
      <c r="AE162" s="153">
        <v>2381</v>
      </c>
      <c r="AF162" s="153">
        <v>926</v>
      </c>
      <c r="AG162" s="153">
        <v>4934</v>
      </c>
      <c r="AH162" s="653">
        <v>10.508979999999999</v>
      </c>
      <c r="AI162" s="653">
        <v>47.954520000000002</v>
      </c>
      <c r="AJ162" s="653">
        <v>41.536499999999997</v>
      </c>
      <c r="AK162" s="653">
        <v>49.048990000000003</v>
      </c>
      <c r="AL162" s="653">
        <v>25.300180000000001</v>
      </c>
      <c r="AM162" s="653">
        <v>9.8395499999999991</v>
      </c>
      <c r="AN162" s="653">
        <v>0.14876</v>
      </c>
      <c r="AO162" s="653">
        <v>52.42801</v>
      </c>
      <c r="AP162" s="653">
        <v>54.88402</v>
      </c>
      <c r="AQ162" s="653">
        <v>59.369720000000001</v>
      </c>
    </row>
    <row r="163" spans="1:43" x14ac:dyDescent="0.15">
      <c r="A163" s="192">
        <v>5310</v>
      </c>
      <c r="B163" s="192">
        <v>3</v>
      </c>
      <c r="C163" s="192">
        <v>28586</v>
      </c>
      <c r="D163" s="192">
        <v>3</v>
      </c>
      <c r="E163" s="657" t="s">
        <v>534</v>
      </c>
      <c r="F163" s="153">
        <v>7812</v>
      </c>
      <c r="G163" s="153">
        <v>234</v>
      </c>
      <c r="H163" s="153">
        <v>289</v>
      </c>
      <c r="I163" s="153">
        <v>306</v>
      </c>
      <c r="J163" s="153">
        <v>279</v>
      </c>
      <c r="K163" s="153">
        <v>164</v>
      </c>
      <c r="L163" s="153">
        <v>221</v>
      </c>
      <c r="M163" s="153">
        <v>277</v>
      </c>
      <c r="N163" s="153">
        <v>374</v>
      </c>
      <c r="O163" s="153">
        <v>368</v>
      </c>
      <c r="P163" s="153">
        <v>375</v>
      </c>
      <c r="Q163" s="153">
        <v>470</v>
      </c>
      <c r="R163" s="153">
        <v>551</v>
      </c>
      <c r="S163" s="153">
        <v>660</v>
      </c>
      <c r="T163" s="153">
        <v>652</v>
      </c>
      <c r="U163" s="153">
        <v>555</v>
      </c>
      <c r="V163" s="153">
        <v>552</v>
      </c>
      <c r="W163" s="153">
        <v>612</v>
      </c>
      <c r="X163" s="153">
        <v>501</v>
      </c>
      <c r="Y163" s="153">
        <v>269</v>
      </c>
      <c r="Z163" s="153">
        <v>90</v>
      </c>
      <c r="AA163" s="153">
        <v>13</v>
      </c>
      <c r="AB163" s="153">
        <v>829</v>
      </c>
      <c r="AC163" s="153">
        <v>3739</v>
      </c>
      <c r="AD163" s="153">
        <v>3244</v>
      </c>
      <c r="AE163" s="153">
        <v>2037</v>
      </c>
      <c r="AF163" s="153">
        <v>873</v>
      </c>
      <c r="AG163" s="153">
        <v>4112</v>
      </c>
      <c r="AH163" s="653">
        <v>10.611879999999999</v>
      </c>
      <c r="AI163" s="653">
        <v>47.862259999999999</v>
      </c>
      <c r="AJ163" s="653">
        <v>41.525860000000002</v>
      </c>
      <c r="AK163" s="653">
        <v>49.974400000000003</v>
      </c>
      <c r="AL163" s="653">
        <v>26.07527</v>
      </c>
      <c r="AM163" s="653">
        <v>11.17512</v>
      </c>
      <c r="AN163" s="653">
        <v>0.16641</v>
      </c>
      <c r="AO163" s="653">
        <v>52.636969999999998</v>
      </c>
      <c r="AP163" s="653">
        <v>55.248460000000001</v>
      </c>
      <c r="AQ163" s="653">
        <v>59.984729999999999</v>
      </c>
    </row>
    <row r="165" spans="1:43" x14ac:dyDescent="0.15">
      <c r="D165" s="231" t="s">
        <v>1287</v>
      </c>
      <c r="AB165" s="658"/>
      <c r="AC165" s="658"/>
      <c r="AD165" s="658"/>
      <c r="AE165" s="658"/>
      <c r="AF165" s="658"/>
      <c r="AG165" s="658" t="s">
        <v>1288</v>
      </c>
      <c r="AH165" s="658"/>
      <c r="AI165" s="658"/>
      <c r="AJ165" s="658"/>
    </row>
    <row r="166" spans="1:43" ht="26.25" customHeight="1" x14ac:dyDescent="0.15">
      <c r="B166" s="232"/>
      <c r="D166" s="707" t="s">
        <v>941</v>
      </c>
      <c r="E166" s="708"/>
      <c r="F166" s="659" t="s">
        <v>1249</v>
      </c>
      <c r="G166" s="660" t="s">
        <v>609</v>
      </c>
      <c r="H166" s="660" t="s">
        <v>610</v>
      </c>
      <c r="I166" s="660" t="s">
        <v>611</v>
      </c>
      <c r="J166" s="660" t="s">
        <v>612</v>
      </c>
      <c r="K166" s="660" t="s">
        <v>613</v>
      </c>
      <c r="L166" s="660" t="s">
        <v>614</v>
      </c>
      <c r="M166" s="660" t="s">
        <v>615</v>
      </c>
      <c r="N166" s="660" t="s">
        <v>616</v>
      </c>
      <c r="O166" s="660" t="s">
        <v>617</v>
      </c>
      <c r="P166" s="660" t="s">
        <v>618</v>
      </c>
      <c r="Q166" s="660" t="s">
        <v>619</v>
      </c>
      <c r="R166" s="660" t="s">
        <v>620</v>
      </c>
      <c r="S166" s="660" t="s">
        <v>621</v>
      </c>
      <c r="T166" s="660" t="s">
        <v>622</v>
      </c>
      <c r="U166" s="660" t="s">
        <v>623</v>
      </c>
      <c r="V166" s="660" t="s">
        <v>624</v>
      </c>
      <c r="W166" s="660" t="s">
        <v>625</v>
      </c>
      <c r="X166" s="660" t="s">
        <v>626</v>
      </c>
      <c r="Y166" s="660" t="s">
        <v>627</v>
      </c>
      <c r="Z166" s="660" t="s">
        <v>628</v>
      </c>
      <c r="AA166" s="661" t="s">
        <v>467</v>
      </c>
      <c r="AB166" s="662" t="s">
        <v>1289</v>
      </c>
      <c r="AC166" s="662" t="s">
        <v>1290</v>
      </c>
      <c r="AD166" s="662" t="s">
        <v>1291</v>
      </c>
      <c r="AE166" s="663" t="s">
        <v>1292</v>
      </c>
      <c r="AF166" s="664" t="s">
        <v>1293</v>
      </c>
      <c r="AG166" s="664" t="s">
        <v>1294</v>
      </c>
      <c r="AH166" s="665" t="s">
        <v>1295</v>
      </c>
      <c r="AI166" s="665" t="s">
        <v>1296</v>
      </c>
      <c r="AJ166" s="665" t="s">
        <v>1297</v>
      </c>
      <c r="AK166" s="666"/>
      <c r="AL166" s="666"/>
      <c r="AM166" s="666"/>
      <c r="AN166" s="666"/>
      <c r="AO166" s="666"/>
    </row>
    <row r="167" spans="1:43" x14ac:dyDescent="0.15">
      <c r="D167" s="667" t="s">
        <v>631</v>
      </c>
      <c r="E167" s="668" t="s">
        <v>417</v>
      </c>
      <c r="F167" s="159">
        <f>F170+F173+F176+F179+F182+F185+F188+F191+F194+F197</f>
        <v>5534800</v>
      </c>
      <c r="G167" s="159">
        <f t="shared" ref="G167:AA169" si="0">G170+G173+G176+G179+G182+G185+G188+G191+G194+G197</f>
        <v>219357</v>
      </c>
      <c r="H167" s="159">
        <f t="shared" si="0"/>
        <v>237490</v>
      </c>
      <c r="I167" s="159">
        <f t="shared" si="0"/>
        <v>253800</v>
      </c>
      <c r="J167" s="159">
        <f t="shared" si="0"/>
        <v>273096</v>
      </c>
      <c r="K167" s="159">
        <f t="shared" si="0"/>
        <v>255435</v>
      </c>
      <c r="L167" s="159">
        <f t="shared" si="0"/>
        <v>267118</v>
      </c>
      <c r="M167" s="159">
        <f t="shared" si="0"/>
        <v>304004</v>
      </c>
      <c r="N167" s="159">
        <f t="shared" si="0"/>
        <v>354457</v>
      </c>
      <c r="O167" s="159">
        <f t="shared" si="0"/>
        <v>435646</v>
      </c>
      <c r="P167" s="159">
        <f t="shared" si="0"/>
        <v>387696</v>
      </c>
      <c r="Q167" s="159">
        <f t="shared" si="0"/>
        <v>351761</v>
      </c>
      <c r="R167" s="159">
        <f t="shared" si="0"/>
        <v>325755</v>
      </c>
      <c r="S167" s="159">
        <f t="shared" si="0"/>
        <v>367676</v>
      </c>
      <c r="T167" s="159">
        <f t="shared" si="0"/>
        <v>439724</v>
      </c>
      <c r="U167" s="159">
        <f t="shared" si="0"/>
        <v>357014</v>
      </c>
      <c r="V167" s="159">
        <f t="shared" si="0"/>
        <v>278626</v>
      </c>
      <c r="W167" s="159">
        <f t="shared" si="0"/>
        <v>219115</v>
      </c>
      <c r="X167" s="159">
        <f t="shared" si="0"/>
        <v>133439</v>
      </c>
      <c r="Y167" s="159">
        <f t="shared" si="0"/>
        <v>56144</v>
      </c>
      <c r="Z167" s="159">
        <f t="shared" si="0"/>
        <v>14840</v>
      </c>
      <c r="AA167" s="159">
        <f t="shared" si="0"/>
        <v>2607</v>
      </c>
      <c r="AB167" s="669">
        <f>SUM(G167:I167)</f>
        <v>710647</v>
      </c>
      <c r="AC167" s="670">
        <f>SUM(J167:S167)</f>
        <v>3322644</v>
      </c>
      <c r="AD167" s="670">
        <f>SUM(T167:AA167)</f>
        <v>1501509</v>
      </c>
      <c r="AE167" s="669">
        <f>SUM(V167:AA167)</f>
        <v>704771</v>
      </c>
      <c r="AF167" s="670">
        <f>SUM(X167:AA167)</f>
        <v>207030</v>
      </c>
      <c r="AG167" s="671">
        <f>SUM(K167:T167)</f>
        <v>3489272</v>
      </c>
      <c r="AH167" s="672">
        <f>AB167/$F167*100</f>
        <v>12.839614800896149</v>
      </c>
      <c r="AI167" s="672">
        <f t="shared" ref="AI167:AJ182" si="1">AC167/$F167*100</f>
        <v>60.031871070318708</v>
      </c>
      <c r="AJ167" s="673">
        <f t="shared" si="1"/>
        <v>27.128514128785142</v>
      </c>
      <c r="AK167" s="460"/>
      <c r="AL167" s="460"/>
      <c r="AM167" s="460"/>
      <c r="AN167" s="460"/>
      <c r="AO167" s="460"/>
    </row>
    <row r="168" spans="1:43" x14ac:dyDescent="0.15">
      <c r="D168" s="674" t="s">
        <v>456</v>
      </c>
      <c r="E168" s="675" t="s">
        <v>414</v>
      </c>
      <c r="F168" s="161">
        <f>F171+F174+F177+F180+F183+F186+F189+F192+F195+F198</f>
        <v>2641561</v>
      </c>
      <c r="G168" s="161">
        <f t="shared" si="0"/>
        <v>112153</v>
      </c>
      <c r="H168" s="161">
        <f t="shared" si="0"/>
        <v>121443</v>
      </c>
      <c r="I168" s="161">
        <f t="shared" si="0"/>
        <v>130084</v>
      </c>
      <c r="J168" s="161">
        <f t="shared" si="0"/>
        <v>138428</v>
      </c>
      <c r="K168" s="161">
        <f t="shared" si="0"/>
        <v>125912</v>
      </c>
      <c r="L168" s="161">
        <f t="shared" si="0"/>
        <v>132972</v>
      </c>
      <c r="M168" s="161">
        <f t="shared" si="0"/>
        <v>149217</v>
      </c>
      <c r="N168" s="161">
        <f t="shared" si="0"/>
        <v>173271</v>
      </c>
      <c r="O168" s="161">
        <f t="shared" si="0"/>
        <v>214059</v>
      </c>
      <c r="P168" s="161">
        <f t="shared" si="0"/>
        <v>189544</v>
      </c>
      <c r="Q168" s="161">
        <f t="shared" si="0"/>
        <v>170538</v>
      </c>
      <c r="R168" s="161">
        <f t="shared" si="0"/>
        <v>157279</v>
      </c>
      <c r="S168" s="161">
        <f t="shared" si="0"/>
        <v>177522</v>
      </c>
      <c r="T168" s="161">
        <f t="shared" si="0"/>
        <v>210458</v>
      </c>
      <c r="U168" s="161">
        <f t="shared" si="0"/>
        <v>165346</v>
      </c>
      <c r="V168" s="161">
        <f t="shared" si="0"/>
        <v>123317</v>
      </c>
      <c r="W168" s="161">
        <f t="shared" si="0"/>
        <v>87672</v>
      </c>
      <c r="X168" s="161">
        <f t="shared" si="0"/>
        <v>45654</v>
      </c>
      <c r="Y168" s="161">
        <f t="shared" si="0"/>
        <v>13896</v>
      </c>
      <c r="Z168" s="161">
        <f t="shared" si="0"/>
        <v>2457</v>
      </c>
      <c r="AA168" s="161">
        <f t="shared" si="0"/>
        <v>339</v>
      </c>
      <c r="AB168" s="676">
        <f t="shared" ref="AB168:AB199" si="2">SUM(G168:I168)</f>
        <v>363680</v>
      </c>
      <c r="AC168" s="677">
        <f t="shared" ref="AC168:AC199" si="3">SUM(J168:S168)</f>
        <v>1628742</v>
      </c>
      <c r="AD168" s="677">
        <f t="shared" ref="AD168:AD199" si="4">SUM(T168:AA168)</f>
        <v>649139</v>
      </c>
      <c r="AE168" s="676">
        <f t="shared" ref="AE168:AE199" si="5">SUM(V168:AA168)</f>
        <v>273335</v>
      </c>
      <c r="AF168" s="677">
        <f t="shared" ref="AF168:AF199" si="6">SUM(X168:AA168)</f>
        <v>62346</v>
      </c>
      <c r="AG168" s="678">
        <f t="shared" ref="AG168:AG199" si="7">SUM(K168:T168)</f>
        <v>1700772</v>
      </c>
      <c r="AH168" s="679">
        <f t="shared" ref="AH168:AJ199" si="8">AB168/$F168*100</f>
        <v>13.767616950734812</v>
      </c>
      <c r="AI168" s="679">
        <f t="shared" si="1"/>
        <v>61.658314913038161</v>
      </c>
      <c r="AJ168" s="680">
        <f t="shared" si="1"/>
        <v>24.574068136227027</v>
      </c>
      <c r="AK168" s="460"/>
      <c r="AL168" s="460"/>
      <c r="AM168" s="460"/>
      <c r="AN168" s="460"/>
      <c r="AO168" s="460"/>
    </row>
    <row r="169" spans="1:43" x14ac:dyDescent="0.15">
      <c r="D169" s="681" t="s">
        <v>456</v>
      </c>
      <c r="E169" s="682" t="s">
        <v>415</v>
      </c>
      <c r="F169" s="160">
        <f>F172+F175+F178+F181+F184+F187+F190+F193+F196+F199</f>
        <v>2893239</v>
      </c>
      <c r="G169" s="160">
        <f t="shared" si="0"/>
        <v>107204</v>
      </c>
      <c r="H169" s="160">
        <f t="shared" si="0"/>
        <v>116047</v>
      </c>
      <c r="I169" s="160">
        <f t="shared" si="0"/>
        <v>123716</v>
      </c>
      <c r="J169" s="160">
        <f t="shared" si="0"/>
        <v>134668</v>
      </c>
      <c r="K169" s="160">
        <f t="shared" si="0"/>
        <v>129523</v>
      </c>
      <c r="L169" s="160">
        <f t="shared" si="0"/>
        <v>134146</v>
      </c>
      <c r="M169" s="160">
        <f t="shared" si="0"/>
        <v>154787</v>
      </c>
      <c r="N169" s="160">
        <f t="shared" si="0"/>
        <v>181186</v>
      </c>
      <c r="O169" s="160">
        <f t="shared" si="0"/>
        <v>221587</v>
      </c>
      <c r="P169" s="160">
        <f t="shared" si="0"/>
        <v>198152</v>
      </c>
      <c r="Q169" s="160">
        <f t="shared" si="0"/>
        <v>181223</v>
      </c>
      <c r="R169" s="160">
        <f t="shared" si="0"/>
        <v>168476</v>
      </c>
      <c r="S169" s="160">
        <f t="shared" si="0"/>
        <v>190154</v>
      </c>
      <c r="T169" s="160">
        <f t="shared" si="0"/>
        <v>229266</v>
      </c>
      <c r="U169" s="160">
        <f t="shared" si="0"/>
        <v>191668</v>
      </c>
      <c r="V169" s="160">
        <f t="shared" si="0"/>
        <v>155309</v>
      </c>
      <c r="W169" s="160">
        <f t="shared" si="0"/>
        <v>131443</v>
      </c>
      <c r="X169" s="160">
        <f t="shared" si="0"/>
        <v>87785</v>
      </c>
      <c r="Y169" s="160">
        <f t="shared" si="0"/>
        <v>42248</v>
      </c>
      <c r="Z169" s="160">
        <f t="shared" si="0"/>
        <v>12383</v>
      </c>
      <c r="AA169" s="160">
        <f t="shared" si="0"/>
        <v>2268</v>
      </c>
      <c r="AB169" s="676">
        <f t="shared" si="2"/>
        <v>346967</v>
      </c>
      <c r="AC169" s="677">
        <f t="shared" si="3"/>
        <v>1693902</v>
      </c>
      <c r="AD169" s="677">
        <f t="shared" si="4"/>
        <v>852370</v>
      </c>
      <c r="AE169" s="676">
        <f t="shared" si="5"/>
        <v>431436</v>
      </c>
      <c r="AF169" s="677">
        <f t="shared" si="6"/>
        <v>144684</v>
      </c>
      <c r="AG169" s="678">
        <f t="shared" si="7"/>
        <v>1788500</v>
      </c>
      <c r="AH169" s="683">
        <f t="shared" si="8"/>
        <v>11.992337999038448</v>
      </c>
      <c r="AI169" s="683">
        <f t="shared" si="1"/>
        <v>58.546908845069488</v>
      </c>
      <c r="AJ169" s="684">
        <f t="shared" si="1"/>
        <v>29.460753155892068</v>
      </c>
      <c r="AK169" s="460"/>
      <c r="AL169" s="460"/>
      <c r="AM169" s="460"/>
      <c r="AN169" s="460"/>
      <c r="AO169" s="460"/>
    </row>
    <row r="170" spans="1:43" x14ac:dyDescent="0.15">
      <c r="D170" s="674" t="s">
        <v>1068</v>
      </c>
      <c r="E170" s="675" t="s">
        <v>417</v>
      </c>
      <c r="F170" s="161">
        <f>F12</f>
        <v>1537272</v>
      </c>
      <c r="G170" s="161">
        <f t="shared" ref="G170:AA170" si="9">G12</f>
        <v>57958</v>
      </c>
      <c r="H170" s="161">
        <f t="shared" si="9"/>
        <v>62478</v>
      </c>
      <c r="I170" s="161">
        <f t="shared" si="9"/>
        <v>65462</v>
      </c>
      <c r="J170" s="161">
        <f t="shared" si="9"/>
        <v>73413</v>
      </c>
      <c r="K170" s="161">
        <f t="shared" si="9"/>
        <v>77745</v>
      </c>
      <c r="L170" s="161">
        <f t="shared" si="9"/>
        <v>77851</v>
      </c>
      <c r="M170" s="161">
        <f t="shared" si="9"/>
        <v>86688</v>
      </c>
      <c r="N170" s="161">
        <f t="shared" si="9"/>
        <v>98926</v>
      </c>
      <c r="O170" s="161">
        <f t="shared" si="9"/>
        <v>120890</v>
      </c>
      <c r="P170" s="161">
        <f t="shared" si="9"/>
        <v>107481</v>
      </c>
      <c r="Q170" s="161">
        <f t="shared" si="9"/>
        <v>98315</v>
      </c>
      <c r="R170" s="161">
        <f t="shared" si="9"/>
        <v>91660</v>
      </c>
      <c r="S170" s="161">
        <f t="shared" si="9"/>
        <v>101003</v>
      </c>
      <c r="T170" s="161">
        <f t="shared" si="9"/>
        <v>121641</v>
      </c>
      <c r="U170" s="161">
        <f t="shared" si="9"/>
        <v>98634</v>
      </c>
      <c r="V170" s="161">
        <f t="shared" si="9"/>
        <v>77828</v>
      </c>
      <c r="W170" s="161">
        <f t="shared" si="9"/>
        <v>62619</v>
      </c>
      <c r="X170" s="161">
        <f t="shared" si="9"/>
        <v>36786</v>
      </c>
      <c r="Y170" s="161">
        <f t="shared" si="9"/>
        <v>15193</v>
      </c>
      <c r="Z170" s="161">
        <f t="shared" si="9"/>
        <v>3989</v>
      </c>
      <c r="AA170" s="161">
        <f t="shared" si="9"/>
        <v>712</v>
      </c>
      <c r="AB170" s="669">
        <f t="shared" si="2"/>
        <v>185898</v>
      </c>
      <c r="AC170" s="670">
        <f t="shared" si="3"/>
        <v>933972</v>
      </c>
      <c r="AD170" s="670">
        <f t="shared" si="4"/>
        <v>417402</v>
      </c>
      <c r="AE170" s="669">
        <f t="shared" si="5"/>
        <v>197127</v>
      </c>
      <c r="AF170" s="670">
        <f t="shared" si="6"/>
        <v>56680</v>
      </c>
      <c r="AG170" s="671">
        <f t="shared" si="7"/>
        <v>982200</v>
      </c>
      <c r="AH170" s="679">
        <f t="shared" si="8"/>
        <v>12.092720091174495</v>
      </c>
      <c r="AI170" s="679">
        <f t="shared" si="1"/>
        <v>60.755155886531462</v>
      </c>
      <c r="AJ170" s="680">
        <f t="shared" si="1"/>
        <v>27.152124022294039</v>
      </c>
      <c r="AK170" s="460"/>
      <c r="AL170" s="460"/>
      <c r="AM170" s="460"/>
      <c r="AN170" s="460"/>
      <c r="AO170" s="460"/>
    </row>
    <row r="171" spans="1:43" x14ac:dyDescent="0.15">
      <c r="D171" s="674" t="s">
        <v>456</v>
      </c>
      <c r="E171" s="675" t="s">
        <v>414</v>
      </c>
      <c r="F171" s="161">
        <f>F63</f>
        <v>726700</v>
      </c>
      <c r="G171" s="161">
        <f t="shared" ref="G171:AA171" si="10">G63</f>
        <v>29528</v>
      </c>
      <c r="H171" s="161">
        <f t="shared" si="10"/>
        <v>32013</v>
      </c>
      <c r="I171" s="161">
        <f t="shared" si="10"/>
        <v>33489</v>
      </c>
      <c r="J171" s="161">
        <f t="shared" si="10"/>
        <v>37289</v>
      </c>
      <c r="K171" s="161">
        <f t="shared" si="10"/>
        <v>38071</v>
      </c>
      <c r="L171" s="161">
        <f t="shared" si="10"/>
        <v>37719</v>
      </c>
      <c r="M171" s="161">
        <f t="shared" si="10"/>
        <v>41804</v>
      </c>
      <c r="N171" s="161">
        <f t="shared" si="10"/>
        <v>47394</v>
      </c>
      <c r="O171" s="161">
        <f t="shared" si="10"/>
        <v>58759</v>
      </c>
      <c r="P171" s="161">
        <f t="shared" si="10"/>
        <v>52243</v>
      </c>
      <c r="Q171" s="161">
        <f t="shared" si="10"/>
        <v>47244</v>
      </c>
      <c r="R171" s="161">
        <f t="shared" si="10"/>
        <v>43693</v>
      </c>
      <c r="S171" s="161">
        <f t="shared" si="10"/>
        <v>48783</v>
      </c>
      <c r="T171" s="161">
        <f t="shared" si="10"/>
        <v>58137</v>
      </c>
      <c r="U171" s="161">
        <f t="shared" si="10"/>
        <v>45266</v>
      </c>
      <c r="V171" s="161">
        <f t="shared" si="10"/>
        <v>33658</v>
      </c>
      <c r="W171" s="161">
        <f t="shared" si="10"/>
        <v>24606</v>
      </c>
      <c r="X171" s="161">
        <f t="shared" si="10"/>
        <v>12460</v>
      </c>
      <c r="Y171" s="161">
        <f t="shared" si="10"/>
        <v>3785</v>
      </c>
      <c r="Z171" s="161">
        <f t="shared" si="10"/>
        <v>667</v>
      </c>
      <c r="AA171" s="161">
        <f t="shared" si="10"/>
        <v>92</v>
      </c>
      <c r="AB171" s="676">
        <f t="shared" si="2"/>
        <v>95030</v>
      </c>
      <c r="AC171" s="677">
        <f t="shared" si="3"/>
        <v>452999</v>
      </c>
      <c r="AD171" s="677">
        <f t="shared" si="4"/>
        <v>178671</v>
      </c>
      <c r="AE171" s="676">
        <f t="shared" si="5"/>
        <v>75268</v>
      </c>
      <c r="AF171" s="677">
        <f t="shared" si="6"/>
        <v>17004</v>
      </c>
      <c r="AG171" s="678">
        <f t="shared" si="7"/>
        <v>473847</v>
      </c>
      <c r="AH171" s="679">
        <f t="shared" si="8"/>
        <v>13.076923076923078</v>
      </c>
      <c r="AI171" s="679">
        <f t="shared" si="1"/>
        <v>62.336452456309345</v>
      </c>
      <c r="AJ171" s="680">
        <f t="shared" si="1"/>
        <v>24.586624466767578</v>
      </c>
      <c r="AK171" s="460"/>
      <c r="AL171" s="460"/>
      <c r="AM171" s="460"/>
      <c r="AN171" s="460"/>
      <c r="AO171" s="460"/>
    </row>
    <row r="172" spans="1:43" x14ac:dyDescent="0.15">
      <c r="D172" s="674" t="s">
        <v>456</v>
      </c>
      <c r="E172" s="675" t="s">
        <v>415</v>
      </c>
      <c r="F172" s="161">
        <f>F114</f>
        <v>810572</v>
      </c>
      <c r="G172" s="161">
        <f t="shared" ref="G172:AA172" si="11">G114</f>
        <v>28430</v>
      </c>
      <c r="H172" s="161">
        <f t="shared" si="11"/>
        <v>30465</v>
      </c>
      <c r="I172" s="161">
        <f t="shared" si="11"/>
        <v>31973</v>
      </c>
      <c r="J172" s="161">
        <f t="shared" si="11"/>
        <v>36124</v>
      </c>
      <c r="K172" s="161">
        <f t="shared" si="11"/>
        <v>39674</v>
      </c>
      <c r="L172" s="161">
        <f t="shared" si="11"/>
        <v>40132</v>
      </c>
      <c r="M172" s="161">
        <f t="shared" si="11"/>
        <v>44884</v>
      </c>
      <c r="N172" s="161">
        <f t="shared" si="11"/>
        <v>51532</v>
      </c>
      <c r="O172" s="161">
        <f t="shared" si="11"/>
        <v>62131</v>
      </c>
      <c r="P172" s="161">
        <f t="shared" si="11"/>
        <v>55238</v>
      </c>
      <c r="Q172" s="161">
        <f t="shared" si="11"/>
        <v>51071</v>
      </c>
      <c r="R172" s="161">
        <f t="shared" si="11"/>
        <v>47967</v>
      </c>
      <c r="S172" s="161">
        <f t="shared" si="11"/>
        <v>52220</v>
      </c>
      <c r="T172" s="161">
        <f t="shared" si="11"/>
        <v>63504</v>
      </c>
      <c r="U172" s="161">
        <f t="shared" si="11"/>
        <v>53368</v>
      </c>
      <c r="V172" s="161">
        <f t="shared" si="11"/>
        <v>44170</v>
      </c>
      <c r="W172" s="161">
        <f t="shared" si="11"/>
        <v>38013</v>
      </c>
      <c r="X172" s="161">
        <f t="shared" si="11"/>
        <v>24326</v>
      </c>
      <c r="Y172" s="161">
        <f t="shared" si="11"/>
        <v>11408</v>
      </c>
      <c r="Z172" s="161">
        <f t="shared" si="11"/>
        <v>3322</v>
      </c>
      <c r="AA172" s="161">
        <f t="shared" si="11"/>
        <v>620</v>
      </c>
      <c r="AB172" s="685">
        <f t="shared" si="2"/>
        <v>90868</v>
      </c>
      <c r="AC172" s="686">
        <f t="shared" si="3"/>
        <v>480973</v>
      </c>
      <c r="AD172" s="686">
        <f t="shared" si="4"/>
        <v>238731</v>
      </c>
      <c r="AE172" s="685">
        <f t="shared" si="5"/>
        <v>121859</v>
      </c>
      <c r="AF172" s="686">
        <f t="shared" si="6"/>
        <v>39676</v>
      </c>
      <c r="AG172" s="687">
        <f t="shared" si="7"/>
        <v>508353</v>
      </c>
      <c r="AH172" s="679">
        <f t="shared" si="8"/>
        <v>11.210355156605459</v>
      </c>
      <c r="AI172" s="679">
        <f t="shared" si="1"/>
        <v>59.337480199167992</v>
      </c>
      <c r="AJ172" s="680">
        <f t="shared" si="1"/>
        <v>29.452164644226546</v>
      </c>
      <c r="AK172" s="460"/>
      <c r="AL172" s="460"/>
      <c r="AM172" s="460"/>
      <c r="AN172" s="460"/>
      <c r="AO172" s="460"/>
    </row>
    <row r="173" spans="1:43" x14ac:dyDescent="0.15">
      <c r="D173" s="667" t="s">
        <v>1298</v>
      </c>
      <c r="E173" s="668" t="s">
        <v>417</v>
      </c>
      <c r="F173" s="159">
        <f>F23+F25+F27</f>
        <v>1035763</v>
      </c>
      <c r="G173" s="159">
        <f t="shared" ref="G173:AA173" si="12">G23+G25+G27</f>
        <v>41551</v>
      </c>
      <c r="H173" s="159">
        <f t="shared" si="12"/>
        <v>43704</v>
      </c>
      <c r="I173" s="159">
        <f t="shared" si="12"/>
        <v>46004</v>
      </c>
      <c r="J173" s="159">
        <f t="shared" si="12"/>
        <v>49974</v>
      </c>
      <c r="K173" s="159">
        <f t="shared" si="12"/>
        <v>49312</v>
      </c>
      <c r="L173" s="159">
        <f t="shared" si="12"/>
        <v>50460</v>
      </c>
      <c r="M173" s="159">
        <f t="shared" si="12"/>
        <v>59668</v>
      </c>
      <c r="N173" s="159">
        <f t="shared" si="12"/>
        <v>70815</v>
      </c>
      <c r="O173" s="159">
        <f t="shared" si="12"/>
        <v>88349</v>
      </c>
      <c r="P173" s="159">
        <f t="shared" si="12"/>
        <v>80105</v>
      </c>
      <c r="Q173" s="159">
        <f t="shared" si="12"/>
        <v>67854</v>
      </c>
      <c r="R173" s="159">
        <f t="shared" si="12"/>
        <v>57827</v>
      </c>
      <c r="S173" s="159">
        <f t="shared" si="12"/>
        <v>63942</v>
      </c>
      <c r="T173" s="159">
        <f t="shared" si="12"/>
        <v>79314</v>
      </c>
      <c r="U173" s="159">
        <f t="shared" si="12"/>
        <v>64756</v>
      </c>
      <c r="V173" s="159">
        <f t="shared" si="12"/>
        <v>51142</v>
      </c>
      <c r="W173" s="159">
        <f t="shared" si="12"/>
        <v>37971</v>
      </c>
      <c r="X173" s="159">
        <f t="shared" si="12"/>
        <v>21742</v>
      </c>
      <c r="Y173" s="159">
        <f t="shared" si="12"/>
        <v>8601</v>
      </c>
      <c r="Z173" s="159">
        <f t="shared" si="12"/>
        <v>2267</v>
      </c>
      <c r="AA173" s="159">
        <f t="shared" si="12"/>
        <v>405</v>
      </c>
      <c r="AB173" s="676">
        <f t="shared" si="2"/>
        <v>131259</v>
      </c>
      <c r="AC173" s="677">
        <f t="shared" si="3"/>
        <v>638306</v>
      </c>
      <c r="AD173" s="677">
        <f t="shared" si="4"/>
        <v>266198</v>
      </c>
      <c r="AE173" s="676">
        <f t="shared" si="5"/>
        <v>122128</v>
      </c>
      <c r="AF173" s="677">
        <f t="shared" si="6"/>
        <v>33015</v>
      </c>
      <c r="AG173" s="678">
        <f t="shared" si="7"/>
        <v>667646</v>
      </c>
      <c r="AH173" s="672">
        <f t="shared" si="8"/>
        <v>12.672686705356343</v>
      </c>
      <c r="AI173" s="672">
        <f t="shared" si="1"/>
        <v>61.62664625015568</v>
      </c>
      <c r="AJ173" s="673">
        <f t="shared" si="1"/>
        <v>25.700667044487979</v>
      </c>
      <c r="AK173" s="460"/>
      <c r="AL173" s="460"/>
      <c r="AM173" s="460"/>
      <c r="AN173" s="460"/>
      <c r="AO173" s="460"/>
    </row>
    <row r="174" spans="1:43" x14ac:dyDescent="0.15">
      <c r="D174" s="674" t="s">
        <v>456</v>
      </c>
      <c r="E174" s="675" t="s">
        <v>414</v>
      </c>
      <c r="F174" s="161">
        <f>F74+F76+F78</f>
        <v>490502</v>
      </c>
      <c r="G174" s="161">
        <f t="shared" ref="G174:AA174" si="13">G74+G76+G78</f>
        <v>21222</v>
      </c>
      <c r="H174" s="161">
        <f t="shared" si="13"/>
        <v>22230</v>
      </c>
      <c r="I174" s="161">
        <f t="shared" si="13"/>
        <v>23689</v>
      </c>
      <c r="J174" s="161">
        <f t="shared" si="13"/>
        <v>25197</v>
      </c>
      <c r="K174" s="161">
        <f t="shared" si="13"/>
        <v>23667</v>
      </c>
      <c r="L174" s="161">
        <f t="shared" si="13"/>
        <v>24389</v>
      </c>
      <c r="M174" s="161">
        <f t="shared" si="13"/>
        <v>28599</v>
      </c>
      <c r="N174" s="161">
        <f t="shared" si="13"/>
        <v>33825</v>
      </c>
      <c r="O174" s="161">
        <f t="shared" si="13"/>
        <v>42648</v>
      </c>
      <c r="P174" s="161">
        <f t="shared" si="13"/>
        <v>39249</v>
      </c>
      <c r="Q174" s="161">
        <f t="shared" si="13"/>
        <v>32974</v>
      </c>
      <c r="R174" s="161">
        <f t="shared" si="13"/>
        <v>27918</v>
      </c>
      <c r="S174" s="161">
        <f t="shared" si="13"/>
        <v>30418</v>
      </c>
      <c r="T174" s="161">
        <f t="shared" si="13"/>
        <v>37523</v>
      </c>
      <c r="U174" s="161">
        <f t="shared" si="13"/>
        <v>29766</v>
      </c>
      <c r="V174" s="161">
        <f t="shared" si="13"/>
        <v>22240</v>
      </c>
      <c r="W174" s="161">
        <f t="shared" si="13"/>
        <v>15103</v>
      </c>
      <c r="X174" s="161">
        <f t="shared" si="13"/>
        <v>7313</v>
      </c>
      <c r="Y174" s="161">
        <f t="shared" si="13"/>
        <v>2094</v>
      </c>
      <c r="Z174" s="161">
        <f t="shared" si="13"/>
        <v>383</v>
      </c>
      <c r="AA174" s="161">
        <f t="shared" si="13"/>
        <v>55</v>
      </c>
      <c r="AB174" s="676">
        <f t="shared" si="2"/>
        <v>67141</v>
      </c>
      <c r="AC174" s="677">
        <f t="shared" si="3"/>
        <v>308884</v>
      </c>
      <c r="AD174" s="677">
        <f t="shared" si="4"/>
        <v>114477</v>
      </c>
      <c r="AE174" s="676">
        <f t="shared" si="5"/>
        <v>47188</v>
      </c>
      <c r="AF174" s="677">
        <f t="shared" si="6"/>
        <v>9845</v>
      </c>
      <c r="AG174" s="678">
        <f t="shared" si="7"/>
        <v>321210</v>
      </c>
      <c r="AH174" s="679">
        <f t="shared" si="8"/>
        <v>13.688221454754517</v>
      </c>
      <c r="AI174" s="679">
        <f t="shared" si="1"/>
        <v>62.973035787825538</v>
      </c>
      <c r="AJ174" s="680">
        <f t="shared" si="1"/>
        <v>23.338742757419951</v>
      </c>
      <c r="AK174" s="460"/>
      <c r="AL174" s="460"/>
      <c r="AM174" s="460"/>
      <c r="AN174" s="460"/>
      <c r="AO174" s="460"/>
    </row>
    <row r="175" spans="1:43" x14ac:dyDescent="0.15">
      <c r="D175" s="681" t="s">
        <v>456</v>
      </c>
      <c r="E175" s="682" t="s">
        <v>415</v>
      </c>
      <c r="F175" s="160">
        <f>F125+F127+F129</f>
        <v>545261</v>
      </c>
      <c r="G175" s="160">
        <f t="shared" ref="G175:AA175" si="14">G125+G127+G129</f>
        <v>20329</v>
      </c>
      <c r="H175" s="160">
        <f t="shared" si="14"/>
        <v>21474</v>
      </c>
      <c r="I175" s="160">
        <f t="shared" si="14"/>
        <v>22315</v>
      </c>
      <c r="J175" s="160">
        <f t="shared" si="14"/>
        <v>24777</v>
      </c>
      <c r="K175" s="160">
        <f t="shared" si="14"/>
        <v>25645</v>
      </c>
      <c r="L175" s="160">
        <f t="shared" si="14"/>
        <v>26071</v>
      </c>
      <c r="M175" s="160">
        <f t="shared" si="14"/>
        <v>31069</v>
      </c>
      <c r="N175" s="160">
        <f t="shared" si="14"/>
        <v>36990</v>
      </c>
      <c r="O175" s="160">
        <f t="shared" si="14"/>
        <v>45701</v>
      </c>
      <c r="P175" s="160">
        <f t="shared" si="14"/>
        <v>40856</v>
      </c>
      <c r="Q175" s="160">
        <f t="shared" si="14"/>
        <v>34880</v>
      </c>
      <c r="R175" s="160">
        <f t="shared" si="14"/>
        <v>29909</v>
      </c>
      <c r="S175" s="160">
        <f t="shared" si="14"/>
        <v>33524</v>
      </c>
      <c r="T175" s="160">
        <f t="shared" si="14"/>
        <v>41791</v>
      </c>
      <c r="U175" s="160">
        <f t="shared" si="14"/>
        <v>34990</v>
      </c>
      <c r="V175" s="160">
        <f t="shared" si="14"/>
        <v>28902</v>
      </c>
      <c r="W175" s="160">
        <f t="shared" si="14"/>
        <v>22868</v>
      </c>
      <c r="X175" s="160">
        <f t="shared" si="14"/>
        <v>14429</v>
      </c>
      <c r="Y175" s="160">
        <f t="shared" si="14"/>
        <v>6507</v>
      </c>
      <c r="Z175" s="160">
        <f t="shared" si="14"/>
        <v>1884</v>
      </c>
      <c r="AA175" s="160">
        <f t="shared" si="14"/>
        <v>350</v>
      </c>
      <c r="AB175" s="676">
        <f t="shared" si="2"/>
        <v>64118</v>
      </c>
      <c r="AC175" s="677">
        <f t="shared" si="3"/>
        <v>329422</v>
      </c>
      <c r="AD175" s="677">
        <f t="shared" si="4"/>
        <v>151721</v>
      </c>
      <c r="AE175" s="676">
        <f t="shared" si="5"/>
        <v>74940</v>
      </c>
      <c r="AF175" s="677">
        <f t="shared" si="6"/>
        <v>23170</v>
      </c>
      <c r="AG175" s="678">
        <f t="shared" si="7"/>
        <v>346436</v>
      </c>
      <c r="AH175" s="683">
        <f t="shared" si="8"/>
        <v>11.759139201226569</v>
      </c>
      <c r="AI175" s="683">
        <f t="shared" si="1"/>
        <v>60.415470756206659</v>
      </c>
      <c r="AJ175" s="684">
        <f t="shared" si="1"/>
        <v>27.825390042566774</v>
      </c>
      <c r="AK175" s="460"/>
      <c r="AL175" s="460"/>
      <c r="AM175" s="460"/>
      <c r="AN175" s="460"/>
      <c r="AO175" s="460"/>
    </row>
    <row r="176" spans="1:43" x14ac:dyDescent="0.15">
      <c r="D176" s="674" t="s">
        <v>1299</v>
      </c>
      <c r="E176" s="675" t="s">
        <v>417</v>
      </c>
      <c r="F176" s="161">
        <f>F28+F34+F37+F39+F50</f>
        <v>721690</v>
      </c>
      <c r="G176" s="161">
        <f t="shared" ref="G176:AA176" si="15">G28+G34+G37+G39+G50</f>
        <v>29151</v>
      </c>
      <c r="H176" s="161">
        <f t="shared" si="15"/>
        <v>33011</v>
      </c>
      <c r="I176" s="161">
        <f t="shared" si="15"/>
        <v>35034</v>
      </c>
      <c r="J176" s="161">
        <f t="shared" si="15"/>
        <v>37622</v>
      </c>
      <c r="K176" s="161">
        <f t="shared" si="15"/>
        <v>33504</v>
      </c>
      <c r="L176" s="161">
        <f t="shared" si="15"/>
        <v>32293</v>
      </c>
      <c r="M176" s="161">
        <f t="shared" si="15"/>
        <v>37384</v>
      </c>
      <c r="N176" s="161">
        <f t="shared" si="15"/>
        <v>45842</v>
      </c>
      <c r="O176" s="161">
        <f t="shared" si="15"/>
        <v>58531</v>
      </c>
      <c r="P176" s="161">
        <f t="shared" si="15"/>
        <v>54162</v>
      </c>
      <c r="Q176" s="161">
        <f t="shared" si="15"/>
        <v>48189</v>
      </c>
      <c r="R176" s="161">
        <f t="shared" si="15"/>
        <v>42254</v>
      </c>
      <c r="S176" s="161">
        <f t="shared" si="15"/>
        <v>46299</v>
      </c>
      <c r="T176" s="161">
        <f t="shared" si="15"/>
        <v>55537</v>
      </c>
      <c r="U176" s="161">
        <f t="shared" si="15"/>
        <v>46340</v>
      </c>
      <c r="V176" s="161">
        <f t="shared" si="15"/>
        <v>36328</v>
      </c>
      <c r="W176" s="161">
        <f t="shared" si="15"/>
        <v>26253</v>
      </c>
      <c r="X176" s="161">
        <f t="shared" si="15"/>
        <v>15519</v>
      </c>
      <c r="Y176" s="161">
        <f t="shared" si="15"/>
        <v>6378</v>
      </c>
      <c r="Z176" s="161">
        <f t="shared" si="15"/>
        <v>1753</v>
      </c>
      <c r="AA176" s="161">
        <f t="shared" si="15"/>
        <v>306</v>
      </c>
      <c r="AB176" s="669">
        <f t="shared" si="2"/>
        <v>97196</v>
      </c>
      <c r="AC176" s="670">
        <f t="shared" si="3"/>
        <v>436080</v>
      </c>
      <c r="AD176" s="670">
        <f t="shared" si="4"/>
        <v>188414</v>
      </c>
      <c r="AE176" s="669">
        <f t="shared" si="5"/>
        <v>86537</v>
      </c>
      <c r="AF176" s="670">
        <f t="shared" si="6"/>
        <v>23956</v>
      </c>
      <c r="AG176" s="671">
        <f t="shared" si="7"/>
        <v>453995</v>
      </c>
      <c r="AH176" s="679">
        <f t="shared" si="8"/>
        <v>13.467832448835374</v>
      </c>
      <c r="AI176" s="679">
        <f t="shared" si="1"/>
        <v>60.424836148484808</v>
      </c>
      <c r="AJ176" s="680">
        <f t="shared" si="1"/>
        <v>26.107331402679822</v>
      </c>
      <c r="AK176" s="460"/>
      <c r="AL176" s="460"/>
      <c r="AM176" s="460"/>
      <c r="AN176" s="460"/>
      <c r="AO176" s="460"/>
    </row>
    <row r="177" spans="4:41" x14ac:dyDescent="0.15">
      <c r="D177" s="674" t="s">
        <v>456</v>
      </c>
      <c r="E177" s="675" t="s">
        <v>414</v>
      </c>
      <c r="F177" s="161">
        <f>F79+F85+F88+F90+F101</f>
        <v>342472</v>
      </c>
      <c r="G177" s="161">
        <f t="shared" ref="G177:AA177" si="16">G79+G85+G88+G90+G101</f>
        <v>14903</v>
      </c>
      <c r="H177" s="161">
        <f t="shared" si="16"/>
        <v>16826</v>
      </c>
      <c r="I177" s="161">
        <f t="shared" si="16"/>
        <v>17855</v>
      </c>
      <c r="J177" s="161">
        <f t="shared" si="16"/>
        <v>18810</v>
      </c>
      <c r="K177" s="161">
        <f t="shared" si="16"/>
        <v>16402</v>
      </c>
      <c r="L177" s="161">
        <f t="shared" si="16"/>
        <v>15867</v>
      </c>
      <c r="M177" s="161">
        <f t="shared" si="16"/>
        <v>17904</v>
      </c>
      <c r="N177" s="161">
        <f t="shared" si="16"/>
        <v>21969</v>
      </c>
      <c r="O177" s="161">
        <f t="shared" si="16"/>
        <v>28305</v>
      </c>
      <c r="P177" s="161">
        <f t="shared" si="16"/>
        <v>25971</v>
      </c>
      <c r="Q177" s="161">
        <f t="shared" si="16"/>
        <v>23193</v>
      </c>
      <c r="R177" s="161">
        <f t="shared" si="16"/>
        <v>19925</v>
      </c>
      <c r="S177" s="161">
        <f t="shared" si="16"/>
        <v>21886</v>
      </c>
      <c r="T177" s="161">
        <f t="shared" si="16"/>
        <v>26160</v>
      </c>
      <c r="U177" s="161">
        <f t="shared" si="16"/>
        <v>21343</v>
      </c>
      <c r="V177" s="161">
        <f t="shared" si="16"/>
        <v>16681</v>
      </c>
      <c r="W177" s="161">
        <f t="shared" si="16"/>
        <v>10975</v>
      </c>
      <c r="X177" s="161">
        <f t="shared" si="16"/>
        <v>5506</v>
      </c>
      <c r="Y177" s="161">
        <f t="shared" si="16"/>
        <v>1666</v>
      </c>
      <c r="Z177" s="161">
        <f t="shared" si="16"/>
        <v>286</v>
      </c>
      <c r="AA177" s="161">
        <f t="shared" si="16"/>
        <v>39</v>
      </c>
      <c r="AB177" s="676">
        <f t="shared" si="2"/>
        <v>49584</v>
      </c>
      <c r="AC177" s="677">
        <f t="shared" si="3"/>
        <v>210232</v>
      </c>
      <c r="AD177" s="677">
        <f t="shared" si="4"/>
        <v>82656</v>
      </c>
      <c r="AE177" s="676">
        <f t="shared" si="5"/>
        <v>35153</v>
      </c>
      <c r="AF177" s="677">
        <f t="shared" si="6"/>
        <v>7497</v>
      </c>
      <c r="AG177" s="678">
        <f t="shared" si="7"/>
        <v>217582</v>
      </c>
      <c r="AH177" s="679">
        <f t="shared" si="8"/>
        <v>14.478263916466164</v>
      </c>
      <c r="AI177" s="679">
        <f t="shared" si="1"/>
        <v>61.386624307972625</v>
      </c>
      <c r="AJ177" s="680">
        <f t="shared" si="1"/>
        <v>24.135111775561214</v>
      </c>
      <c r="AK177" s="460"/>
      <c r="AL177" s="460"/>
      <c r="AM177" s="460"/>
      <c r="AN177" s="460"/>
      <c r="AO177" s="460"/>
    </row>
    <row r="178" spans="4:41" x14ac:dyDescent="0.15">
      <c r="D178" s="674" t="s">
        <v>456</v>
      </c>
      <c r="E178" s="675" t="s">
        <v>415</v>
      </c>
      <c r="F178" s="161">
        <f>F130+F136+F139+F141+F152</f>
        <v>379218</v>
      </c>
      <c r="G178" s="161">
        <f t="shared" ref="G178:AA178" si="17">G130+G136+G139+G141+G152</f>
        <v>14248</v>
      </c>
      <c r="H178" s="161">
        <f t="shared" si="17"/>
        <v>16185</v>
      </c>
      <c r="I178" s="161">
        <f t="shared" si="17"/>
        <v>17179</v>
      </c>
      <c r="J178" s="161">
        <f t="shared" si="17"/>
        <v>18812</v>
      </c>
      <c r="K178" s="161">
        <f t="shared" si="17"/>
        <v>17102</v>
      </c>
      <c r="L178" s="161">
        <f t="shared" si="17"/>
        <v>16426</v>
      </c>
      <c r="M178" s="161">
        <f t="shared" si="17"/>
        <v>19480</v>
      </c>
      <c r="N178" s="161">
        <f t="shared" si="17"/>
        <v>23873</v>
      </c>
      <c r="O178" s="161">
        <f t="shared" si="17"/>
        <v>30226</v>
      </c>
      <c r="P178" s="161">
        <f t="shared" si="17"/>
        <v>28191</v>
      </c>
      <c r="Q178" s="161">
        <f t="shared" si="17"/>
        <v>24996</v>
      </c>
      <c r="R178" s="161">
        <f t="shared" si="17"/>
        <v>22329</v>
      </c>
      <c r="S178" s="161">
        <f t="shared" si="17"/>
        <v>24413</v>
      </c>
      <c r="T178" s="161">
        <f t="shared" si="17"/>
        <v>29377</v>
      </c>
      <c r="U178" s="161">
        <f t="shared" si="17"/>
        <v>24997</v>
      </c>
      <c r="V178" s="161">
        <f t="shared" si="17"/>
        <v>19647</v>
      </c>
      <c r="W178" s="161">
        <f t="shared" si="17"/>
        <v>15278</v>
      </c>
      <c r="X178" s="161">
        <f t="shared" si="17"/>
        <v>10013</v>
      </c>
      <c r="Y178" s="161">
        <f t="shared" si="17"/>
        <v>4712</v>
      </c>
      <c r="Z178" s="161">
        <f t="shared" si="17"/>
        <v>1467</v>
      </c>
      <c r="AA178" s="161">
        <f t="shared" si="17"/>
        <v>267</v>
      </c>
      <c r="AB178" s="685">
        <f t="shared" si="2"/>
        <v>47612</v>
      </c>
      <c r="AC178" s="686">
        <f t="shared" si="3"/>
        <v>225848</v>
      </c>
      <c r="AD178" s="686">
        <f t="shared" si="4"/>
        <v>105758</v>
      </c>
      <c r="AE178" s="685">
        <f t="shared" si="5"/>
        <v>51384</v>
      </c>
      <c r="AF178" s="686">
        <f t="shared" si="6"/>
        <v>16459</v>
      </c>
      <c r="AG178" s="687">
        <f t="shared" si="7"/>
        <v>236413</v>
      </c>
      <c r="AH178" s="679">
        <f t="shared" si="8"/>
        <v>12.555311193034086</v>
      </c>
      <c r="AI178" s="679">
        <f t="shared" si="1"/>
        <v>59.556244693026173</v>
      </c>
      <c r="AJ178" s="680">
        <f t="shared" si="1"/>
        <v>27.888444113939737</v>
      </c>
      <c r="AK178" s="460"/>
      <c r="AL178" s="460"/>
      <c r="AM178" s="460"/>
      <c r="AN178" s="460"/>
      <c r="AO178" s="460"/>
    </row>
    <row r="179" spans="4:41" x14ac:dyDescent="0.15">
      <c r="D179" s="667" t="s">
        <v>1300</v>
      </c>
      <c r="E179" s="668" t="s">
        <v>417</v>
      </c>
      <c r="F179" s="159">
        <f>F24+F31+F36+F52+F53</f>
        <v>716633</v>
      </c>
      <c r="G179" s="159">
        <f t="shared" ref="G179:AA179" si="18">G24+G31+G36+G52+G53</f>
        <v>31012</v>
      </c>
      <c r="H179" s="159">
        <f t="shared" si="18"/>
        <v>32241</v>
      </c>
      <c r="I179" s="159">
        <f t="shared" si="18"/>
        <v>34397</v>
      </c>
      <c r="J179" s="159">
        <f t="shared" si="18"/>
        <v>36617</v>
      </c>
      <c r="K179" s="159">
        <f t="shared" si="18"/>
        <v>32897</v>
      </c>
      <c r="L179" s="159">
        <f t="shared" si="18"/>
        <v>37348</v>
      </c>
      <c r="M179" s="159">
        <f t="shared" si="18"/>
        <v>41948</v>
      </c>
      <c r="N179" s="159">
        <f t="shared" si="18"/>
        <v>47533</v>
      </c>
      <c r="O179" s="159">
        <f t="shared" si="18"/>
        <v>57818</v>
      </c>
      <c r="P179" s="159">
        <f t="shared" si="18"/>
        <v>50026</v>
      </c>
      <c r="Q179" s="159">
        <f t="shared" si="18"/>
        <v>44163</v>
      </c>
      <c r="R179" s="159">
        <f t="shared" si="18"/>
        <v>40309</v>
      </c>
      <c r="S179" s="159">
        <f t="shared" si="18"/>
        <v>47397</v>
      </c>
      <c r="T179" s="159">
        <f t="shared" si="18"/>
        <v>57394</v>
      </c>
      <c r="U179" s="159">
        <f t="shared" si="18"/>
        <v>46772</v>
      </c>
      <c r="V179" s="159">
        <f t="shared" si="18"/>
        <v>33540</v>
      </c>
      <c r="W179" s="159">
        <f t="shared" si="18"/>
        <v>24086</v>
      </c>
      <c r="X179" s="159">
        <f t="shared" si="18"/>
        <v>13889</v>
      </c>
      <c r="Y179" s="159">
        <f t="shared" si="18"/>
        <v>5579</v>
      </c>
      <c r="Z179" s="159">
        <f t="shared" si="18"/>
        <v>1434</v>
      </c>
      <c r="AA179" s="159">
        <f t="shared" si="18"/>
        <v>233</v>
      </c>
      <c r="AB179" s="676">
        <f t="shared" si="2"/>
        <v>97650</v>
      </c>
      <c r="AC179" s="677">
        <f t="shared" si="3"/>
        <v>436056</v>
      </c>
      <c r="AD179" s="677">
        <f t="shared" si="4"/>
        <v>182927</v>
      </c>
      <c r="AE179" s="676">
        <f t="shared" si="5"/>
        <v>78761</v>
      </c>
      <c r="AF179" s="677">
        <f t="shared" si="6"/>
        <v>21135</v>
      </c>
      <c r="AG179" s="678">
        <f t="shared" si="7"/>
        <v>456833</v>
      </c>
      <c r="AH179" s="672">
        <f t="shared" si="8"/>
        <v>13.626221510870975</v>
      </c>
      <c r="AI179" s="672">
        <f t="shared" si="1"/>
        <v>60.847881691186423</v>
      </c>
      <c r="AJ179" s="673">
        <f t="shared" si="1"/>
        <v>25.5258967979426</v>
      </c>
      <c r="AK179" s="460"/>
      <c r="AL179" s="460"/>
      <c r="AM179" s="460"/>
      <c r="AN179" s="460"/>
      <c r="AO179" s="460"/>
    </row>
    <row r="180" spans="4:41" x14ac:dyDescent="0.15">
      <c r="D180" s="674" t="s">
        <v>456</v>
      </c>
      <c r="E180" s="675" t="s">
        <v>414</v>
      </c>
      <c r="F180" s="161">
        <f>F75+F82+F87+F103+F104</f>
        <v>348995</v>
      </c>
      <c r="G180" s="161">
        <f t="shared" ref="G180:AA180" si="19">G75+G82+G87+G103+G104</f>
        <v>15835</v>
      </c>
      <c r="H180" s="161">
        <f t="shared" si="19"/>
        <v>16466</v>
      </c>
      <c r="I180" s="161">
        <f t="shared" si="19"/>
        <v>17613</v>
      </c>
      <c r="J180" s="161">
        <f t="shared" si="19"/>
        <v>18812</v>
      </c>
      <c r="K180" s="161">
        <f t="shared" si="19"/>
        <v>16648</v>
      </c>
      <c r="L180" s="161">
        <f t="shared" si="19"/>
        <v>19515</v>
      </c>
      <c r="M180" s="161">
        <f t="shared" si="19"/>
        <v>21187</v>
      </c>
      <c r="N180" s="161">
        <f t="shared" si="19"/>
        <v>23901</v>
      </c>
      <c r="O180" s="161">
        <f t="shared" si="19"/>
        <v>28965</v>
      </c>
      <c r="P180" s="161">
        <f t="shared" si="19"/>
        <v>24894</v>
      </c>
      <c r="Q180" s="161">
        <f t="shared" si="19"/>
        <v>21488</v>
      </c>
      <c r="R180" s="161">
        <f t="shared" si="19"/>
        <v>19579</v>
      </c>
      <c r="S180" s="161">
        <f t="shared" si="19"/>
        <v>22944</v>
      </c>
      <c r="T180" s="161">
        <f t="shared" si="19"/>
        <v>27352</v>
      </c>
      <c r="U180" s="161">
        <f t="shared" si="19"/>
        <v>22211</v>
      </c>
      <c r="V180" s="161">
        <f t="shared" si="19"/>
        <v>15415</v>
      </c>
      <c r="W180" s="161">
        <f t="shared" si="19"/>
        <v>9758</v>
      </c>
      <c r="X180" s="161">
        <f t="shared" si="19"/>
        <v>4781</v>
      </c>
      <c r="Y180" s="161">
        <f t="shared" si="19"/>
        <v>1379</v>
      </c>
      <c r="Z180" s="161">
        <f t="shared" si="19"/>
        <v>221</v>
      </c>
      <c r="AA180" s="161">
        <f t="shared" si="19"/>
        <v>31</v>
      </c>
      <c r="AB180" s="676">
        <f t="shared" si="2"/>
        <v>49914</v>
      </c>
      <c r="AC180" s="677">
        <f t="shared" si="3"/>
        <v>217933</v>
      </c>
      <c r="AD180" s="677">
        <f t="shared" si="4"/>
        <v>81148</v>
      </c>
      <c r="AE180" s="676">
        <f t="shared" si="5"/>
        <v>31585</v>
      </c>
      <c r="AF180" s="677">
        <f t="shared" si="6"/>
        <v>6412</v>
      </c>
      <c r="AG180" s="678">
        <f t="shared" si="7"/>
        <v>226473</v>
      </c>
      <c r="AH180" s="679">
        <f t="shared" si="8"/>
        <v>14.302210633390164</v>
      </c>
      <c r="AI180" s="679">
        <f t="shared" si="1"/>
        <v>62.445880313471534</v>
      </c>
      <c r="AJ180" s="680">
        <f t="shared" si="1"/>
        <v>23.251909053138299</v>
      </c>
      <c r="AK180" s="460"/>
      <c r="AL180" s="460"/>
      <c r="AM180" s="460"/>
      <c r="AN180" s="460"/>
      <c r="AO180" s="460"/>
    </row>
    <row r="181" spans="4:41" x14ac:dyDescent="0.15">
      <c r="D181" s="681" t="s">
        <v>456</v>
      </c>
      <c r="E181" s="682" t="s">
        <v>415</v>
      </c>
      <c r="F181" s="160">
        <f>F126+F133+F138+F154+F155</f>
        <v>367638</v>
      </c>
      <c r="G181" s="160">
        <f t="shared" ref="G181:AA181" si="20">G126+G133+G138+G154+G155</f>
        <v>15177</v>
      </c>
      <c r="H181" s="160">
        <f t="shared" si="20"/>
        <v>15775</v>
      </c>
      <c r="I181" s="160">
        <f t="shared" si="20"/>
        <v>16784</v>
      </c>
      <c r="J181" s="160">
        <f t="shared" si="20"/>
        <v>17805</v>
      </c>
      <c r="K181" s="160">
        <f t="shared" si="20"/>
        <v>16249</v>
      </c>
      <c r="L181" s="160">
        <f t="shared" si="20"/>
        <v>17833</v>
      </c>
      <c r="M181" s="160">
        <f t="shared" si="20"/>
        <v>20761</v>
      </c>
      <c r="N181" s="160">
        <f t="shared" si="20"/>
        <v>23632</v>
      </c>
      <c r="O181" s="160">
        <f t="shared" si="20"/>
        <v>28853</v>
      </c>
      <c r="P181" s="160">
        <f t="shared" si="20"/>
        <v>25132</v>
      </c>
      <c r="Q181" s="160">
        <f t="shared" si="20"/>
        <v>22675</v>
      </c>
      <c r="R181" s="160">
        <f t="shared" si="20"/>
        <v>20730</v>
      </c>
      <c r="S181" s="160">
        <f t="shared" si="20"/>
        <v>24453</v>
      </c>
      <c r="T181" s="160">
        <f t="shared" si="20"/>
        <v>30042</v>
      </c>
      <c r="U181" s="160">
        <f t="shared" si="20"/>
        <v>24561</v>
      </c>
      <c r="V181" s="160">
        <f t="shared" si="20"/>
        <v>18125</v>
      </c>
      <c r="W181" s="160">
        <f t="shared" si="20"/>
        <v>14328</v>
      </c>
      <c r="X181" s="160">
        <f t="shared" si="20"/>
        <v>9108</v>
      </c>
      <c r="Y181" s="160">
        <f t="shared" si="20"/>
        <v>4200</v>
      </c>
      <c r="Z181" s="160">
        <f t="shared" si="20"/>
        <v>1213</v>
      </c>
      <c r="AA181" s="160">
        <f t="shared" si="20"/>
        <v>202</v>
      </c>
      <c r="AB181" s="676">
        <f t="shared" si="2"/>
        <v>47736</v>
      </c>
      <c r="AC181" s="677">
        <f t="shared" si="3"/>
        <v>218123</v>
      </c>
      <c r="AD181" s="677">
        <f t="shared" si="4"/>
        <v>101779</v>
      </c>
      <c r="AE181" s="676">
        <f t="shared" si="5"/>
        <v>47176</v>
      </c>
      <c r="AF181" s="677">
        <f t="shared" si="6"/>
        <v>14723</v>
      </c>
      <c r="AG181" s="678">
        <f t="shared" si="7"/>
        <v>230360</v>
      </c>
      <c r="AH181" s="683">
        <f t="shared" si="8"/>
        <v>12.98451193837416</v>
      </c>
      <c r="AI181" s="683">
        <f t="shared" si="1"/>
        <v>59.330917913817395</v>
      </c>
      <c r="AJ181" s="684">
        <f t="shared" si="1"/>
        <v>27.68457014780844</v>
      </c>
      <c r="AK181" s="460"/>
      <c r="AL181" s="460"/>
      <c r="AM181" s="460"/>
      <c r="AN181" s="460"/>
      <c r="AO181" s="460"/>
    </row>
    <row r="182" spans="4:41" x14ac:dyDescent="0.15">
      <c r="D182" s="674" t="s">
        <v>1301</v>
      </c>
      <c r="E182" s="675" t="s">
        <v>417</v>
      </c>
      <c r="F182" s="161">
        <f>F33+F35+F38+F40+F48+F51</f>
        <v>272447</v>
      </c>
      <c r="G182" s="161">
        <f t="shared" ref="G182:AA182" si="21">G33+G35+G38+G40+G48+G51</f>
        <v>10035</v>
      </c>
      <c r="H182" s="161">
        <f t="shared" si="21"/>
        <v>11407</v>
      </c>
      <c r="I182" s="161">
        <f t="shared" si="21"/>
        <v>13002</v>
      </c>
      <c r="J182" s="161">
        <f t="shared" si="21"/>
        <v>13746</v>
      </c>
      <c r="K182" s="161">
        <f t="shared" si="21"/>
        <v>11601</v>
      </c>
      <c r="L182" s="161">
        <f t="shared" si="21"/>
        <v>12257</v>
      </c>
      <c r="M182" s="161">
        <f t="shared" si="21"/>
        <v>13650</v>
      </c>
      <c r="N182" s="161">
        <f t="shared" si="21"/>
        <v>15905</v>
      </c>
      <c r="O182" s="161">
        <f t="shared" si="21"/>
        <v>19431</v>
      </c>
      <c r="P182" s="161">
        <f t="shared" si="21"/>
        <v>17124</v>
      </c>
      <c r="Q182" s="161">
        <f t="shared" si="21"/>
        <v>16639</v>
      </c>
      <c r="R182" s="161">
        <f t="shared" si="21"/>
        <v>16892</v>
      </c>
      <c r="S182" s="161">
        <f t="shared" si="21"/>
        <v>19967</v>
      </c>
      <c r="T182" s="161">
        <f t="shared" si="21"/>
        <v>22905</v>
      </c>
      <c r="U182" s="161">
        <f t="shared" si="21"/>
        <v>18647</v>
      </c>
      <c r="V182" s="161">
        <f t="shared" si="21"/>
        <v>14503</v>
      </c>
      <c r="W182" s="161">
        <f t="shared" si="21"/>
        <v>11868</v>
      </c>
      <c r="X182" s="161">
        <f t="shared" si="21"/>
        <v>8004</v>
      </c>
      <c r="Y182" s="161">
        <f t="shared" si="21"/>
        <v>3705</v>
      </c>
      <c r="Z182" s="161">
        <f t="shared" si="21"/>
        <v>979</v>
      </c>
      <c r="AA182" s="161">
        <f t="shared" si="21"/>
        <v>180</v>
      </c>
      <c r="AB182" s="669">
        <f t="shared" si="2"/>
        <v>34444</v>
      </c>
      <c r="AC182" s="670">
        <f t="shared" si="3"/>
        <v>157212</v>
      </c>
      <c r="AD182" s="670">
        <f t="shared" si="4"/>
        <v>80791</v>
      </c>
      <c r="AE182" s="669">
        <f t="shared" si="5"/>
        <v>39239</v>
      </c>
      <c r="AF182" s="670">
        <f t="shared" si="6"/>
        <v>12868</v>
      </c>
      <c r="AG182" s="671">
        <f t="shared" si="7"/>
        <v>166371</v>
      </c>
      <c r="AH182" s="679">
        <f t="shared" si="8"/>
        <v>12.64245890026317</v>
      </c>
      <c r="AI182" s="679">
        <f t="shared" si="1"/>
        <v>57.703700169207217</v>
      </c>
      <c r="AJ182" s="680">
        <f t="shared" si="1"/>
        <v>29.653840930529608</v>
      </c>
      <c r="AK182" s="460"/>
      <c r="AL182" s="460"/>
      <c r="AM182" s="460"/>
      <c r="AN182" s="460"/>
      <c r="AO182" s="460"/>
    </row>
    <row r="183" spans="4:41" x14ac:dyDescent="0.15">
      <c r="D183" s="674" t="s">
        <v>456</v>
      </c>
      <c r="E183" s="675" t="s">
        <v>414</v>
      </c>
      <c r="F183" s="161">
        <f>F84+F86+F89+F91+F99+F102</f>
        <v>131783</v>
      </c>
      <c r="G183" s="161">
        <f t="shared" ref="G183:AA183" si="22">G84+G86+G89+G91+G99+G102</f>
        <v>5122</v>
      </c>
      <c r="H183" s="161">
        <f t="shared" si="22"/>
        <v>5839</v>
      </c>
      <c r="I183" s="161">
        <f t="shared" si="22"/>
        <v>6711</v>
      </c>
      <c r="J183" s="161">
        <f t="shared" si="22"/>
        <v>7001</v>
      </c>
      <c r="K183" s="161">
        <f t="shared" si="22"/>
        <v>5717</v>
      </c>
      <c r="L183" s="161">
        <f t="shared" si="22"/>
        <v>6310</v>
      </c>
      <c r="M183" s="161">
        <f t="shared" si="22"/>
        <v>7002</v>
      </c>
      <c r="N183" s="161">
        <f t="shared" si="22"/>
        <v>8068</v>
      </c>
      <c r="O183" s="161">
        <f t="shared" si="22"/>
        <v>9813</v>
      </c>
      <c r="P183" s="161">
        <f t="shared" si="22"/>
        <v>8458</v>
      </c>
      <c r="Q183" s="161">
        <f t="shared" si="22"/>
        <v>8246</v>
      </c>
      <c r="R183" s="161">
        <f t="shared" si="22"/>
        <v>8315</v>
      </c>
      <c r="S183" s="161">
        <f t="shared" si="22"/>
        <v>9739</v>
      </c>
      <c r="T183" s="161">
        <f t="shared" si="22"/>
        <v>11190</v>
      </c>
      <c r="U183" s="161">
        <f t="shared" si="22"/>
        <v>8790</v>
      </c>
      <c r="V183" s="161">
        <f t="shared" si="22"/>
        <v>6669</v>
      </c>
      <c r="W183" s="161">
        <f t="shared" si="22"/>
        <v>4909</v>
      </c>
      <c r="X183" s="161">
        <f t="shared" si="22"/>
        <v>2767</v>
      </c>
      <c r="Y183" s="161">
        <f t="shared" si="22"/>
        <v>914</v>
      </c>
      <c r="Z183" s="161">
        <f t="shared" si="22"/>
        <v>178</v>
      </c>
      <c r="AA183" s="161">
        <f t="shared" si="22"/>
        <v>25</v>
      </c>
      <c r="AB183" s="676">
        <f t="shared" si="2"/>
        <v>17672</v>
      </c>
      <c r="AC183" s="677">
        <f t="shared" si="3"/>
        <v>78669</v>
      </c>
      <c r="AD183" s="677">
        <f t="shared" si="4"/>
        <v>35442</v>
      </c>
      <c r="AE183" s="676">
        <f t="shared" si="5"/>
        <v>15462</v>
      </c>
      <c r="AF183" s="677">
        <f t="shared" si="6"/>
        <v>3884</v>
      </c>
      <c r="AG183" s="678">
        <f t="shared" si="7"/>
        <v>82858</v>
      </c>
      <c r="AH183" s="679">
        <f t="shared" si="8"/>
        <v>13.409923890031338</v>
      </c>
      <c r="AI183" s="679">
        <f t="shared" si="8"/>
        <v>59.695863654644377</v>
      </c>
      <c r="AJ183" s="680">
        <f t="shared" si="8"/>
        <v>26.894212455324286</v>
      </c>
      <c r="AK183" s="460"/>
      <c r="AL183" s="460"/>
      <c r="AM183" s="460"/>
      <c r="AN183" s="460"/>
      <c r="AO183" s="460"/>
    </row>
    <row r="184" spans="4:41" x14ac:dyDescent="0.15">
      <c r="D184" s="674" t="s">
        <v>456</v>
      </c>
      <c r="E184" s="675" t="s">
        <v>415</v>
      </c>
      <c r="F184" s="161">
        <f>F135+F137+F140+F142+F150+F153</f>
        <v>140664</v>
      </c>
      <c r="G184" s="161">
        <f t="shared" ref="G184:AA184" si="23">G135+G137+G140+G142+G150+G153</f>
        <v>4913</v>
      </c>
      <c r="H184" s="161">
        <f t="shared" si="23"/>
        <v>5568</v>
      </c>
      <c r="I184" s="161">
        <f t="shared" si="23"/>
        <v>6291</v>
      </c>
      <c r="J184" s="161">
        <f t="shared" si="23"/>
        <v>6745</v>
      </c>
      <c r="K184" s="161">
        <f t="shared" si="23"/>
        <v>5884</v>
      </c>
      <c r="L184" s="161">
        <f t="shared" si="23"/>
        <v>5947</v>
      </c>
      <c r="M184" s="161">
        <f t="shared" si="23"/>
        <v>6648</v>
      </c>
      <c r="N184" s="161">
        <f t="shared" si="23"/>
        <v>7837</v>
      </c>
      <c r="O184" s="161">
        <f t="shared" si="23"/>
        <v>9618</v>
      </c>
      <c r="P184" s="161">
        <f t="shared" si="23"/>
        <v>8666</v>
      </c>
      <c r="Q184" s="161">
        <f t="shared" si="23"/>
        <v>8393</v>
      </c>
      <c r="R184" s="161">
        <f t="shared" si="23"/>
        <v>8577</v>
      </c>
      <c r="S184" s="161">
        <f t="shared" si="23"/>
        <v>10228</v>
      </c>
      <c r="T184" s="161">
        <f t="shared" si="23"/>
        <v>11715</v>
      </c>
      <c r="U184" s="161">
        <f t="shared" si="23"/>
        <v>9857</v>
      </c>
      <c r="V184" s="161">
        <f t="shared" si="23"/>
        <v>7834</v>
      </c>
      <c r="W184" s="161">
        <f t="shared" si="23"/>
        <v>6959</v>
      </c>
      <c r="X184" s="161">
        <f t="shared" si="23"/>
        <v>5237</v>
      </c>
      <c r="Y184" s="161">
        <f t="shared" si="23"/>
        <v>2791</v>
      </c>
      <c r="Z184" s="161">
        <f t="shared" si="23"/>
        <v>801</v>
      </c>
      <c r="AA184" s="161">
        <f t="shared" si="23"/>
        <v>155</v>
      </c>
      <c r="AB184" s="685">
        <f t="shared" si="2"/>
        <v>16772</v>
      </c>
      <c r="AC184" s="686">
        <f t="shared" si="3"/>
        <v>78543</v>
      </c>
      <c r="AD184" s="686">
        <f t="shared" si="4"/>
        <v>45349</v>
      </c>
      <c r="AE184" s="685">
        <f t="shared" si="5"/>
        <v>23777</v>
      </c>
      <c r="AF184" s="686">
        <f t="shared" si="6"/>
        <v>8984</v>
      </c>
      <c r="AG184" s="687">
        <f t="shared" si="7"/>
        <v>83513</v>
      </c>
      <c r="AH184" s="679">
        <f t="shared" si="8"/>
        <v>11.923448785758971</v>
      </c>
      <c r="AI184" s="679">
        <f t="shared" si="8"/>
        <v>55.837314451458795</v>
      </c>
      <c r="AJ184" s="680">
        <f t="shared" si="8"/>
        <v>32.239236762782234</v>
      </c>
      <c r="AK184" s="460"/>
      <c r="AL184" s="460"/>
      <c r="AM184" s="460"/>
      <c r="AN184" s="460"/>
      <c r="AO184" s="460"/>
    </row>
    <row r="185" spans="4:41" x14ac:dyDescent="0.15">
      <c r="D185" s="667" t="s">
        <v>1302</v>
      </c>
      <c r="E185" s="668" t="s">
        <v>417</v>
      </c>
      <c r="F185" s="159">
        <f>F22+F54+F55+F56</f>
        <v>579154</v>
      </c>
      <c r="G185" s="159">
        <f t="shared" ref="G185:AA185" si="24">G22+G54+G55+G56</f>
        <v>24916</v>
      </c>
      <c r="H185" s="159">
        <f t="shared" si="24"/>
        <v>26844</v>
      </c>
      <c r="I185" s="159">
        <f t="shared" si="24"/>
        <v>28760</v>
      </c>
      <c r="J185" s="159">
        <f t="shared" si="24"/>
        <v>30897</v>
      </c>
      <c r="K185" s="159">
        <f t="shared" si="24"/>
        <v>27942</v>
      </c>
      <c r="L185" s="159">
        <f t="shared" si="24"/>
        <v>29370</v>
      </c>
      <c r="M185" s="159">
        <f t="shared" si="24"/>
        <v>32433</v>
      </c>
      <c r="N185" s="159">
        <f t="shared" si="24"/>
        <v>37585</v>
      </c>
      <c r="O185" s="159">
        <f t="shared" si="24"/>
        <v>46159</v>
      </c>
      <c r="P185" s="159">
        <f t="shared" si="24"/>
        <v>39366</v>
      </c>
      <c r="Q185" s="159">
        <f t="shared" si="24"/>
        <v>36428</v>
      </c>
      <c r="R185" s="159">
        <f t="shared" si="24"/>
        <v>32958</v>
      </c>
      <c r="S185" s="159">
        <f t="shared" si="24"/>
        <v>37010</v>
      </c>
      <c r="T185" s="159">
        <f t="shared" si="24"/>
        <v>44186</v>
      </c>
      <c r="U185" s="159">
        <f t="shared" si="24"/>
        <v>36250</v>
      </c>
      <c r="V185" s="159">
        <f t="shared" si="24"/>
        <v>27334</v>
      </c>
      <c r="W185" s="159">
        <f t="shared" si="24"/>
        <v>21223</v>
      </c>
      <c r="X185" s="159">
        <f t="shared" si="24"/>
        <v>12591</v>
      </c>
      <c r="Y185" s="159">
        <f t="shared" si="24"/>
        <v>5323</v>
      </c>
      <c r="Z185" s="159">
        <f t="shared" si="24"/>
        <v>1341</v>
      </c>
      <c r="AA185" s="159">
        <f t="shared" si="24"/>
        <v>238</v>
      </c>
      <c r="AB185" s="676">
        <f t="shared" si="2"/>
        <v>80520</v>
      </c>
      <c r="AC185" s="677">
        <f t="shared" si="3"/>
        <v>350148</v>
      </c>
      <c r="AD185" s="677">
        <f t="shared" si="4"/>
        <v>148486</v>
      </c>
      <c r="AE185" s="676">
        <f t="shared" si="5"/>
        <v>68050</v>
      </c>
      <c r="AF185" s="677">
        <f t="shared" si="6"/>
        <v>19493</v>
      </c>
      <c r="AG185" s="678">
        <f t="shared" si="7"/>
        <v>363437</v>
      </c>
      <c r="AH185" s="672">
        <f t="shared" si="8"/>
        <v>13.903037879389593</v>
      </c>
      <c r="AI185" s="672">
        <f t="shared" si="8"/>
        <v>60.458530891610863</v>
      </c>
      <c r="AJ185" s="673">
        <f t="shared" si="8"/>
        <v>25.638431228999544</v>
      </c>
      <c r="AK185" s="460"/>
      <c r="AL185" s="460"/>
      <c r="AM185" s="460"/>
      <c r="AN185" s="460"/>
      <c r="AO185" s="460"/>
    </row>
    <row r="186" spans="4:41" x14ac:dyDescent="0.15">
      <c r="D186" s="674" t="s">
        <v>456</v>
      </c>
      <c r="E186" s="675" t="s">
        <v>414</v>
      </c>
      <c r="F186" s="161">
        <f>F73+F105+F106+F107</f>
        <v>279494</v>
      </c>
      <c r="G186" s="161">
        <f t="shared" ref="G186:AA186" si="25">G73+G105+G106+G107</f>
        <v>12791</v>
      </c>
      <c r="H186" s="161">
        <f t="shared" si="25"/>
        <v>13777</v>
      </c>
      <c r="I186" s="161">
        <f t="shared" si="25"/>
        <v>14638</v>
      </c>
      <c r="J186" s="161">
        <f t="shared" si="25"/>
        <v>15735</v>
      </c>
      <c r="K186" s="161">
        <f t="shared" si="25"/>
        <v>14108</v>
      </c>
      <c r="L186" s="161">
        <f t="shared" si="25"/>
        <v>15027</v>
      </c>
      <c r="M186" s="161">
        <f t="shared" si="25"/>
        <v>16282</v>
      </c>
      <c r="N186" s="161">
        <f t="shared" si="25"/>
        <v>18822</v>
      </c>
      <c r="O186" s="161">
        <f t="shared" si="25"/>
        <v>23075</v>
      </c>
      <c r="P186" s="161">
        <f t="shared" si="25"/>
        <v>19331</v>
      </c>
      <c r="Q186" s="161">
        <f t="shared" si="25"/>
        <v>17830</v>
      </c>
      <c r="R186" s="161">
        <f t="shared" si="25"/>
        <v>16210</v>
      </c>
      <c r="S186" s="161">
        <f t="shared" si="25"/>
        <v>18063</v>
      </c>
      <c r="T186" s="161">
        <f t="shared" si="25"/>
        <v>21097</v>
      </c>
      <c r="U186" s="161">
        <f t="shared" si="25"/>
        <v>16670</v>
      </c>
      <c r="V186" s="161">
        <f t="shared" si="25"/>
        <v>12001</v>
      </c>
      <c r="W186" s="161">
        <f t="shared" si="25"/>
        <v>8357</v>
      </c>
      <c r="X186" s="161">
        <f t="shared" si="25"/>
        <v>4211</v>
      </c>
      <c r="Y186" s="161">
        <f t="shared" si="25"/>
        <v>1246</v>
      </c>
      <c r="Z186" s="161">
        <f t="shared" si="25"/>
        <v>203</v>
      </c>
      <c r="AA186" s="161">
        <f t="shared" si="25"/>
        <v>20</v>
      </c>
      <c r="AB186" s="676">
        <f t="shared" si="2"/>
        <v>41206</v>
      </c>
      <c r="AC186" s="677">
        <f t="shared" si="3"/>
        <v>174483</v>
      </c>
      <c r="AD186" s="677">
        <f t="shared" si="4"/>
        <v>63805</v>
      </c>
      <c r="AE186" s="676">
        <f t="shared" si="5"/>
        <v>26038</v>
      </c>
      <c r="AF186" s="677">
        <f t="shared" si="6"/>
        <v>5680</v>
      </c>
      <c r="AG186" s="678">
        <f t="shared" si="7"/>
        <v>179845</v>
      </c>
      <c r="AH186" s="679">
        <f t="shared" si="8"/>
        <v>14.74307140761519</v>
      </c>
      <c r="AI186" s="679">
        <f t="shared" si="8"/>
        <v>62.42817377117219</v>
      </c>
      <c r="AJ186" s="680">
        <f t="shared" si="8"/>
        <v>22.82875482121262</v>
      </c>
      <c r="AK186" s="460"/>
      <c r="AL186" s="460"/>
      <c r="AM186" s="460"/>
      <c r="AN186" s="460"/>
      <c r="AO186" s="460"/>
    </row>
    <row r="187" spans="4:41" x14ac:dyDescent="0.15">
      <c r="D187" s="681" t="s">
        <v>456</v>
      </c>
      <c r="E187" s="682" t="s">
        <v>415</v>
      </c>
      <c r="F187" s="160">
        <f>F124+F156+F157+F158</f>
        <v>299660</v>
      </c>
      <c r="G187" s="160">
        <f t="shared" ref="G187:AA187" si="26">G124+G156+G157+G158</f>
        <v>12125</v>
      </c>
      <c r="H187" s="160">
        <f t="shared" si="26"/>
        <v>13067</v>
      </c>
      <c r="I187" s="160">
        <f t="shared" si="26"/>
        <v>14122</v>
      </c>
      <c r="J187" s="160">
        <f t="shared" si="26"/>
        <v>15162</v>
      </c>
      <c r="K187" s="160">
        <f t="shared" si="26"/>
        <v>13834</v>
      </c>
      <c r="L187" s="160">
        <f t="shared" si="26"/>
        <v>14343</v>
      </c>
      <c r="M187" s="160">
        <f t="shared" si="26"/>
        <v>16151</v>
      </c>
      <c r="N187" s="160">
        <f t="shared" si="26"/>
        <v>18763</v>
      </c>
      <c r="O187" s="160">
        <f t="shared" si="26"/>
        <v>23084</v>
      </c>
      <c r="P187" s="160">
        <f t="shared" si="26"/>
        <v>20035</v>
      </c>
      <c r="Q187" s="160">
        <f t="shared" si="26"/>
        <v>18598</v>
      </c>
      <c r="R187" s="160">
        <f t="shared" si="26"/>
        <v>16748</v>
      </c>
      <c r="S187" s="160">
        <f t="shared" si="26"/>
        <v>18947</v>
      </c>
      <c r="T187" s="160">
        <f t="shared" si="26"/>
        <v>23089</v>
      </c>
      <c r="U187" s="160">
        <f t="shared" si="26"/>
        <v>19580</v>
      </c>
      <c r="V187" s="160">
        <f t="shared" si="26"/>
        <v>15333</v>
      </c>
      <c r="W187" s="160">
        <f t="shared" si="26"/>
        <v>12866</v>
      </c>
      <c r="X187" s="160">
        <f t="shared" si="26"/>
        <v>8380</v>
      </c>
      <c r="Y187" s="160">
        <f t="shared" si="26"/>
        <v>4077</v>
      </c>
      <c r="Z187" s="160">
        <f t="shared" si="26"/>
        <v>1138</v>
      </c>
      <c r="AA187" s="160">
        <f t="shared" si="26"/>
        <v>218</v>
      </c>
      <c r="AB187" s="676">
        <f t="shared" si="2"/>
        <v>39314</v>
      </c>
      <c r="AC187" s="677">
        <f t="shared" si="3"/>
        <v>175665</v>
      </c>
      <c r="AD187" s="677">
        <f t="shared" si="4"/>
        <v>84681</v>
      </c>
      <c r="AE187" s="676">
        <f t="shared" si="5"/>
        <v>42012</v>
      </c>
      <c r="AF187" s="677">
        <f t="shared" si="6"/>
        <v>13813</v>
      </c>
      <c r="AG187" s="678">
        <f t="shared" si="7"/>
        <v>183592</v>
      </c>
      <c r="AH187" s="683">
        <f t="shared" si="8"/>
        <v>13.119535473536676</v>
      </c>
      <c r="AI187" s="683">
        <f t="shared" si="8"/>
        <v>58.62143762931322</v>
      </c>
      <c r="AJ187" s="684">
        <f t="shared" si="8"/>
        <v>28.259026897150104</v>
      </c>
      <c r="AK187" s="460"/>
      <c r="AL187" s="460"/>
      <c r="AM187" s="460"/>
      <c r="AN187" s="460"/>
      <c r="AO187" s="460"/>
    </row>
    <row r="188" spans="4:41" x14ac:dyDescent="0.15">
      <c r="D188" s="674" t="s">
        <v>1303</v>
      </c>
      <c r="E188" s="675" t="s">
        <v>417</v>
      </c>
      <c r="F188" s="161">
        <f>F29+F32+F47+F49+F57+F58+F59</f>
        <v>260312</v>
      </c>
      <c r="G188" s="161">
        <f t="shared" ref="G188:AA188" si="27">G29+G32+G47+G49+G57+G58+G59</f>
        <v>9764</v>
      </c>
      <c r="H188" s="161">
        <f t="shared" si="27"/>
        <v>11234</v>
      </c>
      <c r="I188" s="161">
        <f t="shared" si="27"/>
        <v>12476</v>
      </c>
      <c r="J188" s="161">
        <f t="shared" si="27"/>
        <v>12686</v>
      </c>
      <c r="K188" s="161">
        <f t="shared" si="27"/>
        <v>9757</v>
      </c>
      <c r="L188" s="161">
        <f t="shared" si="27"/>
        <v>11434</v>
      </c>
      <c r="M188" s="161">
        <f t="shared" si="27"/>
        <v>13015</v>
      </c>
      <c r="N188" s="161">
        <f t="shared" si="27"/>
        <v>15404</v>
      </c>
      <c r="O188" s="161">
        <f t="shared" si="27"/>
        <v>18455</v>
      </c>
      <c r="P188" s="161">
        <f t="shared" si="27"/>
        <v>15685</v>
      </c>
      <c r="Q188" s="161">
        <f t="shared" si="27"/>
        <v>15364</v>
      </c>
      <c r="R188" s="161">
        <f t="shared" si="27"/>
        <v>16023</v>
      </c>
      <c r="S188" s="161">
        <f t="shared" si="27"/>
        <v>19781</v>
      </c>
      <c r="T188" s="161">
        <f t="shared" si="27"/>
        <v>22882</v>
      </c>
      <c r="U188" s="161">
        <f t="shared" si="27"/>
        <v>18016</v>
      </c>
      <c r="V188" s="161">
        <f t="shared" si="27"/>
        <v>14063</v>
      </c>
      <c r="W188" s="161">
        <f t="shared" si="27"/>
        <v>11867</v>
      </c>
      <c r="X188" s="161">
        <f t="shared" si="27"/>
        <v>7780</v>
      </c>
      <c r="Y188" s="161">
        <f t="shared" si="27"/>
        <v>3548</v>
      </c>
      <c r="Z188" s="161">
        <f t="shared" si="27"/>
        <v>915</v>
      </c>
      <c r="AA188" s="161">
        <f t="shared" si="27"/>
        <v>163</v>
      </c>
      <c r="AB188" s="669">
        <f t="shared" si="2"/>
        <v>33474</v>
      </c>
      <c r="AC188" s="670">
        <f t="shared" si="3"/>
        <v>147604</v>
      </c>
      <c r="AD188" s="670">
        <f t="shared" si="4"/>
        <v>79234</v>
      </c>
      <c r="AE188" s="669">
        <f t="shared" si="5"/>
        <v>38336</v>
      </c>
      <c r="AF188" s="670">
        <f t="shared" si="6"/>
        <v>12406</v>
      </c>
      <c r="AG188" s="671">
        <f t="shared" si="7"/>
        <v>157800</v>
      </c>
      <c r="AH188" s="679">
        <f t="shared" si="8"/>
        <v>12.859184363379331</v>
      </c>
      <c r="AI188" s="679">
        <f t="shared" si="8"/>
        <v>56.702725959617695</v>
      </c>
      <c r="AJ188" s="680">
        <f t="shared" si="8"/>
        <v>30.438089677002981</v>
      </c>
      <c r="AK188" s="460"/>
      <c r="AL188" s="460"/>
      <c r="AM188" s="460"/>
      <c r="AN188" s="460"/>
      <c r="AO188" s="460"/>
    </row>
    <row r="189" spans="4:41" x14ac:dyDescent="0.15">
      <c r="D189" s="674" t="s">
        <v>456</v>
      </c>
      <c r="E189" s="675" t="s">
        <v>414</v>
      </c>
      <c r="F189" s="161">
        <f>F80+F83+F98+F100+F108+F109+F110</f>
        <v>125153</v>
      </c>
      <c r="G189" s="161">
        <f t="shared" ref="G189:AA189" si="28">G80+G83+G98+G100+G108+G109+G110</f>
        <v>5118</v>
      </c>
      <c r="H189" s="161">
        <f t="shared" si="28"/>
        <v>5874</v>
      </c>
      <c r="I189" s="161">
        <f t="shared" si="28"/>
        <v>6328</v>
      </c>
      <c r="J189" s="161">
        <f t="shared" si="28"/>
        <v>6448</v>
      </c>
      <c r="K189" s="161">
        <f t="shared" si="28"/>
        <v>4997</v>
      </c>
      <c r="L189" s="161">
        <f t="shared" si="28"/>
        <v>5886</v>
      </c>
      <c r="M189" s="161">
        <f t="shared" si="28"/>
        <v>6688</v>
      </c>
      <c r="N189" s="161">
        <f t="shared" si="28"/>
        <v>7857</v>
      </c>
      <c r="O189" s="161">
        <f t="shared" si="28"/>
        <v>9260</v>
      </c>
      <c r="P189" s="161">
        <f t="shared" si="28"/>
        <v>7680</v>
      </c>
      <c r="Q189" s="161">
        <f t="shared" si="28"/>
        <v>7527</v>
      </c>
      <c r="R189" s="161">
        <f t="shared" si="28"/>
        <v>7849</v>
      </c>
      <c r="S189" s="161">
        <f t="shared" si="28"/>
        <v>9641</v>
      </c>
      <c r="T189" s="161">
        <f t="shared" si="28"/>
        <v>11147</v>
      </c>
      <c r="U189" s="161">
        <f t="shared" si="28"/>
        <v>8433</v>
      </c>
      <c r="V189" s="161">
        <f t="shared" si="28"/>
        <v>6220</v>
      </c>
      <c r="W189" s="161">
        <f t="shared" si="28"/>
        <v>4668</v>
      </c>
      <c r="X189" s="161">
        <f t="shared" si="28"/>
        <v>2565</v>
      </c>
      <c r="Y189" s="161">
        <f t="shared" si="28"/>
        <v>807</v>
      </c>
      <c r="Z189" s="161">
        <f t="shared" si="28"/>
        <v>135</v>
      </c>
      <c r="AA189" s="161">
        <f t="shared" si="28"/>
        <v>25</v>
      </c>
      <c r="AB189" s="676">
        <f t="shared" si="2"/>
        <v>17320</v>
      </c>
      <c r="AC189" s="677">
        <f t="shared" si="3"/>
        <v>73833</v>
      </c>
      <c r="AD189" s="677">
        <f t="shared" si="4"/>
        <v>34000</v>
      </c>
      <c r="AE189" s="676">
        <f t="shared" si="5"/>
        <v>14420</v>
      </c>
      <c r="AF189" s="677">
        <f t="shared" si="6"/>
        <v>3532</v>
      </c>
      <c r="AG189" s="678">
        <f t="shared" si="7"/>
        <v>78532</v>
      </c>
      <c r="AH189" s="679">
        <f t="shared" si="8"/>
        <v>13.839060989349036</v>
      </c>
      <c r="AI189" s="679">
        <f t="shared" si="8"/>
        <v>58.99419111008126</v>
      </c>
      <c r="AJ189" s="680">
        <f t="shared" si="8"/>
        <v>27.166747900569703</v>
      </c>
      <c r="AK189" s="460"/>
      <c r="AL189" s="460"/>
      <c r="AM189" s="460"/>
      <c r="AN189" s="460"/>
      <c r="AO189" s="460"/>
    </row>
    <row r="190" spans="4:41" x14ac:dyDescent="0.15">
      <c r="D190" s="674" t="s">
        <v>456</v>
      </c>
      <c r="E190" s="675" t="s">
        <v>415</v>
      </c>
      <c r="F190" s="161">
        <f>F131+F134+F149+F151+F159+F160+F161</f>
        <v>135159</v>
      </c>
      <c r="G190" s="161">
        <f t="shared" ref="G190:AA190" si="29">G131+G134+G149+G151+G159+G160+G161</f>
        <v>4646</v>
      </c>
      <c r="H190" s="161">
        <f t="shared" si="29"/>
        <v>5360</v>
      </c>
      <c r="I190" s="161">
        <f t="shared" si="29"/>
        <v>6148</v>
      </c>
      <c r="J190" s="161">
        <f t="shared" si="29"/>
        <v>6238</v>
      </c>
      <c r="K190" s="161">
        <f t="shared" si="29"/>
        <v>4760</v>
      </c>
      <c r="L190" s="161">
        <f t="shared" si="29"/>
        <v>5548</v>
      </c>
      <c r="M190" s="161">
        <f t="shared" si="29"/>
        <v>6327</v>
      </c>
      <c r="N190" s="161">
        <f t="shared" si="29"/>
        <v>7547</v>
      </c>
      <c r="O190" s="161">
        <f t="shared" si="29"/>
        <v>9195</v>
      </c>
      <c r="P190" s="161">
        <f t="shared" si="29"/>
        <v>8005</v>
      </c>
      <c r="Q190" s="161">
        <f t="shared" si="29"/>
        <v>7837</v>
      </c>
      <c r="R190" s="161">
        <f t="shared" si="29"/>
        <v>8174</v>
      </c>
      <c r="S190" s="161">
        <f t="shared" si="29"/>
        <v>10140</v>
      </c>
      <c r="T190" s="161">
        <f t="shared" si="29"/>
        <v>11735</v>
      </c>
      <c r="U190" s="161">
        <f t="shared" si="29"/>
        <v>9583</v>
      </c>
      <c r="V190" s="161">
        <f t="shared" si="29"/>
        <v>7843</v>
      </c>
      <c r="W190" s="161">
        <f t="shared" si="29"/>
        <v>7199</v>
      </c>
      <c r="X190" s="161">
        <f t="shared" si="29"/>
        <v>5215</v>
      </c>
      <c r="Y190" s="161">
        <f t="shared" si="29"/>
        <v>2741</v>
      </c>
      <c r="Z190" s="161">
        <f t="shared" si="29"/>
        <v>780</v>
      </c>
      <c r="AA190" s="161">
        <f t="shared" si="29"/>
        <v>138</v>
      </c>
      <c r="AB190" s="685">
        <f t="shared" si="2"/>
        <v>16154</v>
      </c>
      <c r="AC190" s="686">
        <f t="shared" si="3"/>
        <v>73771</v>
      </c>
      <c r="AD190" s="686">
        <f t="shared" si="4"/>
        <v>45234</v>
      </c>
      <c r="AE190" s="685">
        <f t="shared" si="5"/>
        <v>23916</v>
      </c>
      <c r="AF190" s="686">
        <f t="shared" si="6"/>
        <v>8874</v>
      </c>
      <c r="AG190" s="687">
        <f t="shared" si="7"/>
        <v>79268</v>
      </c>
      <c r="AH190" s="679">
        <f t="shared" si="8"/>
        <v>11.951849303413017</v>
      </c>
      <c r="AI190" s="679">
        <f t="shared" si="8"/>
        <v>54.580901012881121</v>
      </c>
      <c r="AJ190" s="680">
        <f t="shared" si="8"/>
        <v>33.467249683705859</v>
      </c>
      <c r="AK190" s="460"/>
      <c r="AL190" s="460"/>
      <c r="AM190" s="460"/>
      <c r="AN190" s="460"/>
      <c r="AO190" s="460"/>
    </row>
    <row r="191" spans="4:41" x14ac:dyDescent="0.15">
      <c r="D191" s="667" t="s">
        <v>1304</v>
      </c>
      <c r="E191" s="668" t="s">
        <v>417</v>
      </c>
      <c r="F191" s="159">
        <f>F30+F42+F45+F60+F61</f>
        <v>170232</v>
      </c>
      <c r="G191" s="159">
        <f t="shared" ref="G191:AA191" si="30">G30+G42+G45+G60+G61</f>
        <v>6218</v>
      </c>
      <c r="H191" s="159">
        <f t="shared" si="30"/>
        <v>7029</v>
      </c>
      <c r="I191" s="159">
        <f t="shared" si="30"/>
        <v>7811</v>
      </c>
      <c r="J191" s="159">
        <f t="shared" si="30"/>
        <v>7555</v>
      </c>
      <c r="K191" s="159">
        <f t="shared" si="30"/>
        <v>4687</v>
      </c>
      <c r="L191" s="159">
        <f t="shared" si="30"/>
        <v>6459</v>
      </c>
      <c r="M191" s="159">
        <f t="shared" si="30"/>
        <v>7926</v>
      </c>
      <c r="N191" s="159">
        <f t="shared" si="30"/>
        <v>9108</v>
      </c>
      <c r="O191" s="159">
        <f t="shared" si="30"/>
        <v>10673</v>
      </c>
      <c r="P191" s="159">
        <f t="shared" si="30"/>
        <v>9826</v>
      </c>
      <c r="Q191" s="159">
        <f t="shared" si="30"/>
        <v>10499</v>
      </c>
      <c r="R191" s="159">
        <f t="shared" si="30"/>
        <v>11877</v>
      </c>
      <c r="S191" s="159">
        <f t="shared" si="30"/>
        <v>13356</v>
      </c>
      <c r="T191" s="159">
        <f t="shared" si="30"/>
        <v>14272</v>
      </c>
      <c r="U191" s="159">
        <f t="shared" si="30"/>
        <v>11442</v>
      </c>
      <c r="V191" s="159">
        <f t="shared" si="30"/>
        <v>9973</v>
      </c>
      <c r="W191" s="159">
        <f t="shared" si="30"/>
        <v>9848</v>
      </c>
      <c r="X191" s="159">
        <f t="shared" si="30"/>
        <v>7249</v>
      </c>
      <c r="Y191" s="159">
        <f t="shared" si="30"/>
        <v>3320</v>
      </c>
      <c r="Z191" s="159">
        <f t="shared" si="30"/>
        <v>952</v>
      </c>
      <c r="AA191" s="159">
        <f t="shared" si="30"/>
        <v>152</v>
      </c>
      <c r="AB191" s="676">
        <f t="shared" si="2"/>
        <v>21058</v>
      </c>
      <c r="AC191" s="677">
        <f t="shared" si="3"/>
        <v>91966</v>
      </c>
      <c r="AD191" s="677">
        <f t="shared" si="4"/>
        <v>57208</v>
      </c>
      <c r="AE191" s="676">
        <f t="shared" si="5"/>
        <v>31494</v>
      </c>
      <c r="AF191" s="677">
        <f t="shared" si="6"/>
        <v>11673</v>
      </c>
      <c r="AG191" s="678">
        <f t="shared" si="7"/>
        <v>98683</v>
      </c>
      <c r="AH191" s="672">
        <f t="shared" si="8"/>
        <v>12.370177169979792</v>
      </c>
      <c r="AI191" s="672">
        <f t="shared" si="8"/>
        <v>54.023920297006434</v>
      </c>
      <c r="AJ191" s="673">
        <f t="shared" si="8"/>
        <v>33.605902533013769</v>
      </c>
      <c r="AK191" s="460"/>
      <c r="AL191" s="460"/>
      <c r="AM191" s="460"/>
      <c r="AN191" s="460"/>
      <c r="AO191" s="460"/>
    </row>
    <row r="192" spans="4:41" x14ac:dyDescent="0.15">
      <c r="D192" s="674" t="s">
        <v>456</v>
      </c>
      <c r="E192" s="675" t="s">
        <v>414</v>
      </c>
      <c r="F192" s="161">
        <f>F81+F93+F96+F111+F112</f>
        <v>81664</v>
      </c>
      <c r="G192" s="161">
        <f t="shared" ref="G192:AA192" si="31">G81+G93+G96+G111+G112</f>
        <v>3206</v>
      </c>
      <c r="H192" s="161">
        <f t="shared" si="31"/>
        <v>3559</v>
      </c>
      <c r="I192" s="161">
        <f t="shared" si="31"/>
        <v>4141</v>
      </c>
      <c r="J192" s="161">
        <f t="shared" si="31"/>
        <v>3876</v>
      </c>
      <c r="K192" s="161">
        <f t="shared" si="31"/>
        <v>2330</v>
      </c>
      <c r="L192" s="161">
        <f t="shared" si="31"/>
        <v>3386</v>
      </c>
      <c r="M192" s="161">
        <f t="shared" si="31"/>
        <v>4079</v>
      </c>
      <c r="N192" s="161">
        <f t="shared" si="31"/>
        <v>4717</v>
      </c>
      <c r="O192" s="161">
        <f t="shared" si="31"/>
        <v>5498</v>
      </c>
      <c r="P192" s="161">
        <f t="shared" si="31"/>
        <v>4919</v>
      </c>
      <c r="Q192" s="161">
        <f t="shared" si="31"/>
        <v>5116</v>
      </c>
      <c r="R192" s="161">
        <f t="shared" si="31"/>
        <v>6010</v>
      </c>
      <c r="S192" s="161">
        <f t="shared" si="31"/>
        <v>6659</v>
      </c>
      <c r="T192" s="161">
        <f t="shared" si="31"/>
        <v>7093</v>
      </c>
      <c r="U192" s="161">
        <f t="shared" si="31"/>
        <v>5267</v>
      </c>
      <c r="V192" s="161">
        <f t="shared" si="31"/>
        <v>4283</v>
      </c>
      <c r="W192" s="161">
        <f t="shared" si="31"/>
        <v>3914</v>
      </c>
      <c r="X192" s="161">
        <f t="shared" si="31"/>
        <v>2582</v>
      </c>
      <c r="Y192" s="161">
        <f t="shared" si="31"/>
        <v>844</v>
      </c>
      <c r="Z192" s="161">
        <f t="shared" si="31"/>
        <v>167</v>
      </c>
      <c r="AA192" s="161">
        <f t="shared" si="31"/>
        <v>18</v>
      </c>
      <c r="AB192" s="676">
        <f t="shared" si="2"/>
        <v>10906</v>
      </c>
      <c r="AC192" s="677">
        <f t="shared" si="3"/>
        <v>46590</v>
      </c>
      <c r="AD192" s="677">
        <f t="shared" si="4"/>
        <v>24168</v>
      </c>
      <c r="AE192" s="676">
        <f t="shared" si="5"/>
        <v>11808</v>
      </c>
      <c r="AF192" s="677">
        <f t="shared" si="6"/>
        <v>3611</v>
      </c>
      <c r="AG192" s="678">
        <f t="shared" si="7"/>
        <v>49807</v>
      </c>
      <c r="AH192" s="679">
        <f t="shared" si="8"/>
        <v>13.354721786833856</v>
      </c>
      <c r="AI192" s="679">
        <f t="shared" si="8"/>
        <v>57.050842476489031</v>
      </c>
      <c r="AJ192" s="680">
        <f t="shared" si="8"/>
        <v>29.594435736677116</v>
      </c>
      <c r="AK192" s="460"/>
      <c r="AL192" s="460"/>
      <c r="AM192" s="460"/>
      <c r="AN192" s="460"/>
      <c r="AO192" s="460"/>
    </row>
    <row r="193" spans="4:41" x14ac:dyDescent="0.15">
      <c r="D193" s="681" t="s">
        <v>456</v>
      </c>
      <c r="E193" s="682" t="s">
        <v>415</v>
      </c>
      <c r="F193" s="160">
        <f>F132+F144+F147+F162+F163</f>
        <v>88568</v>
      </c>
      <c r="G193" s="160">
        <f t="shared" ref="G193:AA193" si="32">G132+G144+G147+G162+G163</f>
        <v>3012</v>
      </c>
      <c r="H193" s="160">
        <f t="shared" si="32"/>
        <v>3470</v>
      </c>
      <c r="I193" s="160">
        <f t="shared" si="32"/>
        <v>3670</v>
      </c>
      <c r="J193" s="160">
        <f t="shared" si="32"/>
        <v>3679</v>
      </c>
      <c r="K193" s="160">
        <f t="shared" si="32"/>
        <v>2357</v>
      </c>
      <c r="L193" s="160">
        <f t="shared" si="32"/>
        <v>3073</v>
      </c>
      <c r="M193" s="160">
        <f t="shared" si="32"/>
        <v>3847</v>
      </c>
      <c r="N193" s="160">
        <f t="shared" si="32"/>
        <v>4391</v>
      </c>
      <c r="O193" s="160">
        <f t="shared" si="32"/>
        <v>5175</v>
      </c>
      <c r="P193" s="160">
        <f t="shared" si="32"/>
        <v>4907</v>
      </c>
      <c r="Q193" s="160">
        <f t="shared" si="32"/>
        <v>5383</v>
      </c>
      <c r="R193" s="160">
        <f t="shared" si="32"/>
        <v>5867</v>
      </c>
      <c r="S193" s="160">
        <f t="shared" si="32"/>
        <v>6697</v>
      </c>
      <c r="T193" s="160">
        <f t="shared" si="32"/>
        <v>7179</v>
      </c>
      <c r="U193" s="160">
        <f t="shared" si="32"/>
        <v>6175</v>
      </c>
      <c r="V193" s="160">
        <f t="shared" si="32"/>
        <v>5690</v>
      </c>
      <c r="W193" s="160">
        <f t="shared" si="32"/>
        <v>5934</v>
      </c>
      <c r="X193" s="160">
        <f t="shared" si="32"/>
        <v>4667</v>
      </c>
      <c r="Y193" s="160">
        <f t="shared" si="32"/>
        <v>2476</v>
      </c>
      <c r="Z193" s="160">
        <f t="shared" si="32"/>
        <v>785</v>
      </c>
      <c r="AA193" s="160">
        <f t="shared" si="32"/>
        <v>134</v>
      </c>
      <c r="AB193" s="676">
        <f t="shared" si="2"/>
        <v>10152</v>
      </c>
      <c r="AC193" s="677">
        <f t="shared" si="3"/>
        <v>45376</v>
      </c>
      <c r="AD193" s="677">
        <f t="shared" si="4"/>
        <v>33040</v>
      </c>
      <c r="AE193" s="676">
        <f t="shared" si="5"/>
        <v>19686</v>
      </c>
      <c r="AF193" s="677">
        <f t="shared" si="6"/>
        <v>8062</v>
      </c>
      <c r="AG193" s="678">
        <f t="shared" si="7"/>
        <v>48876</v>
      </c>
      <c r="AH193" s="683">
        <f t="shared" si="8"/>
        <v>11.462379188871827</v>
      </c>
      <c r="AI193" s="683">
        <f t="shared" si="8"/>
        <v>51.232950952940115</v>
      </c>
      <c r="AJ193" s="684">
        <f t="shared" si="8"/>
        <v>37.304669858188063</v>
      </c>
      <c r="AK193" s="460"/>
      <c r="AL193" s="460"/>
      <c r="AM193" s="460"/>
      <c r="AN193" s="460"/>
      <c r="AO193" s="460"/>
    </row>
    <row r="194" spans="4:41" x14ac:dyDescent="0.15">
      <c r="D194" s="674" t="s">
        <v>1305</v>
      </c>
      <c r="E194" s="675" t="s">
        <v>417</v>
      </c>
      <c r="F194" s="161">
        <f>F41+F43</f>
        <v>106150</v>
      </c>
      <c r="G194" s="161">
        <f t="shared" ref="G194:AA194" si="33">G41+G43</f>
        <v>4059</v>
      </c>
      <c r="H194" s="161">
        <f t="shared" si="33"/>
        <v>4283</v>
      </c>
      <c r="I194" s="161">
        <f t="shared" si="33"/>
        <v>4926</v>
      </c>
      <c r="J194" s="161">
        <f t="shared" si="33"/>
        <v>4912</v>
      </c>
      <c r="K194" s="161">
        <f t="shared" si="33"/>
        <v>3715</v>
      </c>
      <c r="L194" s="161">
        <f t="shared" si="33"/>
        <v>4491</v>
      </c>
      <c r="M194" s="161">
        <f t="shared" si="33"/>
        <v>5119</v>
      </c>
      <c r="N194" s="161">
        <f t="shared" si="33"/>
        <v>5924</v>
      </c>
      <c r="O194" s="161">
        <f t="shared" si="33"/>
        <v>6618</v>
      </c>
      <c r="P194" s="161">
        <f t="shared" si="33"/>
        <v>6011</v>
      </c>
      <c r="Q194" s="161">
        <f t="shared" si="33"/>
        <v>6307</v>
      </c>
      <c r="R194" s="161">
        <f t="shared" si="33"/>
        <v>7147</v>
      </c>
      <c r="S194" s="161">
        <f t="shared" si="33"/>
        <v>8218</v>
      </c>
      <c r="T194" s="161">
        <f t="shared" si="33"/>
        <v>9115</v>
      </c>
      <c r="U194" s="161">
        <f t="shared" si="33"/>
        <v>6947</v>
      </c>
      <c r="V194" s="161">
        <f t="shared" si="33"/>
        <v>5945</v>
      </c>
      <c r="W194" s="161">
        <f t="shared" si="33"/>
        <v>5677</v>
      </c>
      <c r="X194" s="161">
        <f t="shared" si="33"/>
        <v>4195</v>
      </c>
      <c r="Y194" s="161">
        <f t="shared" si="33"/>
        <v>1941</v>
      </c>
      <c r="Z194" s="161">
        <f t="shared" si="33"/>
        <v>520</v>
      </c>
      <c r="AA194" s="161">
        <f t="shared" si="33"/>
        <v>80</v>
      </c>
      <c r="AB194" s="669">
        <f t="shared" si="2"/>
        <v>13268</v>
      </c>
      <c r="AC194" s="670">
        <f t="shared" si="3"/>
        <v>58462</v>
      </c>
      <c r="AD194" s="670">
        <f t="shared" si="4"/>
        <v>34420</v>
      </c>
      <c r="AE194" s="669">
        <f t="shared" si="5"/>
        <v>18358</v>
      </c>
      <c r="AF194" s="670">
        <f t="shared" si="6"/>
        <v>6736</v>
      </c>
      <c r="AG194" s="671">
        <f t="shared" si="7"/>
        <v>62665</v>
      </c>
      <c r="AH194" s="679">
        <f t="shared" si="8"/>
        <v>12.499293452661329</v>
      </c>
      <c r="AI194" s="679">
        <f t="shared" si="8"/>
        <v>55.074894017899197</v>
      </c>
      <c r="AJ194" s="680">
        <f t="shared" si="8"/>
        <v>32.425812529439476</v>
      </c>
      <c r="AK194" s="460"/>
      <c r="AL194" s="460"/>
      <c r="AM194" s="460"/>
      <c r="AN194" s="460"/>
      <c r="AO194" s="460"/>
    </row>
    <row r="195" spans="4:41" x14ac:dyDescent="0.15">
      <c r="D195" s="674" t="s">
        <v>456</v>
      </c>
      <c r="E195" s="675" t="s">
        <v>414</v>
      </c>
      <c r="F195" s="161">
        <f>F92+F94</f>
        <v>50553</v>
      </c>
      <c r="G195" s="161">
        <f t="shared" ref="G195:AA195" si="34">G92+G94</f>
        <v>2055</v>
      </c>
      <c r="H195" s="161">
        <f t="shared" si="34"/>
        <v>2179</v>
      </c>
      <c r="I195" s="161">
        <f t="shared" si="34"/>
        <v>2568</v>
      </c>
      <c r="J195" s="161">
        <f t="shared" si="34"/>
        <v>2409</v>
      </c>
      <c r="K195" s="161">
        <f t="shared" si="34"/>
        <v>1875</v>
      </c>
      <c r="L195" s="161">
        <f t="shared" si="34"/>
        <v>2298</v>
      </c>
      <c r="M195" s="161">
        <f t="shared" si="34"/>
        <v>2595</v>
      </c>
      <c r="N195" s="161">
        <f t="shared" si="34"/>
        <v>3024</v>
      </c>
      <c r="O195" s="161">
        <f t="shared" si="34"/>
        <v>3332</v>
      </c>
      <c r="P195" s="161">
        <f t="shared" si="34"/>
        <v>2908</v>
      </c>
      <c r="Q195" s="161">
        <f t="shared" si="34"/>
        <v>3025</v>
      </c>
      <c r="R195" s="161">
        <f t="shared" si="34"/>
        <v>3478</v>
      </c>
      <c r="S195" s="161">
        <f t="shared" si="34"/>
        <v>4088</v>
      </c>
      <c r="T195" s="161">
        <f t="shared" si="34"/>
        <v>4555</v>
      </c>
      <c r="U195" s="161">
        <f t="shared" si="34"/>
        <v>3277</v>
      </c>
      <c r="V195" s="161">
        <f t="shared" si="34"/>
        <v>2616</v>
      </c>
      <c r="W195" s="161">
        <f t="shared" si="34"/>
        <v>2239</v>
      </c>
      <c r="X195" s="161">
        <f t="shared" si="34"/>
        <v>1455</v>
      </c>
      <c r="Y195" s="161">
        <f t="shared" si="34"/>
        <v>485</v>
      </c>
      <c r="Z195" s="161">
        <f t="shared" si="34"/>
        <v>85</v>
      </c>
      <c r="AA195" s="161">
        <f t="shared" si="34"/>
        <v>7</v>
      </c>
      <c r="AB195" s="676">
        <f t="shared" si="2"/>
        <v>6802</v>
      </c>
      <c r="AC195" s="677">
        <f t="shared" si="3"/>
        <v>29032</v>
      </c>
      <c r="AD195" s="677">
        <f t="shared" si="4"/>
        <v>14719</v>
      </c>
      <c r="AE195" s="676">
        <f t="shared" si="5"/>
        <v>6887</v>
      </c>
      <c r="AF195" s="677">
        <f t="shared" si="6"/>
        <v>2032</v>
      </c>
      <c r="AG195" s="678">
        <f t="shared" si="7"/>
        <v>31178</v>
      </c>
      <c r="AH195" s="679">
        <f t="shared" si="8"/>
        <v>13.455185646746978</v>
      </c>
      <c r="AI195" s="679">
        <f t="shared" si="8"/>
        <v>57.428837062093251</v>
      </c>
      <c r="AJ195" s="680">
        <f t="shared" si="8"/>
        <v>29.115977291159773</v>
      </c>
      <c r="AK195" s="460"/>
      <c r="AL195" s="460"/>
      <c r="AM195" s="460"/>
      <c r="AN195" s="460"/>
      <c r="AO195" s="460"/>
    </row>
    <row r="196" spans="4:41" x14ac:dyDescent="0.15">
      <c r="D196" s="674" t="s">
        <v>456</v>
      </c>
      <c r="E196" s="675" t="s">
        <v>415</v>
      </c>
      <c r="F196" s="161">
        <f>F143+F145</f>
        <v>55597</v>
      </c>
      <c r="G196" s="161">
        <f t="shared" ref="G196:AA196" si="35">G143+G145</f>
        <v>2004</v>
      </c>
      <c r="H196" s="161">
        <f t="shared" si="35"/>
        <v>2104</v>
      </c>
      <c r="I196" s="161">
        <f t="shared" si="35"/>
        <v>2358</v>
      </c>
      <c r="J196" s="161">
        <f t="shared" si="35"/>
        <v>2503</v>
      </c>
      <c r="K196" s="161">
        <f t="shared" si="35"/>
        <v>1840</v>
      </c>
      <c r="L196" s="161">
        <f t="shared" si="35"/>
        <v>2193</v>
      </c>
      <c r="M196" s="161">
        <f t="shared" si="35"/>
        <v>2524</v>
      </c>
      <c r="N196" s="161">
        <f t="shared" si="35"/>
        <v>2900</v>
      </c>
      <c r="O196" s="161">
        <f t="shared" si="35"/>
        <v>3286</v>
      </c>
      <c r="P196" s="161">
        <f t="shared" si="35"/>
        <v>3103</v>
      </c>
      <c r="Q196" s="161">
        <f t="shared" si="35"/>
        <v>3282</v>
      </c>
      <c r="R196" s="161">
        <f t="shared" si="35"/>
        <v>3669</v>
      </c>
      <c r="S196" s="161">
        <f t="shared" si="35"/>
        <v>4130</v>
      </c>
      <c r="T196" s="161">
        <f t="shared" si="35"/>
        <v>4560</v>
      </c>
      <c r="U196" s="161">
        <f t="shared" si="35"/>
        <v>3670</v>
      </c>
      <c r="V196" s="161">
        <f t="shared" si="35"/>
        <v>3329</v>
      </c>
      <c r="W196" s="161">
        <f t="shared" si="35"/>
        <v>3438</v>
      </c>
      <c r="X196" s="161">
        <f t="shared" si="35"/>
        <v>2740</v>
      </c>
      <c r="Y196" s="161">
        <f t="shared" si="35"/>
        <v>1456</v>
      </c>
      <c r="Z196" s="161">
        <f t="shared" si="35"/>
        <v>435</v>
      </c>
      <c r="AA196" s="161">
        <f t="shared" si="35"/>
        <v>73</v>
      </c>
      <c r="AB196" s="685">
        <f t="shared" si="2"/>
        <v>6466</v>
      </c>
      <c r="AC196" s="686">
        <f t="shared" si="3"/>
        <v>29430</v>
      </c>
      <c r="AD196" s="686">
        <f t="shared" si="4"/>
        <v>19701</v>
      </c>
      <c r="AE196" s="685">
        <f t="shared" si="5"/>
        <v>11471</v>
      </c>
      <c r="AF196" s="686">
        <f t="shared" si="6"/>
        <v>4704</v>
      </c>
      <c r="AG196" s="687">
        <f t="shared" si="7"/>
        <v>31487</v>
      </c>
      <c r="AH196" s="679">
        <f t="shared" si="8"/>
        <v>11.630123927550047</v>
      </c>
      <c r="AI196" s="679">
        <f t="shared" si="8"/>
        <v>52.934510854902243</v>
      </c>
      <c r="AJ196" s="680">
        <f t="shared" si="8"/>
        <v>35.435365217547712</v>
      </c>
      <c r="AK196" s="460"/>
      <c r="AL196" s="460"/>
      <c r="AM196" s="460"/>
      <c r="AN196" s="460"/>
      <c r="AO196" s="460"/>
    </row>
    <row r="197" spans="4:41" x14ac:dyDescent="0.15">
      <c r="D197" s="667" t="s">
        <v>1306</v>
      </c>
      <c r="E197" s="668" t="s">
        <v>417</v>
      </c>
      <c r="F197" s="159">
        <f>F26+F44+F46</f>
        <v>135147</v>
      </c>
      <c r="G197" s="159">
        <f t="shared" ref="G197:AA197" si="36">G26+G44+G46</f>
        <v>4693</v>
      </c>
      <c r="H197" s="159">
        <f t="shared" si="36"/>
        <v>5259</v>
      </c>
      <c r="I197" s="159">
        <f t="shared" si="36"/>
        <v>5928</v>
      </c>
      <c r="J197" s="159">
        <f t="shared" si="36"/>
        <v>5674</v>
      </c>
      <c r="K197" s="159">
        <f t="shared" si="36"/>
        <v>4275</v>
      </c>
      <c r="L197" s="159">
        <f t="shared" si="36"/>
        <v>5155</v>
      </c>
      <c r="M197" s="159">
        <f t="shared" si="36"/>
        <v>6173</v>
      </c>
      <c r="N197" s="159">
        <f t="shared" si="36"/>
        <v>7415</v>
      </c>
      <c r="O197" s="159">
        <f t="shared" si="36"/>
        <v>8722</v>
      </c>
      <c r="P197" s="159">
        <f t="shared" si="36"/>
        <v>7910</v>
      </c>
      <c r="Q197" s="159">
        <f t="shared" si="36"/>
        <v>8003</v>
      </c>
      <c r="R197" s="159">
        <f t="shared" si="36"/>
        <v>8808</v>
      </c>
      <c r="S197" s="159">
        <f t="shared" si="36"/>
        <v>10703</v>
      </c>
      <c r="T197" s="159">
        <f t="shared" si="36"/>
        <v>12478</v>
      </c>
      <c r="U197" s="159">
        <f t="shared" si="36"/>
        <v>9210</v>
      </c>
      <c r="V197" s="159">
        <f t="shared" si="36"/>
        <v>7970</v>
      </c>
      <c r="W197" s="159">
        <f t="shared" si="36"/>
        <v>7703</v>
      </c>
      <c r="X197" s="159">
        <f t="shared" si="36"/>
        <v>5684</v>
      </c>
      <c r="Y197" s="159">
        <f t="shared" si="36"/>
        <v>2556</v>
      </c>
      <c r="Z197" s="159">
        <f t="shared" si="36"/>
        <v>690</v>
      </c>
      <c r="AA197" s="159">
        <f t="shared" si="36"/>
        <v>138</v>
      </c>
      <c r="AB197" s="676">
        <f t="shared" si="2"/>
        <v>15880</v>
      </c>
      <c r="AC197" s="677">
        <f t="shared" si="3"/>
        <v>72838</v>
      </c>
      <c r="AD197" s="677">
        <f t="shared" si="4"/>
        <v>46429</v>
      </c>
      <c r="AE197" s="676">
        <f t="shared" si="5"/>
        <v>24741</v>
      </c>
      <c r="AF197" s="677">
        <f t="shared" si="6"/>
        <v>9068</v>
      </c>
      <c r="AG197" s="678">
        <f t="shared" si="7"/>
        <v>79642</v>
      </c>
      <c r="AH197" s="672">
        <f t="shared" si="8"/>
        <v>11.750168335220168</v>
      </c>
      <c r="AI197" s="672">
        <f t="shared" si="8"/>
        <v>53.895387984934928</v>
      </c>
      <c r="AJ197" s="673">
        <f t="shared" si="8"/>
        <v>34.354443679844913</v>
      </c>
      <c r="AK197" s="460"/>
      <c r="AL197" s="460"/>
      <c r="AM197" s="460"/>
      <c r="AN197" s="460"/>
      <c r="AO197" s="460"/>
    </row>
    <row r="198" spans="4:41" x14ac:dyDescent="0.15">
      <c r="D198" s="674" t="s">
        <v>456</v>
      </c>
      <c r="E198" s="675" t="s">
        <v>414</v>
      </c>
      <c r="F198" s="161">
        <f>F77+F95+F97</f>
        <v>64245</v>
      </c>
      <c r="G198" s="161">
        <f t="shared" ref="G198:AA198" si="37">G77+G95+G97</f>
        <v>2373</v>
      </c>
      <c r="H198" s="161">
        <f t="shared" si="37"/>
        <v>2680</v>
      </c>
      <c r="I198" s="161">
        <f t="shared" si="37"/>
        <v>3052</v>
      </c>
      <c r="J198" s="161">
        <f t="shared" si="37"/>
        <v>2851</v>
      </c>
      <c r="K198" s="161">
        <f t="shared" si="37"/>
        <v>2097</v>
      </c>
      <c r="L198" s="161">
        <f t="shared" si="37"/>
        <v>2575</v>
      </c>
      <c r="M198" s="161">
        <f t="shared" si="37"/>
        <v>3077</v>
      </c>
      <c r="N198" s="161">
        <f t="shared" si="37"/>
        <v>3694</v>
      </c>
      <c r="O198" s="161">
        <f t="shared" si="37"/>
        <v>4404</v>
      </c>
      <c r="P198" s="161">
        <f t="shared" si="37"/>
        <v>3891</v>
      </c>
      <c r="Q198" s="161">
        <f t="shared" si="37"/>
        <v>3895</v>
      </c>
      <c r="R198" s="161">
        <f t="shared" si="37"/>
        <v>4302</v>
      </c>
      <c r="S198" s="161">
        <f t="shared" si="37"/>
        <v>5301</v>
      </c>
      <c r="T198" s="161">
        <f t="shared" si="37"/>
        <v>6204</v>
      </c>
      <c r="U198" s="161">
        <f t="shared" si="37"/>
        <v>4323</v>
      </c>
      <c r="V198" s="161">
        <f t="shared" si="37"/>
        <v>3534</v>
      </c>
      <c r="W198" s="161">
        <f t="shared" si="37"/>
        <v>3143</v>
      </c>
      <c r="X198" s="161">
        <f t="shared" si="37"/>
        <v>2014</v>
      </c>
      <c r="Y198" s="161">
        <f t="shared" si="37"/>
        <v>676</v>
      </c>
      <c r="Z198" s="161">
        <f t="shared" si="37"/>
        <v>132</v>
      </c>
      <c r="AA198" s="161">
        <f t="shared" si="37"/>
        <v>27</v>
      </c>
      <c r="AB198" s="676">
        <f t="shared" si="2"/>
        <v>8105</v>
      </c>
      <c r="AC198" s="677">
        <f t="shared" si="3"/>
        <v>36087</v>
      </c>
      <c r="AD198" s="677">
        <f t="shared" si="4"/>
        <v>20053</v>
      </c>
      <c r="AE198" s="676">
        <f t="shared" si="5"/>
        <v>9526</v>
      </c>
      <c r="AF198" s="677">
        <f t="shared" si="6"/>
        <v>2849</v>
      </c>
      <c r="AG198" s="678">
        <f t="shared" si="7"/>
        <v>39440</v>
      </c>
      <c r="AH198" s="679">
        <f t="shared" si="8"/>
        <v>12.61576776402833</v>
      </c>
      <c r="AI198" s="679">
        <f t="shared" si="8"/>
        <v>56.170908241886529</v>
      </c>
      <c r="AJ198" s="680">
        <f t="shared" si="8"/>
        <v>31.21332399408514</v>
      </c>
      <c r="AK198" s="460"/>
      <c r="AL198" s="460"/>
      <c r="AM198" s="460"/>
      <c r="AN198" s="460"/>
      <c r="AO198" s="460"/>
    </row>
    <row r="199" spans="4:41" x14ac:dyDescent="0.15">
      <c r="D199" s="681" t="s">
        <v>456</v>
      </c>
      <c r="E199" s="682" t="s">
        <v>415</v>
      </c>
      <c r="F199" s="160">
        <f>F128+F146+F148</f>
        <v>70902</v>
      </c>
      <c r="G199" s="160">
        <f t="shared" ref="G199:AA199" si="38">G128+G146+G148</f>
        <v>2320</v>
      </c>
      <c r="H199" s="160">
        <f t="shared" si="38"/>
        <v>2579</v>
      </c>
      <c r="I199" s="160">
        <f t="shared" si="38"/>
        <v>2876</v>
      </c>
      <c r="J199" s="160">
        <f t="shared" si="38"/>
        <v>2823</v>
      </c>
      <c r="K199" s="160">
        <f t="shared" si="38"/>
        <v>2178</v>
      </c>
      <c r="L199" s="160">
        <f t="shared" si="38"/>
        <v>2580</v>
      </c>
      <c r="M199" s="160">
        <f t="shared" si="38"/>
        <v>3096</v>
      </c>
      <c r="N199" s="160">
        <f t="shared" si="38"/>
        <v>3721</v>
      </c>
      <c r="O199" s="160">
        <f t="shared" si="38"/>
        <v>4318</v>
      </c>
      <c r="P199" s="160">
        <f t="shared" si="38"/>
        <v>4019</v>
      </c>
      <c r="Q199" s="160">
        <f t="shared" si="38"/>
        <v>4108</v>
      </c>
      <c r="R199" s="160">
        <f t="shared" si="38"/>
        <v>4506</v>
      </c>
      <c r="S199" s="160">
        <f t="shared" si="38"/>
        <v>5402</v>
      </c>
      <c r="T199" s="160">
        <f t="shared" si="38"/>
        <v>6274</v>
      </c>
      <c r="U199" s="160">
        <f t="shared" si="38"/>
        <v>4887</v>
      </c>
      <c r="V199" s="160">
        <f t="shared" si="38"/>
        <v>4436</v>
      </c>
      <c r="W199" s="160">
        <f t="shared" si="38"/>
        <v>4560</v>
      </c>
      <c r="X199" s="160">
        <f t="shared" si="38"/>
        <v>3670</v>
      </c>
      <c r="Y199" s="160">
        <f t="shared" si="38"/>
        <v>1880</v>
      </c>
      <c r="Z199" s="160">
        <f t="shared" si="38"/>
        <v>558</v>
      </c>
      <c r="AA199" s="160">
        <f t="shared" si="38"/>
        <v>111</v>
      </c>
      <c r="AB199" s="685">
        <f t="shared" si="2"/>
        <v>7775</v>
      </c>
      <c r="AC199" s="686">
        <f t="shared" si="3"/>
        <v>36751</v>
      </c>
      <c r="AD199" s="686">
        <f t="shared" si="4"/>
        <v>26376</v>
      </c>
      <c r="AE199" s="685">
        <f t="shared" si="5"/>
        <v>15215</v>
      </c>
      <c r="AF199" s="686">
        <f t="shared" si="6"/>
        <v>6219</v>
      </c>
      <c r="AG199" s="687">
        <f t="shared" si="7"/>
        <v>40202</v>
      </c>
      <c r="AH199" s="683">
        <f t="shared" si="8"/>
        <v>10.965840173760967</v>
      </c>
      <c r="AI199" s="683">
        <f t="shared" si="8"/>
        <v>51.833516685001833</v>
      </c>
      <c r="AJ199" s="684">
        <f t="shared" si="8"/>
        <v>37.200643141237201</v>
      </c>
      <c r="AK199" s="460"/>
      <c r="AL199" s="460"/>
      <c r="AM199" s="460"/>
      <c r="AN199" s="460"/>
      <c r="AO199" s="460"/>
    </row>
  </sheetData>
  <mergeCells count="1">
    <mergeCell ref="D166:E166"/>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Q199"/>
  <sheetViews>
    <sheetView workbookViewId="0">
      <pane xSplit="5" ySplit="10" topLeftCell="X111" activePane="bottomRight" state="frozen"/>
      <selection pane="topRight" activeCell="F1" sqref="F1"/>
      <selection pane="bottomLeft" activeCell="A11" sqref="A11"/>
      <selection pane="bottomRight" activeCell="Z126" sqref="Z126"/>
    </sheetView>
  </sheetViews>
  <sheetFormatPr defaultColWidth="8.75" defaultRowHeight="13.5" x14ac:dyDescent="0.15"/>
  <cols>
    <col min="1" max="1" width="6.25" style="192" customWidth="1"/>
    <col min="2" max="2" width="5.375" style="192" customWidth="1"/>
    <col min="3" max="3" width="8.75" style="192"/>
    <col min="4" max="4" width="10.875" style="192" customWidth="1"/>
    <col min="5" max="5" width="11.375" style="192" customWidth="1"/>
    <col min="6" max="29" width="9.625" style="192" customWidth="1"/>
    <col min="30" max="30" width="9.25" style="192" bestFit="1" customWidth="1"/>
    <col min="31" max="32" width="9.125" style="192" bestFit="1" customWidth="1"/>
    <col min="33" max="33" width="9.25" style="192" bestFit="1" customWidth="1"/>
    <col min="34" max="16384" width="8.75" style="192"/>
  </cols>
  <sheetData>
    <row r="1" spans="1:43" x14ac:dyDescent="0.15">
      <c r="A1" s="192">
        <v>1</v>
      </c>
      <c r="B1" s="647" t="s">
        <v>1307</v>
      </c>
    </row>
    <row r="2" spans="1:43" hidden="1" x14ac:dyDescent="0.15">
      <c r="A2" s="192">
        <v>2</v>
      </c>
      <c r="B2" s="647" t="s">
        <v>1245</v>
      </c>
    </row>
    <row r="3" spans="1:43" hidden="1" x14ac:dyDescent="0.15">
      <c r="A3" s="192">
        <v>3</v>
      </c>
      <c r="F3" s="192" t="s">
        <v>1308</v>
      </c>
    </row>
    <row r="4" spans="1:43" hidden="1" x14ac:dyDescent="0.15">
      <c r="A4" s="192">
        <v>4</v>
      </c>
    </row>
    <row r="5" spans="1:43" hidden="1" x14ac:dyDescent="0.15">
      <c r="A5" s="192">
        <v>5</v>
      </c>
      <c r="F5" s="192" t="s">
        <v>893</v>
      </c>
      <c r="G5" s="192" t="s">
        <v>1143</v>
      </c>
    </row>
    <row r="6" spans="1:43" hidden="1" x14ac:dyDescent="0.15">
      <c r="A6" s="192">
        <v>6</v>
      </c>
      <c r="G6" s="192" t="s">
        <v>1144</v>
      </c>
    </row>
    <row r="7" spans="1:43" hidden="1" x14ac:dyDescent="0.15">
      <c r="A7" s="192">
        <v>7</v>
      </c>
      <c r="G7" s="192" t="s">
        <v>1145</v>
      </c>
    </row>
    <row r="8" spans="1:43" hidden="1" x14ac:dyDescent="0.15">
      <c r="A8" s="192">
        <v>8</v>
      </c>
    </row>
    <row r="9" spans="1:43" x14ac:dyDescent="0.15">
      <c r="A9" s="192">
        <v>9</v>
      </c>
      <c r="F9" s="192">
        <v>0</v>
      </c>
      <c r="G9" s="192">
        <v>1</v>
      </c>
      <c r="H9" s="192">
        <v>1</v>
      </c>
      <c r="I9" s="192">
        <v>1</v>
      </c>
      <c r="J9" s="192">
        <v>1</v>
      </c>
      <c r="K9" s="192">
        <v>1</v>
      </c>
      <c r="L9" s="192">
        <v>1</v>
      </c>
      <c r="M9" s="192">
        <v>1</v>
      </c>
      <c r="N9" s="192">
        <v>1</v>
      </c>
      <c r="O9" s="192">
        <v>1</v>
      </c>
      <c r="P9" s="192">
        <v>1</v>
      </c>
      <c r="Q9" s="192">
        <v>1</v>
      </c>
      <c r="R9" s="192">
        <v>1</v>
      </c>
      <c r="S9" s="192">
        <v>1</v>
      </c>
      <c r="T9" s="192">
        <v>1</v>
      </c>
      <c r="U9" s="192">
        <v>1</v>
      </c>
      <c r="V9" s="192">
        <v>1</v>
      </c>
      <c r="W9" s="192">
        <v>1</v>
      </c>
      <c r="X9" s="192">
        <v>1</v>
      </c>
      <c r="Y9" s="192">
        <v>1</v>
      </c>
      <c r="Z9" s="192">
        <v>1</v>
      </c>
      <c r="AA9" s="192">
        <v>1</v>
      </c>
      <c r="AB9" s="192">
        <v>1</v>
      </c>
      <c r="AC9" s="192">
        <v>1</v>
      </c>
      <c r="AH9" s="648" t="s">
        <v>1246</v>
      </c>
      <c r="AI9" s="648" t="s">
        <v>1246</v>
      </c>
      <c r="AJ9" s="648" t="s">
        <v>1246</v>
      </c>
      <c r="AK9" s="648" t="s">
        <v>1246</v>
      </c>
      <c r="AL9" s="648" t="s">
        <v>1246</v>
      </c>
    </row>
    <row r="10" spans="1:43" ht="24" x14ac:dyDescent="0.15">
      <c r="A10" s="192">
        <v>10</v>
      </c>
      <c r="B10" s="192" t="s">
        <v>893</v>
      </c>
      <c r="C10" s="192" t="s">
        <v>1247</v>
      </c>
      <c r="D10" s="192" t="s">
        <v>1248</v>
      </c>
      <c r="F10" s="649" t="s">
        <v>1249</v>
      </c>
      <c r="G10" s="650" t="s">
        <v>609</v>
      </c>
      <c r="H10" s="650" t="s">
        <v>610</v>
      </c>
      <c r="I10" s="650" t="s">
        <v>611</v>
      </c>
      <c r="J10" s="650" t="s">
        <v>612</v>
      </c>
      <c r="K10" s="650" t="s">
        <v>613</v>
      </c>
      <c r="L10" s="650" t="s">
        <v>614</v>
      </c>
      <c r="M10" s="650" t="s">
        <v>615</v>
      </c>
      <c r="N10" s="650" t="s">
        <v>616</v>
      </c>
      <c r="O10" s="650" t="s">
        <v>617</v>
      </c>
      <c r="P10" s="650" t="s">
        <v>618</v>
      </c>
      <c r="Q10" s="650" t="s">
        <v>619</v>
      </c>
      <c r="R10" s="650" t="s">
        <v>620</v>
      </c>
      <c r="S10" s="650" t="s">
        <v>621</v>
      </c>
      <c r="T10" s="650" t="s">
        <v>622</v>
      </c>
      <c r="U10" s="650" t="s">
        <v>623</v>
      </c>
      <c r="V10" s="650" t="s">
        <v>624</v>
      </c>
      <c r="W10" s="650" t="s">
        <v>625</v>
      </c>
      <c r="X10" s="650" t="s">
        <v>626</v>
      </c>
      <c r="Y10" s="650" t="s">
        <v>627</v>
      </c>
      <c r="Z10" s="650" t="s">
        <v>628</v>
      </c>
      <c r="AA10" s="651" t="s">
        <v>467</v>
      </c>
      <c r="AB10" s="650" t="s">
        <v>1250</v>
      </c>
      <c r="AC10" s="650" t="s">
        <v>1251</v>
      </c>
      <c r="AD10" s="650" t="s">
        <v>1252</v>
      </c>
      <c r="AE10" s="649" t="s">
        <v>1253</v>
      </c>
      <c r="AF10" s="650" t="s">
        <v>1254</v>
      </c>
      <c r="AG10" s="650" t="s">
        <v>1255</v>
      </c>
      <c r="AH10" s="652" t="s">
        <v>1256</v>
      </c>
      <c r="AI10" s="652" t="s">
        <v>1253</v>
      </c>
      <c r="AJ10" s="652" t="s">
        <v>1254</v>
      </c>
      <c r="AK10" s="652" t="s">
        <v>1257</v>
      </c>
      <c r="AL10" s="652" t="s">
        <v>1255</v>
      </c>
      <c r="AM10" s="652" t="s">
        <v>1246</v>
      </c>
      <c r="AN10" s="652" t="s">
        <v>1246</v>
      </c>
      <c r="AO10" s="652" t="s">
        <v>1246</v>
      </c>
      <c r="AP10" s="652" t="s">
        <v>468</v>
      </c>
      <c r="AQ10" s="652" t="s">
        <v>1258</v>
      </c>
    </row>
    <row r="11" spans="1:43" x14ac:dyDescent="0.15">
      <c r="A11" s="192">
        <v>1330</v>
      </c>
      <c r="B11" s="192">
        <v>1</v>
      </c>
      <c r="C11" s="192">
        <v>28000</v>
      </c>
      <c r="D11" s="192" t="s">
        <v>896</v>
      </c>
      <c r="E11" s="192" t="s">
        <v>631</v>
      </c>
      <c r="F11" s="153">
        <v>5465002</v>
      </c>
      <c r="G11" s="153">
        <v>198522</v>
      </c>
      <c r="H11" s="153">
        <v>227081</v>
      </c>
      <c r="I11" s="153">
        <v>240908</v>
      </c>
      <c r="J11" s="153">
        <v>254119</v>
      </c>
      <c r="K11" s="153">
        <v>264410</v>
      </c>
      <c r="L11" s="153">
        <v>250579</v>
      </c>
      <c r="M11" s="153">
        <v>271081</v>
      </c>
      <c r="N11" s="153">
        <v>307660</v>
      </c>
      <c r="O11" s="153">
        <v>355605</v>
      </c>
      <c r="P11" s="153">
        <v>435266</v>
      </c>
      <c r="Q11" s="153">
        <v>387088</v>
      </c>
      <c r="R11" s="153">
        <v>349503</v>
      </c>
      <c r="S11" s="153">
        <v>321781</v>
      </c>
      <c r="T11" s="153">
        <v>355498</v>
      </c>
      <c r="U11" s="153">
        <v>415260</v>
      </c>
      <c r="V11" s="153">
        <v>325082</v>
      </c>
      <c r="W11" s="153">
        <v>238434</v>
      </c>
      <c r="X11" s="153">
        <v>164785</v>
      </c>
      <c r="Y11" s="153">
        <v>77630</v>
      </c>
      <c r="Z11" s="153">
        <v>21314</v>
      </c>
      <c r="AA11" s="153">
        <v>3396</v>
      </c>
      <c r="AB11" s="153">
        <v>666511</v>
      </c>
      <c r="AC11" s="153">
        <v>3197092</v>
      </c>
      <c r="AD11" s="153">
        <v>1601399</v>
      </c>
      <c r="AE11" s="153">
        <v>830641</v>
      </c>
      <c r="AF11" s="153">
        <v>267125</v>
      </c>
      <c r="AG11" s="153">
        <v>3298471</v>
      </c>
      <c r="AH11" s="653">
        <v>12.19599</v>
      </c>
      <c r="AI11" s="653">
        <v>58.501199999999997</v>
      </c>
      <c r="AJ11" s="653">
        <v>29.302810000000001</v>
      </c>
      <c r="AK11" s="653">
        <v>35.190840000000001</v>
      </c>
      <c r="AL11" s="653">
        <v>15.19928</v>
      </c>
      <c r="AM11" s="653">
        <v>4.8879200000000003</v>
      </c>
      <c r="AN11" s="653">
        <v>6.2140000000000001E-2</v>
      </c>
      <c r="AO11" s="653">
        <v>60.356259999999999</v>
      </c>
      <c r="AP11" s="653">
        <v>47.950780000000002</v>
      </c>
      <c r="AQ11" s="653">
        <v>49.155889999999999</v>
      </c>
    </row>
    <row r="12" spans="1:43" x14ac:dyDescent="0.15">
      <c r="A12" s="192">
        <v>1331</v>
      </c>
      <c r="B12" s="192">
        <v>1</v>
      </c>
      <c r="C12" s="192">
        <v>28100</v>
      </c>
      <c r="D12" s="192">
        <v>1</v>
      </c>
      <c r="E12" s="654" t="s">
        <v>1259</v>
      </c>
      <c r="F12" s="153">
        <v>1525152</v>
      </c>
      <c r="G12" s="153">
        <v>51811</v>
      </c>
      <c r="H12" s="153">
        <v>59330</v>
      </c>
      <c r="I12" s="153">
        <v>63496</v>
      </c>
      <c r="J12" s="153">
        <v>69224</v>
      </c>
      <c r="K12" s="153">
        <v>82920</v>
      </c>
      <c r="L12" s="153">
        <v>73701</v>
      </c>
      <c r="M12" s="153">
        <v>76756</v>
      </c>
      <c r="N12" s="153">
        <v>86213</v>
      </c>
      <c r="O12" s="153">
        <v>99026</v>
      </c>
      <c r="P12" s="153">
        <v>120997</v>
      </c>
      <c r="Q12" s="153">
        <v>107919</v>
      </c>
      <c r="R12" s="153">
        <v>98213</v>
      </c>
      <c r="S12" s="153">
        <v>90546</v>
      </c>
      <c r="T12" s="153">
        <v>97835</v>
      </c>
      <c r="U12" s="153">
        <v>114666</v>
      </c>
      <c r="V12" s="153">
        <v>89503</v>
      </c>
      <c r="W12" s="153">
        <v>66924</v>
      </c>
      <c r="X12" s="153">
        <v>47273</v>
      </c>
      <c r="Y12" s="153">
        <v>21921</v>
      </c>
      <c r="Z12" s="153">
        <v>5976</v>
      </c>
      <c r="AA12" s="153">
        <v>902</v>
      </c>
      <c r="AB12" s="153">
        <v>174637</v>
      </c>
      <c r="AC12" s="153">
        <v>905515</v>
      </c>
      <c r="AD12" s="153">
        <v>445000</v>
      </c>
      <c r="AE12" s="153">
        <v>232499</v>
      </c>
      <c r="AF12" s="153">
        <v>76072</v>
      </c>
      <c r="AG12" s="153">
        <v>934126</v>
      </c>
      <c r="AH12" s="653">
        <v>11.450469999999999</v>
      </c>
      <c r="AI12" s="653">
        <v>59.372120000000002</v>
      </c>
      <c r="AJ12" s="653">
        <v>29.177420000000001</v>
      </c>
      <c r="AK12" s="653">
        <v>35.114269999999998</v>
      </c>
      <c r="AL12" s="653">
        <v>15.24432</v>
      </c>
      <c r="AM12" s="653">
        <v>4.9878299999999998</v>
      </c>
      <c r="AN12" s="653">
        <v>5.9139999999999998E-2</v>
      </c>
      <c r="AO12" s="653">
        <v>61.248060000000002</v>
      </c>
      <c r="AP12" s="653">
        <v>48.067869999999999</v>
      </c>
      <c r="AQ12" s="653">
        <v>49.128709999999998</v>
      </c>
    </row>
    <row r="13" spans="1:43" x14ac:dyDescent="0.15">
      <c r="A13" s="192">
        <v>1332</v>
      </c>
      <c r="B13" s="192">
        <v>1</v>
      </c>
      <c r="C13" s="192">
        <v>28101</v>
      </c>
      <c r="D13" s="192">
        <v>0</v>
      </c>
      <c r="E13" s="655" t="s">
        <v>1149</v>
      </c>
      <c r="F13" s="153">
        <v>213562</v>
      </c>
      <c r="G13" s="153">
        <v>8133</v>
      </c>
      <c r="H13" s="153">
        <v>9192</v>
      </c>
      <c r="I13" s="153">
        <v>9628</v>
      </c>
      <c r="J13" s="153">
        <v>10640</v>
      </c>
      <c r="K13" s="153">
        <v>12566</v>
      </c>
      <c r="L13" s="153">
        <v>10144</v>
      </c>
      <c r="M13" s="153">
        <v>10544</v>
      </c>
      <c r="N13" s="153">
        <v>12527</v>
      </c>
      <c r="O13" s="153">
        <v>14556</v>
      </c>
      <c r="P13" s="153">
        <v>18387</v>
      </c>
      <c r="Q13" s="153">
        <v>16670</v>
      </c>
      <c r="R13" s="153">
        <v>14427</v>
      </c>
      <c r="S13" s="153">
        <v>12429</v>
      </c>
      <c r="T13" s="153">
        <v>11994</v>
      </c>
      <c r="U13" s="153">
        <v>13871</v>
      </c>
      <c r="V13" s="153">
        <v>10336</v>
      </c>
      <c r="W13" s="153">
        <v>7932</v>
      </c>
      <c r="X13" s="153">
        <v>5904</v>
      </c>
      <c r="Y13" s="153">
        <v>2826</v>
      </c>
      <c r="Z13" s="153">
        <v>752</v>
      </c>
      <c r="AA13" s="153">
        <v>104</v>
      </c>
      <c r="AB13" s="153">
        <v>26953</v>
      </c>
      <c r="AC13" s="153">
        <v>132890</v>
      </c>
      <c r="AD13" s="153">
        <v>53719</v>
      </c>
      <c r="AE13" s="153">
        <v>27854</v>
      </c>
      <c r="AF13" s="153">
        <v>9586</v>
      </c>
      <c r="AG13" s="153">
        <v>134244</v>
      </c>
      <c r="AH13" s="653">
        <v>12.62069</v>
      </c>
      <c r="AI13" s="653">
        <v>62.225490000000001</v>
      </c>
      <c r="AJ13" s="653">
        <v>25.15382</v>
      </c>
      <c r="AK13" s="653">
        <v>30.973680000000002</v>
      </c>
      <c r="AL13" s="653">
        <v>13.042579999999999</v>
      </c>
      <c r="AM13" s="653">
        <v>4.4886299999999997</v>
      </c>
      <c r="AN13" s="653">
        <v>4.87E-2</v>
      </c>
      <c r="AO13" s="653">
        <v>62.859499999999997</v>
      </c>
      <c r="AP13" s="653">
        <v>46.221800000000002</v>
      </c>
      <c r="AQ13" s="653">
        <v>47.4268</v>
      </c>
    </row>
    <row r="14" spans="1:43" x14ac:dyDescent="0.15">
      <c r="A14" s="192">
        <v>1333</v>
      </c>
      <c r="B14" s="192">
        <v>1</v>
      </c>
      <c r="C14" s="192">
        <v>28102</v>
      </c>
      <c r="D14" s="192">
        <v>0</v>
      </c>
      <c r="E14" s="655" t="s">
        <v>1260</v>
      </c>
      <c r="F14" s="153">
        <v>136747</v>
      </c>
      <c r="G14" s="153">
        <v>5036</v>
      </c>
      <c r="H14" s="153">
        <v>5635</v>
      </c>
      <c r="I14" s="153">
        <v>5653</v>
      </c>
      <c r="J14" s="153">
        <v>6665</v>
      </c>
      <c r="K14" s="153">
        <v>10111</v>
      </c>
      <c r="L14" s="153">
        <v>7125</v>
      </c>
      <c r="M14" s="153">
        <v>7137</v>
      </c>
      <c r="N14" s="153">
        <v>8070</v>
      </c>
      <c r="O14" s="153">
        <v>9378</v>
      </c>
      <c r="P14" s="153">
        <v>11269</v>
      </c>
      <c r="Q14" s="153">
        <v>9757</v>
      </c>
      <c r="R14" s="153">
        <v>8368</v>
      </c>
      <c r="S14" s="153">
        <v>7027</v>
      </c>
      <c r="T14" s="153">
        <v>7422</v>
      </c>
      <c r="U14" s="153">
        <v>8614</v>
      </c>
      <c r="V14" s="153">
        <v>6852</v>
      </c>
      <c r="W14" s="153">
        <v>5524</v>
      </c>
      <c r="X14" s="153">
        <v>4287</v>
      </c>
      <c r="Y14" s="153">
        <v>2187</v>
      </c>
      <c r="Z14" s="153">
        <v>554</v>
      </c>
      <c r="AA14" s="153">
        <v>76</v>
      </c>
      <c r="AB14" s="153">
        <v>16324</v>
      </c>
      <c r="AC14" s="153">
        <v>84907</v>
      </c>
      <c r="AD14" s="153">
        <v>35516</v>
      </c>
      <c r="AE14" s="153">
        <v>19480</v>
      </c>
      <c r="AF14" s="153">
        <v>7104</v>
      </c>
      <c r="AG14" s="153">
        <v>85664</v>
      </c>
      <c r="AH14" s="653">
        <v>11.93737</v>
      </c>
      <c r="AI14" s="653">
        <v>62.090580000000003</v>
      </c>
      <c r="AJ14" s="653">
        <v>25.972049999999999</v>
      </c>
      <c r="AK14" s="653">
        <v>31.11074</v>
      </c>
      <c r="AL14" s="653">
        <v>14.245290000000001</v>
      </c>
      <c r="AM14" s="653">
        <v>5.1950000000000003</v>
      </c>
      <c r="AN14" s="653">
        <v>5.5579999999999997E-2</v>
      </c>
      <c r="AO14" s="653">
        <v>62.644150000000003</v>
      </c>
      <c r="AP14" s="653">
        <v>46.179450000000003</v>
      </c>
      <c r="AQ14" s="653">
        <v>46.596890000000002</v>
      </c>
    </row>
    <row r="15" spans="1:43" x14ac:dyDescent="0.15">
      <c r="A15" s="192">
        <v>1334</v>
      </c>
      <c r="B15" s="192">
        <v>1</v>
      </c>
      <c r="C15" s="192">
        <v>28105</v>
      </c>
      <c r="D15" s="192">
        <v>0</v>
      </c>
      <c r="E15" s="655" t="s">
        <v>1261</v>
      </c>
      <c r="F15" s="153">
        <v>109144</v>
      </c>
      <c r="G15" s="153">
        <v>3339</v>
      </c>
      <c r="H15" s="153">
        <v>3310</v>
      </c>
      <c r="I15" s="153">
        <v>3474</v>
      </c>
      <c r="J15" s="153">
        <v>3824</v>
      </c>
      <c r="K15" s="153">
        <v>6750</v>
      </c>
      <c r="L15" s="153">
        <v>7581</v>
      </c>
      <c r="M15" s="153">
        <v>6737</v>
      </c>
      <c r="N15" s="153">
        <v>6556</v>
      </c>
      <c r="O15" s="153">
        <v>6774</v>
      </c>
      <c r="P15" s="153">
        <v>8404</v>
      </c>
      <c r="Q15" s="153">
        <v>7456</v>
      </c>
      <c r="R15" s="153">
        <v>6685</v>
      </c>
      <c r="S15" s="153">
        <v>6006</v>
      </c>
      <c r="T15" s="153">
        <v>6557</v>
      </c>
      <c r="U15" s="153">
        <v>7897</v>
      </c>
      <c r="V15" s="153">
        <v>6619</v>
      </c>
      <c r="W15" s="153">
        <v>5237</v>
      </c>
      <c r="X15" s="153">
        <v>3747</v>
      </c>
      <c r="Y15" s="153">
        <v>1608</v>
      </c>
      <c r="Z15" s="153">
        <v>495</v>
      </c>
      <c r="AA15" s="153">
        <v>88</v>
      </c>
      <c r="AB15" s="153">
        <v>10123</v>
      </c>
      <c r="AC15" s="153">
        <v>66773</v>
      </c>
      <c r="AD15" s="153">
        <v>32248</v>
      </c>
      <c r="AE15" s="153">
        <v>17794</v>
      </c>
      <c r="AF15" s="153">
        <v>5938</v>
      </c>
      <c r="AG15" s="153">
        <v>69506</v>
      </c>
      <c r="AH15" s="653">
        <v>9.2749000000000006</v>
      </c>
      <c r="AI15" s="653">
        <v>61.178809999999999</v>
      </c>
      <c r="AJ15" s="653">
        <v>29.546289999999999</v>
      </c>
      <c r="AK15" s="653">
        <v>35.049109999999999</v>
      </c>
      <c r="AL15" s="653">
        <v>16.303229999999999</v>
      </c>
      <c r="AM15" s="653">
        <v>5.4405200000000002</v>
      </c>
      <c r="AN15" s="653">
        <v>8.0629999999999993E-2</v>
      </c>
      <c r="AO15" s="653">
        <v>63.682839999999999</v>
      </c>
      <c r="AP15" s="653">
        <v>48.547890000000002</v>
      </c>
      <c r="AQ15" s="653">
        <v>48.722799999999999</v>
      </c>
    </row>
    <row r="16" spans="1:43" x14ac:dyDescent="0.15">
      <c r="A16" s="192">
        <v>1335</v>
      </c>
      <c r="B16" s="192">
        <v>1</v>
      </c>
      <c r="C16" s="192">
        <v>28106</v>
      </c>
      <c r="D16" s="192">
        <v>0</v>
      </c>
      <c r="E16" s="655" t="s">
        <v>1262</v>
      </c>
      <c r="F16" s="153">
        <v>94791</v>
      </c>
      <c r="G16" s="153">
        <v>2594</v>
      </c>
      <c r="H16" s="153">
        <v>2806</v>
      </c>
      <c r="I16" s="153">
        <v>3256</v>
      </c>
      <c r="J16" s="153">
        <v>3515</v>
      </c>
      <c r="K16" s="153">
        <v>4653</v>
      </c>
      <c r="L16" s="153">
        <v>4769</v>
      </c>
      <c r="M16" s="153">
        <v>4484</v>
      </c>
      <c r="N16" s="153">
        <v>4645</v>
      </c>
      <c r="O16" s="153">
        <v>5413</v>
      </c>
      <c r="P16" s="153">
        <v>7062</v>
      </c>
      <c r="Q16" s="153">
        <v>6602</v>
      </c>
      <c r="R16" s="153">
        <v>6163</v>
      </c>
      <c r="S16" s="153">
        <v>5660</v>
      </c>
      <c r="T16" s="153">
        <v>6578</v>
      </c>
      <c r="U16" s="153">
        <v>8132</v>
      </c>
      <c r="V16" s="153">
        <v>6811</v>
      </c>
      <c r="W16" s="153">
        <v>5475</v>
      </c>
      <c r="X16" s="153">
        <v>3935</v>
      </c>
      <c r="Y16" s="153">
        <v>1702</v>
      </c>
      <c r="Z16" s="153">
        <v>475</v>
      </c>
      <c r="AA16" s="153">
        <v>61</v>
      </c>
      <c r="AB16" s="153">
        <v>8656</v>
      </c>
      <c r="AC16" s="153">
        <v>52966</v>
      </c>
      <c r="AD16" s="153">
        <v>33169</v>
      </c>
      <c r="AE16" s="153">
        <v>18459</v>
      </c>
      <c r="AF16" s="153">
        <v>6173</v>
      </c>
      <c r="AG16" s="153">
        <v>56029</v>
      </c>
      <c r="AH16" s="653">
        <v>9.1316699999999997</v>
      </c>
      <c r="AI16" s="653">
        <v>55.876609999999999</v>
      </c>
      <c r="AJ16" s="653">
        <v>34.991720000000001</v>
      </c>
      <c r="AK16" s="653">
        <v>40.96275</v>
      </c>
      <c r="AL16" s="653">
        <v>19.473369999999999</v>
      </c>
      <c r="AM16" s="653">
        <v>6.5122200000000001</v>
      </c>
      <c r="AN16" s="653">
        <v>6.4350000000000004E-2</v>
      </c>
      <c r="AO16" s="653">
        <v>59.107930000000003</v>
      </c>
      <c r="AP16" s="653">
        <v>51.395600000000002</v>
      </c>
      <c r="AQ16" s="653">
        <v>53.04186</v>
      </c>
    </row>
    <row r="17" spans="1:43" x14ac:dyDescent="0.15">
      <c r="A17" s="192">
        <v>1336</v>
      </c>
      <c r="B17" s="192">
        <v>1</v>
      </c>
      <c r="C17" s="192">
        <v>28107</v>
      </c>
      <c r="D17" s="192">
        <v>0</v>
      </c>
      <c r="E17" s="655" t="s">
        <v>1263</v>
      </c>
      <c r="F17" s="153">
        <v>158719</v>
      </c>
      <c r="G17" s="153">
        <v>5325</v>
      </c>
      <c r="H17" s="153">
        <v>5915</v>
      </c>
      <c r="I17" s="153">
        <v>6131</v>
      </c>
      <c r="J17" s="153">
        <v>6930</v>
      </c>
      <c r="K17" s="153">
        <v>7379</v>
      </c>
      <c r="L17" s="153">
        <v>6389</v>
      </c>
      <c r="M17" s="153">
        <v>7264</v>
      </c>
      <c r="N17" s="153">
        <v>8149</v>
      </c>
      <c r="O17" s="153">
        <v>9713</v>
      </c>
      <c r="P17" s="153">
        <v>11690</v>
      </c>
      <c r="Q17" s="153">
        <v>10922</v>
      </c>
      <c r="R17" s="153">
        <v>10297</v>
      </c>
      <c r="S17" s="153">
        <v>9815</v>
      </c>
      <c r="T17" s="153">
        <v>10900</v>
      </c>
      <c r="U17" s="153">
        <v>13872</v>
      </c>
      <c r="V17" s="153">
        <v>11140</v>
      </c>
      <c r="W17" s="153">
        <v>8245</v>
      </c>
      <c r="X17" s="153">
        <v>5485</v>
      </c>
      <c r="Y17" s="153">
        <v>2446</v>
      </c>
      <c r="Z17" s="153">
        <v>625</v>
      </c>
      <c r="AA17" s="153">
        <v>87</v>
      </c>
      <c r="AB17" s="153">
        <v>17371</v>
      </c>
      <c r="AC17" s="153">
        <v>88548</v>
      </c>
      <c r="AD17" s="153">
        <v>52800</v>
      </c>
      <c r="AE17" s="153">
        <v>28028</v>
      </c>
      <c r="AF17" s="153">
        <v>8643</v>
      </c>
      <c r="AG17" s="153">
        <v>92518</v>
      </c>
      <c r="AH17" s="653">
        <v>10.9445</v>
      </c>
      <c r="AI17" s="653">
        <v>55.789160000000003</v>
      </c>
      <c r="AJ17" s="653">
        <v>33.26634</v>
      </c>
      <c r="AK17" s="653">
        <v>39.450220000000002</v>
      </c>
      <c r="AL17" s="653">
        <v>17.65888</v>
      </c>
      <c r="AM17" s="653">
        <v>5.4454700000000003</v>
      </c>
      <c r="AN17" s="653">
        <v>5.4809999999999998E-2</v>
      </c>
      <c r="AO17" s="653">
        <v>58.290439999999997</v>
      </c>
      <c r="AP17" s="653">
        <v>50.047910000000002</v>
      </c>
      <c r="AQ17" s="653">
        <v>51.924280000000003</v>
      </c>
    </row>
    <row r="18" spans="1:43" x14ac:dyDescent="0.15">
      <c r="A18" s="192">
        <v>1337</v>
      </c>
      <c r="B18" s="192">
        <v>1</v>
      </c>
      <c r="C18" s="192">
        <v>28108</v>
      </c>
      <c r="D18" s="192">
        <v>0</v>
      </c>
      <c r="E18" s="655" t="s">
        <v>1264</v>
      </c>
      <c r="F18" s="153">
        <v>215302</v>
      </c>
      <c r="G18" s="153">
        <v>8201</v>
      </c>
      <c r="H18" s="153">
        <v>9857</v>
      </c>
      <c r="I18" s="153">
        <v>9857</v>
      </c>
      <c r="J18" s="153">
        <v>9726</v>
      </c>
      <c r="K18" s="153">
        <v>9094</v>
      </c>
      <c r="L18" s="153">
        <v>8458</v>
      </c>
      <c r="M18" s="153">
        <v>10114</v>
      </c>
      <c r="N18" s="153">
        <v>12415</v>
      </c>
      <c r="O18" s="153">
        <v>13862</v>
      </c>
      <c r="P18" s="153">
        <v>16700</v>
      </c>
      <c r="Q18" s="153">
        <v>14623</v>
      </c>
      <c r="R18" s="153">
        <v>13194</v>
      </c>
      <c r="S18" s="153">
        <v>12400</v>
      </c>
      <c r="T18" s="153">
        <v>13818</v>
      </c>
      <c r="U18" s="153">
        <v>16616</v>
      </c>
      <c r="V18" s="153">
        <v>13784</v>
      </c>
      <c r="W18" s="153">
        <v>10576</v>
      </c>
      <c r="X18" s="153">
        <v>7493</v>
      </c>
      <c r="Y18" s="153">
        <v>3403</v>
      </c>
      <c r="Z18" s="153">
        <v>964</v>
      </c>
      <c r="AA18" s="153">
        <v>147</v>
      </c>
      <c r="AB18" s="153">
        <v>27915</v>
      </c>
      <c r="AC18" s="153">
        <v>120586</v>
      </c>
      <c r="AD18" s="153">
        <v>66801</v>
      </c>
      <c r="AE18" s="153">
        <v>36367</v>
      </c>
      <c r="AF18" s="153">
        <v>12007</v>
      </c>
      <c r="AG18" s="153">
        <v>124678</v>
      </c>
      <c r="AH18" s="653">
        <v>12.96551</v>
      </c>
      <c r="AI18" s="653">
        <v>56.007840000000002</v>
      </c>
      <c r="AJ18" s="653">
        <v>31.02665</v>
      </c>
      <c r="AK18" s="653">
        <v>36.786000000000001</v>
      </c>
      <c r="AL18" s="653">
        <v>16.891159999999999</v>
      </c>
      <c r="AM18" s="653">
        <v>5.5768199999999997</v>
      </c>
      <c r="AN18" s="653">
        <v>6.8279999999999993E-2</v>
      </c>
      <c r="AO18" s="653">
        <v>57.908430000000003</v>
      </c>
      <c r="AP18" s="653">
        <v>48.565429999999999</v>
      </c>
      <c r="AQ18" s="653">
        <v>49.801189999999998</v>
      </c>
    </row>
    <row r="19" spans="1:43" x14ac:dyDescent="0.15">
      <c r="A19" s="192">
        <v>1338</v>
      </c>
      <c r="B19" s="192">
        <v>1</v>
      </c>
      <c r="C19" s="192">
        <v>28109</v>
      </c>
      <c r="D19" s="192">
        <v>0</v>
      </c>
      <c r="E19" s="655" t="s">
        <v>1265</v>
      </c>
      <c r="F19" s="153">
        <v>210492</v>
      </c>
      <c r="G19" s="153">
        <v>6610</v>
      </c>
      <c r="H19" s="153">
        <v>8410</v>
      </c>
      <c r="I19" s="153">
        <v>10059</v>
      </c>
      <c r="J19" s="153">
        <v>10318</v>
      </c>
      <c r="K19" s="153">
        <v>9300</v>
      </c>
      <c r="L19" s="153">
        <v>7895</v>
      </c>
      <c r="M19" s="153">
        <v>8555</v>
      </c>
      <c r="N19" s="153">
        <v>10448</v>
      </c>
      <c r="O19" s="153">
        <v>13050</v>
      </c>
      <c r="P19" s="153">
        <v>16687</v>
      </c>
      <c r="Q19" s="153">
        <v>14865</v>
      </c>
      <c r="R19" s="153">
        <v>13712</v>
      </c>
      <c r="S19" s="153">
        <v>13165</v>
      </c>
      <c r="T19" s="153">
        <v>14650</v>
      </c>
      <c r="U19" s="153">
        <v>17764</v>
      </c>
      <c r="V19" s="153">
        <v>14233</v>
      </c>
      <c r="W19" s="153">
        <v>10213</v>
      </c>
      <c r="X19" s="153">
        <v>6494</v>
      </c>
      <c r="Y19" s="153">
        <v>3013</v>
      </c>
      <c r="Z19" s="153">
        <v>906</v>
      </c>
      <c r="AA19" s="153">
        <v>145</v>
      </c>
      <c r="AB19" s="153">
        <v>25079</v>
      </c>
      <c r="AC19" s="153">
        <v>117995</v>
      </c>
      <c r="AD19" s="153">
        <v>67418</v>
      </c>
      <c r="AE19" s="153">
        <v>35004</v>
      </c>
      <c r="AF19" s="153">
        <v>10558</v>
      </c>
      <c r="AG19" s="153">
        <v>122327</v>
      </c>
      <c r="AH19" s="653">
        <v>11.91447</v>
      </c>
      <c r="AI19" s="653">
        <v>56.056759999999997</v>
      </c>
      <c r="AJ19" s="653">
        <v>32.028770000000002</v>
      </c>
      <c r="AK19" s="653">
        <v>38.283169999999998</v>
      </c>
      <c r="AL19" s="653">
        <v>16.62961</v>
      </c>
      <c r="AM19" s="653">
        <v>5.0158699999999996</v>
      </c>
      <c r="AN19" s="653">
        <v>6.8890000000000007E-2</v>
      </c>
      <c r="AO19" s="653">
        <v>58.114800000000002</v>
      </c>
      <c r="AP19" s="653">
        <v>49.35895</v>
      </c>
      <c r="AQ19" s="653">
        <v>51.221080000000001</v>
      </c>
    </row>
    <row r="20" spans="1:43" x14ac:dyDescent="0.15">
      <c r="A20" s="192">
        <v>1339</v>
      </c>
      <c r="B20" s="192">
        <v>1</v>
      </c>
      <c r="C20" s="192">
        <v>28110</v>
      </c>
      <c r="D20" s="192">
        <v>0</v>
      </c>
      <c r="E20" s="655" t="s">
        <v>1266</v>
      </c>
      <c r="F20" s="153">
        <v>147518</v>
      </c>
      <c r="G20" s="153">
        <v>4959</v>
      </c>
      <c r="H20" s="153">
        <v>4349</v>
      </c>
      <c r="I20" s="153">
        <v>3900</v>
      </c>
      <c r="J20" s="153">
        <v>4952</v>
      </c>
      <c r="K20" s="153">
        <v>10950</v>
      </c>
      <c r="L20" s="153">
        <v>11543</v>
      </c>
      <c r="M20" s="153">
        <v>10949</v>
      </c>
      <c r="N20" s="153">
        <v>10593</v>
      </c>
      <c r="O20" s="153">
        <v>10717</v>
      </c>
      <c r="P20" s="153">
        <v>11967</v>
      </c>
      <c r="Q20" s="153">
        <v>10369</v>
      </c>
      <c r="R20" s="153">
        <v>9079</v>
      </c>
      <c r="S20" s="153">
        <v>7696</v>
      </c>
      <c r="T20" s="153">
        <v>7865</v>
      </c>
      <c r="U20" s="153">
        <v>9161</v>
      </c>
      <c r="V20" s="153">
        <v>6890</v>
      </c>
      <c r="W20" s="153">
        <v>5370</v>
      </c>
      <c r="X20" s="153">
        <v>3885</v>
      </c>
      <c r="Y20" s="153">
        <v>1811</v>
      </c>
      <c r="Z20" s="153">
        <v>436</v>
      </c>
      <c r="AA20" s="153">
        <v>77</v>
      </c>
      <c r="AB20" s="153">
        <v>13208</v>
      </c>
      <c r="AC20" s="153">
        <v>98815</v>
      </c>
      <c r="AD20" s="153">
        <v>35495</v>
      </c>
      <c r="AE20" s="153">
        <v>18469</v>
      </c>
      <c r="AF20" s="153">
        <v>6209</v>
      </c>
      <c r="AG20" s="153">
        <v>101728</v>
      </c>
      <c r="AH20" s="653">
        <v>8.9534800000000008</v>
      </c>
      <c r="AI20" s="653">
        <v>66.985050000000001</v>
      </c>
      <c r="AJ20" s="653">
        <v>24.06147</v>
      </c>
      <c r="AK20" s="653">
        <v>29.278459999999999</v>
      </c>
      <c r="AL20" s="653">
        <v>12.519830000000001</v>
      </c>
      <c r="AM20" s="653">
        <v>4.2089800000000004</v>
      </c>
      <c r="AN20" s="653">
        <v>5.2200000000000003E-2</v>
      </c>
      <c r="AO20" s="653">
        <v>68.959720000000004</v>
      </c>
      <c r="AP20" s="653">
        <v>46.061970000000002</v>
      </c>
      <c r="AQ20" s="653">
        <v>45.352179999999997</v>
      </c>
    </row>
    <row r="21" spans="1:43" x14ac:dyDescent="0.15">
      <c r="A21" s="192">
        <v>1340</v>
      </c>
      <c r="B21" s="192">
        <v>1</v>
      </c>
      <c r="C21" s="192">
        <v>28111</v>
      </c>
      <c r="D21" s="192">
        <v>0</v>
      </c>
      <c r="E21" s="655" t="s">
        <v>1267</v>
      </c>
      <c r="F21" s="153">
        <v>238877</v>
      </c>
      <c r="G21" s="153">
        <v>7614</v>
      </c>
      <c r="H21" s="153">
        <v>9856</v>
      </c>
      <c r="I21" s="153">
        <v>11538</v>
      </c>
      <c r="J21" s="153">
        <v>12654</v>
      </c>
      <c r="K21" s="153">
        <v>12117</v>
      </c>
      <c r="L21" s="153">
        <v>9797</v>
      </c>
      <c r="M21" s="153">
        <v>10972</v>
      </c>
      <c r="N21" s="153">
        <v>12810</v>
      </c>
      <c r="O21" s="153">
        <v>15563</v>
      </c>
      <c r="P21" s="153">
        <v>18831</v>
      </c>
      <c r="Q21" s="153">
        <v>16655</v>
      </c>
      <c r="R21" s="153">
        <v>16288</v>
      </c>
      <c r="S21" s="153">
        <v>16348</v>
      </c>
      <c r="T21" s="153">
        <v>18051</v>
      </c>
      <c r="U21" s="153">
        <v>18739</v>
      </c>
      <c r="V21" s="153">
        <v>12838</v>
      </c>
      <c r="W21" s="153">
        <v>8352</v>
      </c>
      <c r="X21" s="153">
        <v>6043</v>
      </c>
      <c r="Y21" s="153">
        <v>2925</v>
      </c>
      <c r="Z21" s="153">
        <v>769</v>
      </c>
      <c r="AA21" s="153">
        <v>117</v>
      </c>
      <c r="AB21" s="153">
        <v>29008</v>
      </c>
      <c r="AC21" s="153">
        <v>142035</v>
      </c>
      <c r="AD21" s="153">
        <v>67834</v>
      </c>
      <c r="AE21" s="153">
        <v>31044</v>
      </c>
      <c r="AF21" s="153">
        <v>9854</v>
      </c>
      <c r="AG21" s="153">
        <v>147432</v>
      </c>
      <c r="AH21" s="653">
        <v>12.14349</v>
      </c>
      <c r="AI21" s="653">
        <v>59.459470000000003</v>
      </c>
      <c r="AJ21" s="653">
        <v>28.397040000000001</v>
      </c>
      <c r="AK21" s="653">
        <v>35.240729999999999</v>
      </c>
      <c r="AL21" s="653">
        <v>12.995810000000001</v>
      </c>
      <c r="AM21" s="653">
        <v>4.12514</v>
      </c>
      <c r="AN21" s="653">
        <v>4.8980000000000003E-2</v>
      </c>
      <c r="AO21" s="653">
        <v>61.718789999999998</v>
      </c>
      <c r="AP21" s="653">
        <v>47.596490000000003</v>
      </c>
      <c r="AQ21" s="653">
        <v>49.392139999999998</v>
      </c>
    </row>
    <row r="22" spans="1:43" x14ac:dyDescent="0.15">
      <c r="A22" s="192">
        <v>1341</v>
      </c>
      <c r="B22" s="192">
        <v>1</v>
      </c>
      <c r="C22" s="192">
        <v>28201</v>
      </c>
      <c r="D22" s="192">
        <v>2</v>
      </c>
      <c r="E22" s="656" t="s">
        <v>1268</v>
      </c>
      <c r="F22" s="153">
        <v>530495</v>
      </c>
      <c r="G22" s="153">
        <v>20738</v>
      </c>
      <c r="H22" s="153">
        <v>23681</v>
      </c>
      <c r="I22" s="153">
        <v>25039</v>
      </c>
      <c r="J22" s="153">
        <v>26007</v>
      </c>
      <c r="K22" s="153">
        <v>26648</v>
      </c>
      <c r="L22" s="153">
        <v>26366</v>
      </c>
      <c r="M22" s="153">
        <v>27529</v>
      </c>
      <c r="N22" s="153">
        <v>30713</v>
      </c>
      <c r="O22" s="153">
        <v>35268</v>
      </c>
      <c r="P22" s="153">
        <v>43532</v>
      </c>
      <c r="Q22" s="153">
        <v>37222</v>
      </c>
      <c r="R22" s="153">
        <v>33463</v>
      </c>
      <c r="S22" s="153">
        <v>29754</v>
      </c>
      <c r="T22" s="153">
        <v>32341</v>
      </c>
      <c r="U22" s="153">
        <v>38154</v>
      </c>
      <c r="V22" s="153">
        <v>30181</v>
      </c>
      <c r="W22" s="153">
        <v>21414</v>
      </c>
      <c r="X22" s="153">
        <v>14207</v>
      </c>
      <c r="Y22" s="153">
        <v>6282</v>
      </c>
      <c r="Z22" s="153">
        <v>1712</v>
      </c>
      <c r="AA22" s="153">
        <v>244</v>
      </c>
      <c r="AB22" s="153">
        <v>69458</v>
      </c>
      <c r="AC22" s="153">
        <v>316502</v>
      </c>
      <c r="AD22" s="153">
        <v>144535</v>
      </c>
      <c r="AE22" s="153">
        <v>74040</v>
      </c>
      <c r="AF22" s="153">
        <v>22445</v>
      </c>
      <c r="AG22" s="153">
        <v>322836</v>
      </c>
      <c r="AH22" s="653">
        <v>13.09305</v>
      </c>
      <c r="AI22" s="653">
        <v>59.661639999999998</v>
      </c>
      <c r="AJ22" s="653">
        <v>27.24531</v>
      </c>
      <c r="AK22" s="653">
        <v>32.854030000000002</v>
      </c>
      <c r="AL22" s="653">
        <v>13.95678</v>
      </c>
      <c r="AM22" s="653">
        <v>4.23095</v>
      </c>
      <c r="AN22" s="653">
        <v>4.5990000000000003E-2</v>
      </c>
      <c r="AO22" s="653">
        <v>60.855620000000002</v>
      </c>
      <c r="AP22" s="653">
        <v>46.625790000000002</v>
      </c>
      <c r="AQ22" s="653">
        <v>47.683010000000003</v>
      </c>
    </row>
    <row r="23" spans="1:43" x14ac:dyDescent="0.15">
      <c r="A23" s="192">
        <v>1342</v>
      </c>
      <c r="B23" s="192">
        <v>1</v>
      </c>
      <c r="C23" s="192">
        <v>28202</v>
      </c>
      <c r="D23" s="192">
        <v>2</v>
      </c>
      <c r="E23" s="656" t="s">
        <v>1269</v>
      </c>
      <c r="F23" s="153">
        <v>459593</v>
      </c>
      <c r="G23" s="153">
        <v>16683</v>
      </c>
      <c r="H23" s="153">
        <v>16266</v>
      </c>
      <c r="I23" s="153">
        <v>16742</v>
      </c>
      <c r="J23" s="153">
        <v>17870</v>
      </c>
      <c r="K23" s="153">
        <v>22202</v>
      </c>
      <c r="L23" s="153">
        <v>25510</v>
      </c>
      <c r="M23" s="153">
        <v>25355</v>
      </c>
      <c r="N23" s="153">
        <v>26914</v>
      </c>
      <c r="O23" s="153">
        <v>30246</v>
      </c>
      <c r="P23" s="153">
        <v>37208</v>
      </c>
      <c r="Q23" s="153">
        <v>34045</v>
      </c>
      <c r="R23" s="153">
        <v>29246</v>
      </c>
      <c r="S23" s="153">
        <v>25365</v>
      </c>
      <c r="T23" s="153">
        <v>28917</v>
      </c>
      <c r="U23" s="153">
        <v>35535</v>
      </c>
      <c r="V23" s="153">
        <v>29171</v>
      </c>
      <c r="W23" s="153">
        <v>21597</v>
      </c>
      <c r="X23" s="153">
        <v>13391</v>
      </c>
      <c r="Y23" s="153">
        <v>5615</v>
      </c>
      <c r="Z23" s="153">
        <v>1475</v>
      </c>
      <c r="AA23" s="153">
        <v>240</v>
      </c>
      <c r="AB23" s="153">
        <v>49691</v>
      </c>
      <c r="AC23" s="153">
        <v>273961</v>
      </c>
      <c r="AD23" s="153">
        <v>135941</v>
      </c>
      <c r="AE23" s="153">
        <v>71489</v>
      </c>
      <c r="AF23" s="153">
        <v>20721</v>
      </c>
      <c r="AG23" s="153">
        <v>285008</v>
      </c>
      <c r="AH23" s="653">
        <v>10.811959999999999</v>
      </c>
      <c r="AI23" s="653">
        <v>59.609479999999998</v>
      </c>
      <c r="AJ23" s="653">
        <v>29.57856</v>
      </c>
      <c r="AK23" s="653">
        <v>35.097580000000001</v>
      </c>
      <c r="AL23" s="653">
        <v>15.55485</v>
      </c>
      <c r="AM23" s="653">
        <v>4.5085499999999996</v>
      </c>
      <c r="AN23" s="653">
        <v>5.2220000000000003E-2</v>
      </c>
      <c r="AO23" s="653">
        <v>62.013129999999997</v>
      </c>
      <c r="AP23" s="653">
        <v>48.407119999999999</v>
      </c>
      <c r="AQ23" s="653">
        <v>49.297739999999997</v>
      </c>
    </row>
    <row r="24" spans="1:43" x14ac:dyDescent="0.15">
      <c r="A24" s="192">
        <v>1343</v>
      </c>
      <c r="B24" s="192">
        <v>1</v>
      </c>
      <c r="C24" s="192">
        <v>28203</v>
      </c>
      <c r="D24" s="192">
        <v>2</v>
      </c>
      <c r="E24" s="656" t="s">
        <v>1270</v>
      </c>
      <c r="F24" s="153">
        <v>303601</v>
      </c>
      <c r="G24" s="153">
        <v>13949</v>
      </c>
      <c r="H24" s="153">
        <v>14004</v>
      </c>
      <c r="I24" s="153">
        <v>13206</v>
      </c>
      <c r="J24" s="153">
        <v>13441</v>
      </c>
      <c r="K24" s="153">
        <v>13656</v>
      </c>
      <c r="L24" s="153">
        <v>15543</v>
      </c>
      <c r="M24" s="153">
        <v>17673</v>
      </c>
      <c r="N24" s="153">
        <v>19024</v>
      </c>
      <c r="O24" s="153">
        <v>20443</v>
      </c>
      <c r="P24" s="153">
        <v>24193</v>
      </c>
      <c r="Q24" s="153">
        <v>21632</v>
      </c>
      <c r="R24" s="153">
        <v>18878</v>
      </c>
      <c r="S24" s="153">
        <v>16296</v>
      </c>
      <c r="T24" s="153">
        <v>17973</v>
      </c>
      <c r="U24" s="153">
        <v>21757</v>
      </c>
      <c r="V24" s="153">
        <v>17294</v>
      </c>
      <c r="W24" s="153">
        <v>12182</v>
      </c>
      <c r="X24" s="153">
        <v>7947</v>
      </c>
      <c r="Y24" s="153">
        <v>3518</v>
      </c>
      <c r="Z24" s="153">
        <v>853</v>
      </c>
      <c r="AA24" s="153">
        <v>139</v>
      </c>
      <c r="AB24" s="153">
        <v>41159</v>
      </c>
      <c r="AC24" s="153">
        <v>180779</v>
      </c>
      <c r="AD24" s="153">
        <v>81663</v>
      </c>
      <c r="AE24" s="153">
        <v>41933</v>
      </c>
      <c r="AF24" s="153">
        <v>12457</v>
      </c>
      <c r="AG24" s="153">
        <v>185311</v>
      </c>
      <c r="AH24" s="653">
        <v>13.556940000000001</v>
      </c>
      <c r="AI24" s="653">
        <v>59.544930000000001</v>
      </c>
      <c r="AJ24" s="653">
        <v>26.898129999999998</v>
      </c>
      <c r="AK24" s="653">
        <v>32.265700000000002</v>
      </c>
      <c r="AL24" s="653">
        <v>13.81188</v>
      </c>
      <c r="AM24" s="653">
        <v>4.1030800000000003</v>
      </c>
      <c r="AN24" s="653">
        <v>4.5780000000000001E-2</v>
      </c>
      <c r="AO24" s="653">
        <v>61.037680000000002</v>
      </c>
      <c r="AP24" s="653">
        <v>46.333410000000001</v>
      </c>
      <c r="AQ24" s="653">
        <v>47.28257</v>
      </c>
    </row>
    <row r="25" spans="1:43" x14ac:dyDescent="0.15">
      <c r="A25" s="192">
        <v>1344</v>
      </c>
      <c r="B25" s="192">
        <v>1</v>
      </c>
      <c r="C25" s="192">
        <v>28204</v>
      </c>
      <c r="D25" s="192">
        <v>2</v>
      </c>
      <c r="E25" s="656" t="s">
        <v>1271</v>
      </c>
      <c r="F25" s="153">
        <v>485587</v>
      </c>
      <c r="G25" s="153">
        <v>19452</v>
      </c>
      <c r="H25" s="153">
        <v>22082</v>
      </c>
      <c r="I25" s="153">
        <v>23574</v>
      </c>
      <c r="J25" s="153">
        <v>26036</v>
      </c>
      <c r="K25" s="153">
        <v>26337</v>
      </c>
      <c r="L25" s="153">
        <v>22447</v>
      </c>
      <c r="M25" s="153">
        <v>24841</v>
      </c>
      <c r="N25" s="153">
        <v>28979</v>
      </c>
      <c r="O25" s="153">
        <v>34295</v>
      </c>
      <c r="P25" s="153">
        <v>42666</v>
      </c>
      <c r="Q25" s="153">
        <v>38298</v>
      </c>
      <c r="R25" s="153">
        <v>31537</v>
      </c>
      <c r="S25" s="153">
        <v>25802</v>
      </c>
      <c r="T25" s="153">
        <v>26502</v>
      </c>
      <c r="U25" s="153">
        <v>31787</v>
      </c>
      <c r="V25" s="153">
        <v>24003</v>
      </c>
      <c r="W25" s="153">
        <v>17768</v>
      </c>
      <c r="X25" s="153">
        <v>12059</v>
      </c>
      <c r="Y25" s="153">
        <v>5532</v>
      </c>
      <c r="Z25" s="153">
        <v>1379</v>
      </c>
      <c r="AA25" s="153">
        <v>211</v>
      </c>
      <c r="AB25" s="153">
        <v>65108</v>
      </c>
      <c r="AC25" s="153">
        <v>301238</v>
      </c>
      <c r="AD25" s="153">
        <v>119241</v>
      </c>
      <c r="AE25" s="153">
        <v>60952</v>
      </c>
      <c r="AF25" s="153">
        <v>19181</v>
      </c>
      <c r="AG25" s="153">
        <v>301704</v>
      </c>
      <c r="AH25" s="653">
        <v>13.408099999999999</v>
      </c>
      <c r="AI25" s="653">
        <v>62.035850000000003</v>
      </c>
      <c r="AJ25" s="653">
        <v>24.556049999999999</v>
      </c>
      <c r="AK25" s="653">
        <v>29.869620000000001</v>
      </c>
      <c r="AL25" s="653">
        <v>12.55223</v>
      </c>
      <c r="AM25" s="653">
        <v>3.9500600000000001</v>
      </c>
      <c r="AN25" s="653">
        <v>4.3450000000000003E-2</v>
      </c>
      <c r="AO25" s="653">
        <v>62.131810000000002</v>
      </c>
      <c r="AP25" s="653">
        <v>45.556049999999999</v>
      </c>
      <c r="AQ25" s="653">
        <v>46.785220000000002</v>
      </c>
    </row>
    <row r="26" spans="1:43" x14ac:dyDescent="0.15">
      <c r="A26" s="192">
        <v>1345</v>
      </c>
      <c r="B26" s="192">
        <v>1</v>
      </c>
      <c r="C26" s="192">
        <v>28205</v>
      </c>
      <c r="D26" s="192">
        <v>2</v>
      </c>
      <c r="E26" s="656" t="s">
        <v>1272</v>
      </c>
      <c r="F26" s="153">
        <v>41236</v>
      </c>
      <c r="G26" s="153">
        <v>1234</v>
      </c>
      <c r="H26" s="153">
        <v>1433</v>
      </c>
      <c r="I26" s="153">
        <v>1679</v>
      </c>
      <c r="J26" s="153">
        <v>1640</v>
      </c>
      <c r="K26" s="153">
        <v>1371</v>
      </c>
      <c r="L26" s="153">
        <v>1513</v>
      </c>
      <c r="M26" s="153">
        <v>1561</v>
      </c>
      <c r="N26" s="153">
        <v>1942</v>
      </c>
      <c r="O26" s="153">
        <v>2475</v>
      </c>
      <c r="P26" s="153">
        <v>2903</v>
      </c>
      <c r="Q26" s="153">
        <v>2689</v>
      </c>
      <c r="R26" s="153">
        <v>2696</v>
      </c>
      <c r="S26" s="153">
        <v>2809</v>
      </c>
      <c r="T26" s="153">
        <v>3376</v>
      </c>
      <c r="U26" s="153">
        <v>3975</v>
      </c>
      <c r="V26" s="153">
        <v>2714</v>
      </c>
      <c r="W26" s="153">
        <v>2134</v>
      </c>
      <c r="X26" s="153">
        <v>1797</v>
      </c>
      <c r="Y26" s="153">
        <v>968</v>
      </c>
      <c r="Z26" s="153">
        <v>277</v>
      </c>
      <c r="AA26" s="153">
        <v>50</v>
      </c>
      <c r="AB26" s="153">
        <v>4346</v>
      </c>
      <c r="AC26" s="153">
        <v>21599</v>
      </c>
      <c r="AD26" s="153">
        <v>15291</v>
      </c>
      <c r="AE26" s="153">
        <v>7940</v>
      </c>
      <c r="AF26" s="153">
        <v>3092</v>
      </c>
      <c r="AG26" s="153">
        <v>23335</v>
      </c>
      <c r="AH26" s="653">
        <v>10.53933</v>
      </c>
      <c r="AI26" s="653">
        <v>52.378990000000002</v>
      </c>
      <c r="AJ26" s="653">
        <v>37.081679999999999</v>
      </c>
      <c r="AK26" s="653">
        <v>43.893689999999999</v>
      </c>
      <c r="AL26" s="653">
        <v>19.255019999999998</v>
      </c>
      <c r="AM26" s="653">
        <v>7.4983000000000004</v>
      </c>
      <c r="AN26" s="653">
        <v>0.12125</v>
      </c>
      <c r="AO26" s="653">
        <v>56.588900000000002</v>
      </c>
      <c r="AP26" s="653">
        <v>52.265079999999998</v>
      </c>
      <c r="AQ26" s="653">
        <v>55.295679999999997</v>
      </c>
    </row>
    <row r="27" spans="1:43" x14ac:dyDescent="0.15">
      <c r="A27" s="192">
        <v>1346</v>
      </c>
      <c r="B27" s="192">
        <v>1</v>
      </c>
      <c r="C27" s="192">
        <v>28206</v>
      </c>
      <c r="D27" s="192">
        <v>2</v>
      </c>
      <c r="E27" s="656" t="s">
        <v>1273</v>
      </c>
      <c r="F27" s="153">
        <v>93922</v>
      </c>
      <c r="G27" s="153">
        <v>3168</v>
      </c>
      <c r="H27" s="153">
        <v>3922</v>
      </c>
      <c r="I27" s="153">
        <v>4365</v>
      </c>
      <c r="J27" s="153">
        <v>4444</v>
      </c>
      <c r="K27" s="153">
        <v>3675</v>
      </c>
      <c r="L27" s="153">
        <v>3053</v>
      </c>
      <c r="M27" s="153">
        <v>3570</v>
      </c>
      <c r="N27" s="153">
        <v>4837</v>
      </c>
      <c r="O27" s="153">
        <v>6037</v>
      </c>
      <c r="P27" s="153">
        <v>8137</v>
      </c>
      <c r="Q27" s="153">
        <v>7658</v>
      </c>
      <c r="R27" s="153">
        <v>6704</v>
      </c>
      <c r="S27" s="153">
        <v>5898</v>
      </c>
      <c r="T27" s="153">
        <v>6015</v>
      </c>
      <c r="U27" s="153">
        <v>7300</v>
      </c>
      <c r="V27" s="153">
        <v>5640</v>
      </c>
      <c r="W27" s="153">
        <v>4289</v>
      </c>
      <c r="X27" s="153">
        <v>3117</v>
      </c>
      <c r="Y27" s="153">
        <v>1574</v>
      </c>
      <c r="Z27" s="153">
        <v>442</v>
      </c>
      <c r="AA27" s="153">
        <v>77</v>
      </c>
      <c r="AB27" s="153">
        <v>11455</v>
      </c>
      <c r="AC27" s="153">
        <v>54013</v>
      </c>
      <c r="AD27" s="153">
        <v>28454</v>
      </c>
      <c r="AE27" s="153">
        <v>15139</v>
      </c>
      <c r="AF27" s="153">
        <v>5210</v>
      </c>
      <c r="AG27" s="153">
        <v>55584</v>
      </c>
      <c r="AH27" s="653">
        <v>12.196289999999999</v>
      </c>
      <c r="AI27" s="653">
        <v>57.508360000000003</v>
      </c>
      <c r="AJ27" s="653">
        <v>30.295349999999999</v>
      </c>
      <c r="AK27" s="653">
        <v>36.575029999999998</v>
      </c>
      <c r="AL27" s="653">
        <v>16.118690000000001</v>
      </c>
      <c r="AM27" s="653">
        <v>5.5471599999999999</v>
      </c>
      <c r="AN27" s="653">
        <v>8.1979999999999997E-2</v>
      </c>
      <c r="AO27" s="653">
        <v>59.181019999999997</v>
      </c>
      <c r="AP27" s="653">
        <v>49.258960000000002</v>
      </c>
      <c r="AQ27" s="653">
        <v>51.079360000000001</v>
      </c>
    </row>
    <row r="28" spans="1:43" x14ac:dyDescent="0.15">
      <c r="A28" s="192">
        <v>1347</v>
      </c>
      <c r="B28" s="192">
        <v>1</v>
      </c>
      <c r="C28" s="192">
        <v>28207</v>
      </c>
      <c r="D28" s="192">
        <v>2</v>
      </c>
      <c r="E28" s="656" t="s">
        <v>1274</v>
      </c>
      <c r="F28" s="153">
        <v>198138</v>
      </c>
      <c r="G28" s="153">
        <v>8639</v>
      </c>
      <c r="H28" s="153">
        <v>9143</v>
      </c>
      <c r="I28" s="153">
        <v>9377</v>
      </c>
      <c r="J28" s="153">
        <v>9477</v>
      </c>
      <c r="K28" s="153">
        <v>9854</v>
      </c>
      <c r="L28" s="153">
        <v>9593</v>
      </c>
      <c r="M28" s="153">
        <v>10771</v>
      </c>
      <c r="N28" s="153">
        <v>11952</v>
      </c>
      <c r="O28" s="153">
        <v>14174</v>
      </c>
      <c r="P28" s="153">
        <v>16868</v>
      </c>
      <c r="Q28" s="153">
        <v>14720</v>
      </c>
      <c r="R28" s="153">
        <v>12284</v>
      </c>
      <c r="S28" s="153">
        <v>9808</v>
      </c>
      <c r="T28" s="153">
        <v>11000</v>
      </c>
      <c r="U28" s="153">
        <v>13398</v>
      </c>
      <c r="V28" s="153">
        <v>11070</v>
      </c>
      <c r="W28" s="153">
        <v>8021</v>
      </c>
      <c r="X28" s="153">
        <v>5054</v>
      </c>
      <c r="Y28" s="153">
        <v>2248</v>
      </c>
      <c r="Z28" s="153">
        <v>586</v>
      </c>
      <c r="AA28" s="153">
        <v>101</v>
      </c>
      <c r="AB28" s="153">
        <v>27159</v>
      </c>
      <c r="AC28" s="153">
        <v>119501</v>
      </c>
      <c r="AD28" s="153">
        <v>51478</v>
      </c>
      <c r="AE28" s="153">
        <v>27080</v>
      </c>
      <c r="AF28" s="153">
        <v>7989</v>
      </c>
      <c r="AG28" s="153">
        <v>121024</v>
      </c>
      <c r="AH28" s="653">
        <v>13.70711</v>
      </c>
      <c r="AI28" s="653">
        <v>60.311999999999998</v>
      </c>
      <c r="AJ28" s="653">
        <v>25.980879999999999</v>
      </c>
      <c r="AK28" s="653">
        <v>30.930969999999999</v>
      </c>
      <c r="AL28" s="653">
        <v>13.66724</v>
      </c>
      <c r="AM28" s="653">
        <v>4.0320400000000003</v>
      </c>
      <c r="AN28" s="653">
        <v>5.0970000000000001E-2</v>
      </c>
      <c r="AO28" s="653">
        <v>61.080660000000002</v>
      </c>
      <c r="AP28" s="653">
        <v>45.923879999999997</v>
      </c>
      <c r="AQ28" s="653">
        <v>46.866590000000002</v>
      </c>
    </row>
    <row r="29" spans="1:43" x14ac:dyDescent="0.15">
      <c r="A29" s="192">
        <v>1348</v>
      </c>
      <c r="B29" s="192">
        <v>1</v>
      </c>
      <c r="C29" s="192">
        <v>28208</v>
      </c>
      <c r="D29" s="192">
        <v>2</v>
      </c>
      <c r="E29" s="656" t="s">
        <v>1275</v>
      </c>
      <c r="F29" s="153">
        <v>28355</v>
      </c>
      <c r="G29" s="153">
        <v>969</v>
      </c>
      <c r="H29" s="153">
        <v>1105</v>
      </c>
      <c r="I29" s="153">
        <v>1172</v>
      </c>
      <c r="J29" s="153">
        <v>1086</v>
      </c>
      <c r="K29" s="153">
        <v>1060</v>
      </c>
      <c r="L29" s="153">
        <v>1075</v>
      </c>
      <c r="M29" s="153">
        <v>1319</v>
      </c>
      <c r="N29" s="153">
        <v>1483</v>
      </c>
      <c r="O29" s="153">
        <v>1632</v>
      </c>
      <c r="P29" s="153">
        <v>2021</v>
      </c>
      <c r="Q29" s="153">
        <v>1702</v>
      </c>
      <c r="R29" s="153">
        <v>1648</v>
      </c>
      <c r="S29" s="153">
        <v>1613</v>
      </c>
      <c r="T29" s="153">
        <v>2093</v>
      </c>
      <c r="U29" s="153">
        <v>2753</v>
      </c>
      <c r="V29" s="153">
        <v>2197</v>
      </c>
      <c r="W29" s="153">
        <v>1618</v>
      </c>
      <c r="X29" s="153">
        <v>1082</v>
      </c>
      <c r="Y29" s="153">
        <v>508</v>
      </c>
      <c r="Z29" s="153">
        <v>186</v>
      </c>
      <c r="AA29" s="153">
        <v>33</v>
      </c>
      <c r="AB29" s="153">
        <v>3246</v>
      </c>
      <c r="AC29" s="153">
        <v>14639</v>
      </c>
      <c r="AD29" s="153">
        <v>10470</v>
      </c>
      <c r="AE29" s="153">
        <v>5624</v>
      </c>
      <c r="AF29" s="153">
        <v>1809</v>
      </c>
      <c r="AG29" s="153">
        <v>15646</v>
      </c>
      <c r="AH29" s="653">
        <v>11.44772</v>
      </c>
      <c r="AI29" s="653">
        <v>51.627580000000002</v>
      </c>
      <c r="AJ29" s="653">
        <v>36.924700000000001</v>
      </c>
      <c r="AK29" s="653">
        <v>42.613300000000002</v>
      </c>
      <c r="AL29" s="653">
        <v>19.834240000000001</v>
      </c>
      <c r="AM29" s="653">
        <v>6.3798300000000001</v>
      </c>
      <c r="AN29" s="653">
        <v>0.11638</v>
      </c>
      <c r="AO29" s="653">
        <v>55.178980000000003</v>
      </c>
      <c r="AP29" s="653">
        <v>51.264659999999999</v>
      </c>
      <c r="AQ29" s="653">
        <v>53.472380000000001</v>
      </c>
    </row>
    <row r="30" spans="1:43" x14ac:dyDescent="0.15">
      <c r="A30" s="192">
        <v>1349</v>
      </c>
      <c r="B30" s="192">
        <v>1</v>
      </c>
      <c r="C30" s="192">
        <v>28209</v>
      </c>
      <c r="D30" s="192">
        <v>2</v>
      </c>
      <c r="E30" s="656" t="s">
        <v>1276</v>
      </c>
      <c r="F30" s="153">
        <v>77489</v>
      </c>
      <c r="G30" s="153">
        <v>2640</v>
      </c>
      <c r="H30" s="153">
        <v>3227</v>
      </c>
      <c r="I30" s="153">
        <v>3621</v>
      </c>
      <c r="J30" s="153">
        <v>3254</v>
      </c>
      <c r="K30" s="153">
        <v>2278</v>
      </c>
      <c r="L30" s="153">
        <v>2893</v>
      </c>
      <c r="M30" s="153">
        <v>3471</v>
      </c>
      <c r="N30" s="153">
        <v>4104</v>
      </c>
      <c r="O30" s="153">
        <v>4593</v>
      </c>
      <c r="P30" s="153">
        <v>5534</v>
      </c>
      <c r="Q30" s="153">
        <v>4997</v>
      </c>
      <c r="R30" s="153">
        <v>4960</v>
      </c>
      <c r="S30" s="153">
        <v>5311</v>
      </c>
      <c r="T30" s="153">
        <v>5900</v>
      </c>
      <c r="U30" s="153">
        <v>6323</v>
      </c>
      <c r="V30" s="153">
        <v>4883</v>
      </c>
      <c r="W30" s="153">
        <v>3907</v>
      </c>
      <c r="X30" s="153">
        <v>3224</v>
      </c>
      <c r="Y30" s="153">
        <v>1727</v>
      </c>
      <c r="Z30" s="153">
        <v>543</v>
      </c>
      <c r="AA30" s="153">
        <v>99</v>
      </c>
      <c r="AB30" s="153">
        <v>9488</v>
      </c>
      <c r="AC30" s="153">
        <v>41395</v>
      </c>
      <c r="AD30" s="153">
        <v>26606</v>
      </c>
      <c r="AE30" s="153">
        <v>14383</v>
      </c>
      <c r="AF30" s="153">
        <v>5593</v>
      </c>
      <c r="AG30" s="153">
        <v>44041</v>
      </c>
      <c r="AH30" s="653">
        <v>12.24432</v>
      </c>
      <c r="AI30" s="653">
        <v>53.420490000000001</v>
      </c>
      <c r="AJ30" s="653">
        <v>34.3352</v>
      </c>
      <c r="AK30" s="653">
        <v>41.189070000000001</v>
      </c>
      <c r="AL30" s="653">
        <v>18.561340000000001</v>
      </c>
      <c r="AM30" s="653">
        <v>7.2178000000000004</v>
      </c>
      <c r="AN30" s="653">
        <v>0.12776000000000001</v>
      </c>
      <c r="AO30" s="653">
        <v>56.835160000000002</v>
      </c>
      <c r="AP30" s="653">
        <v>50.701819999999998</v>
      </c>
      <c r="AQ30" s="653">
        <v>52.923479999999998</v>
      </c>
    </row>
    <row r="31" spans="1:43" x14ac:dyDescent="0.15">
      <c r="A31" s="192">
        <v>1350</v>
      </c>
      <c r="B31" s="192">
        <v>1</v>
      </c>
      <c r="C31" s="192">
        <v>28210</v>
      </c>
      <c r="D31" s="192">
        <v>2</v>
      </c>
      <c r="E31" s="656" t="s">
        <v>507</v>
      </c>
      <c r="F31" s="153">
        <v>260878</v>
      </c>
      <c r="G31" s="153">
        <v>9466</v>
      </c>
      <c r="H31" s="153">
        <v>11301</v>
      </c>
      <c r="I31" s="153">
        <v>12182</v>
      </c>
      <c r="J31" s="153">
        <v>12854</v>
      </c>
      <c r="K31" s="153">
        <v>12609</v>
      </c>
      <c r="L31" s="153">
        <v>12563</v>
      </c>
      <c r="M31" s="153">
        <v>13568</v>
      </c>
      <c r="N31" s="153">
        <v>15117</v>
      </c>
      <c r="O31" s="153">
        <v>17499</v>
      </c>
      <c r="P31" s="153">
        <v>21479</v>
      </c>
      <c r="Q31" s="153">
        <v>18135</v>
      </c>
      <c r="R31" s="153">
        <v>15904</v>
      </c>
      <c r="S31" s="153">
        <v>14762</v>
      </c>
      <c r="T31" s="153">
        <v>17419</v>
      </c>
      <c r="U31" s="153">
        <v>19961</v>
      </c>
      <c r="V31" s="153">
        <v>15932</v>
      </c>
      <c r="W31" s="153">
        <v>10345</v>
      </c>
      <c r="X31" s="153">
        <v>6296</v>
      </c>
      <c r="Y31" s="153">
        <v>2707</v>
      </c>
      <c r="Z31" s="153">
        <v>688</v>
      </c>
      <c r="AA31" s="153">
        <v>91</v>
      </c>
      <c r="AB31" s="153">
        <v>32949</v>
      </c>
      <c r="AC31" s="153">
        <v>154490</v>
      </c>
      <c r="AD31" s="153">
        <v>73439</v>
      </c>
      <c r="AE31" s="153">
        <v>36059</v>
      </c>
      <c r="AF31" s="153">
        <v>9782</v>
      </c>
      <c r="AG31" s="153">
        <v>159055</v>
      </c>
      <c r="AH31" s="653">
        <v>12.630039999999999</v>
      </c>
      <c r="AI31" s="653">
        <v>59.219250000000002</v>
      </c>
      <c r="AJ31" s="653">
        <v>28.15071</v>
      </c>
      <c r="AK31" s="653">
        <v>33.809289999999997</v>
      </c>
      <c r="AL31" s="653">
        <v>13.82217</v>
      </c>
      <c r="AM31" s="653">
        <v>3.7496499999999999</v>
      </c>
      <c r="AN31" s="653">
        <v>3.4880000000000001E-2</v>
      </c>
      <c r="AO31" s="653">
        <v>60.969110000000001</v>
      </c>
      <c r="AP31" s="653">
        <v>46.99653</v>
      </c>
      <c r="AQ31" s="653">
        <v>48.097819999999999</v>
      </c>
    </row>
    <row r="32" spans="1:43" x14ac:dyDescent="0.15">
      <c r="A32" s="192">
        <v>1351</v>
      </c>
      <c r="B32" s="192">
        <v>1</v>
      </c>
      <c r="C32" s="192">
        <v>28212</v>
      </c>
      <c r="D32" s="192">
        <v>2</v>
      </c>
      <c r="E32" s="656" t="s">
        <v>1277</v>
      </c>
      <c r="F32" s="153">
        <v>45892</v>
      </c>
      <c r="G32" s="153">
        <v>1424</v>
      </c>
      <c r="H32" s="153">
        <v>1796</v>
      </c>
      <c r="I32" s="153">
        <v>2004</v>
      </c>
      <c r="J32" s="153">
        <v>2284</v>
      </c>
      <c r="K32" s="153">
        <v>2004</v>
      </c>
      <c r="L32" s="153">
        <v>1854</v>
      </c>
      <c r="M32" s="153">
        <v>2075</v>
      </c>
      <c r="N32" s="153">
        <v>2283</v>
      </c>
      <c r="O32" s="153">
        <v>2744</v>
      </c>
      <c r="P32" s="153">
        <v>3324</v>
      </c>
      <c r="Q32" s="153">
        <v>3093</v>
      </c>
      <c r="R32" s="153">
        <v>2924</v>
      </c>
      <c r="S32" s="153">
        <v>2867</v>
      </c>
      <c r="T32" s="153">
        <v>3402</v>
      </c>
      <c r="U32" s="153">
        <v>3910</v>
      </c>
      <c r="V32" s="153">
        <v>2964</v>
      </c>
      <c r="W32" s="153">
        <v>2296</v>
      </c>
      <c r="X32" s="153">
        <v>1651</v>
      </c>
      <c r="Y32" s="153">
        <v>744</v>
      </c>
      <c r="Z32" s="153">
        <v>205</v>
      </c>
      <c r="AA32" s="153">
        <v>44</v>
      </c>
      <c r="AB32" s="153">
        <v>5224</v>
      </c>
      <c r="AC32" s="153">
        <v>25452</v>
      </c>
      <c r="AD32" s="153">
        <v>15216</v>
      </c>
      <c r="AE32" s="153">
        <v>7904</v>
      </c>
      <c r="AF32" s="153">
        <v>2644</v>
      </c>
      <c r="AG32" s="153">
        <v>26570</v>
      </c>
      <c r="AH32" s="653">
        <v>11.38325</v>
      </c>
      <c r="AI32" s="653">
        <v>55.460650000000001</v>
      </c>
      <c r="AJ32" s="653">
        <v>33.156109999999998</v>
      </c>
      <c r="AK32" s="653">
        <v>39.403379999999999</v>
      </c>
      <c r="AL32" s="653">
        <v>17.223050000000001</v>
      </c>
      <c r="AM32" s="653">
        <v>5.7613500000000002</v>
      </c>
      <c r="AN32" s="653">
        <v>9.5880000000000007E-2</v>
      </c>
      <c r="AO32" s="653">
        <v>57.896799999999999</v>
      </c>
      <c r="AP32" s="653">
        <v>49.794670000000004</v>
      </c>
      <c r="AQ32" s="653">
        <v>51.809220000000003</v>
      </c>
    </row>
    <row r="33" spans="1:43" x14ac:dyDescent="0.15">
      <c r="A33" s="192">
        <v>1352</v>
      </c>
      <c r="B33" s="192">
        <v>1</v>
      </c>
      <c r="C33" s="192">
        <v>28213</v>
      </c>
      <c r="D33" s="192">
        <v>2</v>
      </c>
      <c r="E33" s="656" t="s">
        <v>1278</v>
      </c>
      <c r="F33" s="153">
        <v>38673</v>
      </c>
      <c r="G33" s="153">
        <v>1266</v>
      </c>
      <c r="H33" s="153">
        <v>1557</v>
      </c>
      <c r="I33" s="153">
        <v>1762</v>
      </c>
      <c r="J33" s="153">
        <v>1671</v>
      </c>
      <c r="K33" s="153">
        <v>1470</v>
      </c>
      <c r="L33" s="153">
        <v>1601</v>
      </c>
      <c r="M33" s="153">
        <v>1699</v>
      </c>
      <c r="N33" s="153">
        <v>1937</v>
      </c>
      <c r="O33" s="153">
        <v>2296</v>
      </c>
      <c r="P33" s="153">
        <v>2849</v>
      </c>
      <c r="Q33" s="153">
        <v>2544</v>
      </c>
      <c r="R33" s="153">
        <v>2545</v>
      </c>
      <c r="S33" s="153">
        <v>2410</v>
      </c>
      <c r="T33" s="153">
        <v>2739</v>
      </c>
      <c r="U33" s="153">
        <v>3113</v>
      </c>
      <c r="V33" s="153">
        <v>2637</v>
      </c>
      <c r="W33" s="153">
        <v>2085</v>
      </c>
      <c r="X33" s="153">
        <v>1464</v>
      </c>
      <c r="Y33" s="153">
        <v>768</v>
      </c>
      <c r="Z33" s="153">
        <v>223</v>
      </c>
      <c r="AA33" s="153">
        <v>37</v>
      </c>
      <c r="AB33" s="153">
        <v>4585</v>
      </c>
      <c r="AC33" s="153">
        <v>21022</v>
      </c>
      <c r="AD33" s="153">
        <v>13066</v>
      </c>
      <c r="AE33" s="153">
        <v>7214</v>
      </c>
      <c r="AF33" s="153">
        <v>2492</v>
      </c>
      <c r="AG33" s="153">
        <v>22090</v>
      </c>
      <c r="AH33" s="653">
        <v>11.85582</v>
      </c>
      <c r="AI33" s="653">
        <v>54.358339999999998</v>
      </c>
      <c r="AJ33" s="653">
        <v>33.785850000000003</v>
      </c>
      <c r="AK33" s="653">
        <v>40.017580000000002</v>
      </c>
      <c r="AL33" s="653">
        <v>18.653839999999999</v>
      </c>
      <c r="AM33" s="653">
        <v>6.4437699999999998</v>
      </c>
      <c r="AN33" s="653">
        <v>9.5670000000000005E-2</v>
      </c>
      <c r="AO33" s="653">
        <v>57.119950000000003</v>
      </c>
      <c r="AP33" s="653">
        <v>50.305889999999998</v>
      </c>
      <c r="AQ33" s="653">
        <v>52.37041</v>
      </c>
    </row>
    <row r="34" spans="1:43" x14ac:dyDescent="0.15">
      <c r="A34" s="192">
        <v>1353</v>
      </c>
      <c r="B34" s="192">
        <v>1</v>
      </c>
      <c r="C34" s="192">
        <v>28214</v>
      </c>
      <c r="D34" s="192">
        <v>2</v>
      </c>
      <c r="E34" s="656" t="s">
        <v>1279</v>
      </c>
      <c r="F34" s="153">
        <v>226432</v>
      </c>
      <c r="G34" s="153">
        <v>8621</v>
      </c>
      <c r="H34" s="153">
        <v>10098</v>
      </c>
      <c r="I34" s="153">
        <v>10800</v>
      </c>
      <c r="J34" s="153">
        <v>11258</v>
      </c>
      <c r="K34" s="153">
        <v>10203</v>
      </c>
      <c r="L34" s="153">
        <v>8291</v>
      </c>
      <c r="M34" s="153">
        <v>9756</v>
      </c>
      <c r="N34" s="153">
        <v>12071</v>
      </c>
      <c r="O34" s="153">
        <v>15010</v>
      </c>
      <c r="P34" s="153">
        <v>19509</v>
      </c>
      <c r="Q34" s="153">
        <v>17858</v>
      </c>
      <c r="R34" s="153">
        <v>15056</v>
      </c>
      <c r="S34" s="153">
        <v>13070</v>
      </c>
      <c r="T34" s="153">
        <v>13660</v>
      </c>
      <c r="U34" s="153">
        <v>16949</v>
      </c>
      <c r="V34" s="153">
        <v>13462</v>
      </c>
      <c r="W34" s="153">
        <v>10013</v>
      </c>
      <c r="X34" s="153">
        <v>6648</v>
      </c>
      <c r="Y34" s="153">
        <v>3081</v>
      </c>
      <c r="Z34" s="153">
        <v>865</v>
      </c>
      <c r="AA34" s="153">
        <v>153</v>
      </c>
      <c r="AB34" s="153">
        <v>29519</v>
      </c>
      <c r="AC34" s="153">
        <v>132082</v>
      </c>
      <c r="AD34" s="153">
        <v>64831</v>
      </c>
      <c r="AE34" s="153">
        <v>34222</v>
      </c>
      <c r="AF34" s="153">
        <v>10747</v>
      </c>
      <c r="AG34" s="153">
        <v>134484</v>
      </c>
      <c r="AH34" s="653">
        <v>13.036580000000001</v>
      </c>
      <c r="AI34" s="653">
        <v>58.331859999999999</v>
      </c>
      <c r="AJ34" s="653">
        <v>28.631550000000001</v>
      </c>
      <c r="AK34" s="653">
        <v>34.403709999999997</v>
      </c>
      <c r="AL34" s="653">
        <v>15.11359</v>
      </c>
      <c r="AM34" s="653">
        <v>4.7462400000000002</v>
      </c>
      <c r="AN34" s="653">
        <v>6.7570000000000005E-2</v>
      </c>
      <c r="AO34" s="653">
        <v>59.392670000000003</v>
      </c>
      <c r="AP34" s="653">
        <v>47.805160000000001</v>
      </c>
      <c r="AQ34" s="653">
        <v>49.392000000000003</v>
      </c>
    </row>
    <row r="35" spans="1:43" x14ac:dyDescent="0.15">
      <c r="A35" s="192">
        <v>1354</v>
      </c>
      <c r="B35" s="192">
        <v>1</v>
      </c>
      <c r="C35" s="192">
        <v>28215</v>
      </c>
      <c r="D35" s="192">
        <v>2</v>
      </c>
      <c r="E35" s="656" t="s">
        <v>1280</v>
      </c>
      <c r="F35" s="153">
        <v>75294</v>
      </c>
      <c r="G35" s="153">
        <v>2301</v>
      </c>
      <c r="H35" s="153">
        <v>2877</v>
      </c>
      <c r="I35" s="153">
        <v>3059</v>
      </c>
      <c r="J35" s="153">
        <v>3374</v>
      </c>
      <c r="K35" s="153">
        <v>3252</v>
      </c>
      <c r="L35" s="153">
        <v>2887</v>
      </c>
      <c r="M35" s="153">
        <v>3231</v>
      </c>
      <c r="N35" s="153">
        <v>3758</v>
      </c>
      <c r="O35" s="153">
        <v>4622</v>
      </c>
      <c r="P35" s="153">
        <v>5487</v>
      </c>
      <c r="Q35" s="153">
        <v>4715</v>
      </c>
      <c r="R35" s="153">
        <v>4513</v>
      </c>
      <c r="S35" s="153">
        <v>4701</v>
      </c>
      <c r="T35" s="153">
        <v>5810</v>
      </c>
      <c r="U35" s="153">
        <v>6949</v>
      </c>
      <c r="V35" s="153">
        <v>5760</v>
      </c>
      <c r="W35" s="153">
        <v>3809</v>
      </c>
      <c r="X35" s="153">
        <v>2508</v>
      </c>
      <c r="Y35" s="153">
        <v>1243</v>
      </c>
      <c r="Z35" s="153">
        <v>374</v>
      </c>
      <c r="AA35" s="153">
        <v>64</v>
      </c>
      <c r="AB35" s="153">
        <v>8237</v>
      </c>
      <c r="AC35" s="153">
        <v>40540</v>
      </c>
      <c r="AD35" s="153">
        <v>26517</v>
      </c>
      <c r="AE35" s="153">
        <v>13758</v>
      </c>
      <c r="AF35" s="153">
        <v>4189</v>
      </c>
      <c r="AG35" s="153">
        <v>42976</v>
      </c>
      <c r="AH35" s="653">
        <v>10.939780000000001</v>
      </c>
      <c r="AI35" s="653">
        <v>53.842269999999999</v>
      </c>
      <c r="AJ35" s="653">
        <v>35.217950000000002</v>
      </c>
      <c r="AK35" s="653">
        <v>41.461469999999998</v>
      </c>
      <c r="AL35" s="653">
        <v>18.272369999999999</v>
      </c>
      <c r="AM35" s="653">
        <v>5.5635199999999996</v>
      </c>
      <c r="AN35" s="653">
        <v>8.5000000000000006E-2</v>
      </c>
      <c r="AO35" s="653">
        <v>57.077590000000001</v>
      </c>
      <c r="AP35" s="653">
        <v>50.656759999999998</v>
      </c>
      <c r="AQ35" s="653">
        <v>52.857439999999997</v>
      </c>
    </row>
    <row r="36" spans="1:43" x14ac:dyDescent="0.15">
      <c r="A36" s="192">
        <v>1355</v>
      </c>
      <c r="B36" s="192">
        <v>1</v>
      </c>
      <c r="C36" s="192">
        <v>28216</v>
      </c>
      <c r="D36" s="192">
        <v>2</v>
      </c>
      <c r="E36" s="656" t="s">
        <v>1281</v>
      </c>
      <c r="F36" s="153">
        <v>87722</v>
      </c>
      <c r="G36" s="153">
        <v>3241</v>
      </c>
      <c r="H36" s="153">
        <v>3796</v>
      </c>
      <c r="I36" s="153">
        <v>4144</v>
      </c>
      <c r="J36" s="153">
        <v>4289</v>
      </c>
      <c r="K36" s="153">
        <v>4202</v>
      </c>
      <c r="L36" s="153">
        <v>4145</v>
      </c>
      <c r="M36" s="153">
        <v>4513</v>
      </c>
      <c r="N36" s="153">
        <v>4879</v>
      </c>
      <c r="O36" s="153">
        <v>5659</v>
      </c>
      <c r="P36" s="153">
        <v>6972</v>
      </c>
      <c r="Q36" s="153">
        <v>5776</v>
      </c>
      <c r="R36" s="153">
        <v>5311</v>
      </c>
      <c r="S36" s="153">
        <v>5007</v>
      </c>
      <c r="T36" s="153">
        <v>6072</v>
      </c>
      <c r="U36" s="153">
        <v>7295</v>
      </c>
      <c r="V36" s="153">
        <v>5441</v>
      </c>
      <c r="W36" s="153">
        <v>3556</v>
      </c>
      <c r="X36" s="153">
        <v>2222</v>
      </c>
      <c r="Y36" s="153">
        <v>945</v>
      </c>
      <c r="Z36" s="153">
        <v>226</v>
      </c>
      <c r="AA36" s="153">
        <v>31</v>
      </c>
      <c r="AB36" s="153">
        <v>11181</v>
      </c>
      <c r="AC36" s="153">
        <v>50753</v>
      </c>
      <c r="AD36" s="153">
        <v>25788</v>
      </c>
      <c r="AE36" s="153">
        <v>12421</v>
      </c>
      <c r="AF36" s="153">
        <v>3424</v>
      </c>
      <c r="AG36" s="153">
        <v>52536</v>
      </c>
      <c r="AH36" s="653">
        <v>12.745950000000001</v>
      </c>
      <c r="AI36" s="653">
        <v>57.856639999999999</v>
      </c>
      <c r="AJ36" s="653">
        <v>29.397410000000001</v>
      </c>
      <c r="AK36" s="653">
        <v>35.105220000000003</v>
      </c>
      <c r="AL36" s="653">
        <v>14.1595</v>
      </c>
      <c r="AM36" s="653">
        <v>3.9032399999999998</v>
      </c>
      <c r="AN36" s="653">
        <v>3.5340000000000003E-2</v>
      </c>
      <c r="AO36" s="653">
        <v>59.889200000000002</v>
      </c>
      <c r="AP36" s="653">
        <v>47.362729999999999</v>
      </c>
      <c r="AQ36" s="653">
        <v>48.59046</v>
      </c>
    </row>
    <row r="37" spans="1:43" x14ac:dyDescent="0.15">
      <c r="A37" s="192">
        <v>1356</v>
      </c>
      <c r="B37" s="192">
        <v>1</v>
      </c>
      <c r="C37" s="192">
        <v>28217</v>
      </c>
      <c r="D37" s="192">
        <v>2</v>
      </c>
      <c r="E37" s="656" t="s">
        <v>1282</v>
      </c>
      <c r="F37" s="153">
        <v>152321</v>
      </c>
      <c r="G37" s="153">
        <v>5114</v>
      </c>
      <c r="H37" s="153">
        <v>6359</v>
      </c>
      <c r="I37" s="153">
        <v>6920</v>
      </c>
      <c r="J37" s="153">
        <v>7300</v>
      </c>
      <c r="K37" s="153">
        <v>6798</v>
      </c>
      <c r="L37" s="153">
        <v>5312</v>
      </c>
      <c r="M37" s="153">
        <v>6284</v>
      </c>
      <c r="N37" s="153">
        <v>7819</v>
      </c>
      <c r="O37" s="153">
        <v>9404</v>
      </c>
      <c r="P37" s="153">
        <v>12622</v>
      </c>
      <c r="Q37" s="153">
        <v>11513</v>
      </c>
      <c r="R37" s="153">
        <v>9442</v>
      </c>
      <c r="S37" s="153">
        <v>8157</v>
      </c>
      <c r="T37" s="153">
        <v>9330</v>
      </c>
      <c r="U37" s="153">
        <v>12142</v>
      </c>
      <c r="V37" s="153">
        <v>11166</v>
      </c>
      <c r="W37" s="153">
        <v>8553</v>
      </c>
      <c r="X37" s="153">
        <v>5169</v>
      </c>
      <c r="Y37" s="153">
        <v>2218</v>
      </c>
      <c r="Z37" s="153">
        <v>592</v>
      </c>
      <c r="AA37" s="153">
        <v>107</v>
      </c>
      <c r="AB37" s="153">
        <v>18393</v>
      </c>
      <c r="AC37" s="153">
        <v>84651</v>
      </c>
      <c r="AD37" s="153">
        <v>49277</v>
      </c>
      <c r="AE37" s="153">
        <v>27805</v>
      </c>
      <c r="AF37" s="153">
        <v>8086</v>
      </c>
      <c r="AG37" s="153">
        <v>86681</v>
      </c>
      <c r="AH37" s="653">
        <v>12.07516</v>
      </c>
      <c r="AI37" s="653">
        <v>55.574080000000002</v>
      </c>
      <c r="AJ37" s="653">
        <v>32.350760000000001</v>
      </c>
      <c r="AK37" s="653">
        <v>37.7059</v>
      </c>
      <c r="AL37" s="653">
        <v>18.25421</v>
      </c>
      <c r="AM37" s="653">
        <v>5.3085300000000002</v>
      </c>
      <c r="AN37" s="653">
        <v>7.0250000000000007E-2</v>
      </c>
      <c r="AO37" s="653">
        <v>56.906799999999997</v>
      </c>
      <c r="AP37" s="653">
        <v>49.44829</v>
      </c>
      <c r="AQ37" s="653">
        <v>50.881180000000001</v>
      </c>
    </row>
    <row r="38" spans="1:43" x14ac:dyDescent="0.15">
      <c r="A38" s="192">
        <v>1357</v>
      </c>
      <c r="B38" s="192">
        <v>1</v>
      </c>
      <c r="C38" s="192">
        <v>28218</v>
      </c>
      <c r="D38" s="192">
        <v>2</v>
      </c>
      <c r="E38" s="656" t="s">
        <v>1283</v>
      </c>
      <c r="F38" s="153">
        <v>47562</v>
      </c>
      <c r="G38" s="153">
        <v>1768</v>
      </c>
      <c r="H38" s="153">
        <v>2147</v>
      </c>
      <c r="I38" s="153">
        <v>2414</v>
      </c>
      <c r="J38" s="153">
        <v>2442</v>
      </c>
      <c r="K38" s="153">
        <v>2149</v>
      </c>
      <c r="L38" s="153">
        <v>2117</v>
      </c>
      <c r="M38" s="153">
        <v>2353</v>
      </c>
      <c r="N38" s="153">
        <v>2642</v>
      </c>
      <c r="O38" s="153">
        <v>3025</v>
      </c>
      <c r="P38" s="153">
        <v>3794</v>
      </c>
      <c r="Q38" s="153">
        <v>3169</v>
      </c>
      <c r="R38" s="153">
        <v>2832</v>
      </c>
      <c r="S38" s="153">
        <v>2807</v>
      </c>
      <c r="T38" s="153">
        <v>3277</v>
      </c>
      <c r="U38" s="153">
        <v>3595</v>
      </c>
      <c r="V38" s="153">
        <v>2754</v>
      </c>
      <c r="W38" s="153">
        <v>1886</v>
      </c>
      <c r="X38" s="153">
        <v>1419</v>
      </c>
      <c r="Y38" s="153">
        <v>726</v>
      </c>
      <c r="Z38" s="153">
        <v>213</v>
      </c>
      <c r="AA38" s="153">
        <v>33</v>
      </c>
      <c r="AB38" s="153">
        <v>6329</v>
      </c>
      <c r="AC38" s="153">
        <v>27330</v>
      </c>
      <c r="AD38" s="153">
        <v>13903</v>
      </c>
      <c r="AE38" s="153">
        <v>7031</v>
      </c>
      <c r="AF38" s="153">
        <v>2391</v>
      </c>
      <c r="AG38" s="153">
        <v>28165</v>
      </c>
      <c r="AH38" s="653">
        <v>13.306839999999999</v>
      </c>
      <c r="AI38" s="653">
        <v>57.461840000000002</v>
      </c>
      <c r="AJ38" s="653">
        <v>29.23132</v>
      </c>
      <c r="AK38" s="653">
        <v>35.133090000000003</v>
      </c>
      <c r="AL38" s="653">
        <v>14.78281</v>
      </c>
      <c r="AM38" s="653">
        <v>5.02712</v>
      </c>
      <c r="AN38" s="653">
        <v>6.9379999999999997E-2</v>
      </c>
      <c r="AO38" s="653">
        <v>59.217440000000003</v>
      </c>
      <c r="AP38" s="653">
        <v>47.394120000000001</v>
      </c>
      <c r="AQ38" s="653">
        <v>48.578620000000001</v>
      </c>
    </row>
    <row r="39" spans="1:43" x14ac:dyDescent="0.15">
      <c r="A39" s="192">
        <v>1358</v>
      </c>
      <c r="B39" s="192">
        <v>1</v>
      </c>
      <c r="C39" s="192">
        <v>28219</v>
      </c>
      <c r="D39" s="192">
        <v>2</v>
      </c>
      <c r="E39" s="656" t="s">
        <v>1284</v>
      </c>
      <c r="F39" s="153">
        <v>109238</v>
      </c>
      <c r="G39" s="153">
        <v>3868</v>
      </c>
      <c r="H39" s="153">
        <v>5029</v>
      </c>
      <c r="I39" s="153">
        <v>5048</v>
      </c>
      <c r="J39" s="153">
        <v>5492</v>
      </c>
      <c r="K39" s="153">
        <v>5961</v>
      </c>
      <c r="L39" s="153">
        <v>4765</v>
      </c>
      <c r="M39" s="153">
        <v>5289</v>
      </c>
      <c r="N39" s="153">
        <v>6029</v>
      </c>
      <c r="O39" s="153">
        <v>6564</v>
      </c>
      <c r="P39" s="153">
        <v>7251</v>
      </c>
      <c r="Q39" s="153">
        <v>7490</v>
      </c>
      <c r="R39" s="153">
        <v>8793</v>
      </c>
      <c r="S39" s="153">
        <v>8772</v>
      </c>
      <c r="T39" s="153">
        <v>8592</v>
      </c>
      <c r="U39" s="153">
        <v>7561</v>
      </c>
      <c r="V39" s="153">
        <v>4957</v>
      </c>
      <c r="W39" s="153">
        <v>3403</v>
      </c>
      <c r="X39" s="153">
        <v>2638</v>
      </c>
      <c r="Y39" s="153">
        <v>1357</v>
      </c>
      <c r="Z39" s="153">
        <v>321</v>
      </c>
      <c r="AA39" s="153">
        <v>58</v>
      </c>
      <c r="AB39" s="153">
        <v>13945</v>
      </c>
      <c r="AC39" s="153">
        <v>66406</v>
      </c>
      <c r="AD39" s="153">
        <v>28887</v>
      </c>
      <c r="AE39" s="153">
        <v>12734</v>
      </c>
      <c r="AF39" s="153">
        <v>4374</v>
      </c>
      <c r="AG39" s="153">
        <v>69506</v>
      </c>
      <c r="AH39" s="653">
        <v>12.765700000000001</v>
      </c>
      <c r="AI39" s="653">
        <v>60.790199999999999</v>
      </c>
      <c r="AJ39" s="653">
        <v>26.444089999999999</v>
      </c>
      <c r="AK39" s="653">
        <v>34.474269999999997</v>
      </c>
      <c r="AL39" s="653">
        <v>11.657120000000001</v>
      </c>
      <c r="AM39" s="653">
        <v>4.0041000000000002</v>
      </c>
      <c r="AN39" s="653">
        <v>5.3100000000000001E-2</v>
      </c>
      <c r="AO39" s="653">
        <v>63.628039999999999</v>
      </c>
      <c r="AP39" s="653">
        <v>46.911110000000001</v>
      </c>
      <c r="AQ39" s="653">
        <v>49.530189999999997</v>
      </c>
    </row>
    <row r="40" spans="1:43" x14ac:dyDescent="0.15">
      <c r="A40" s="192">
        <v>1359</v>
      </c>
      <c r="B40" s="192">
        <v>1</v>
      </c>
      <c r="C40" s="192">
        <v>28220</v>
      </c>
      <c r="D40" s="192">
        <v>2</v>
      </c>
      <c r="E40" s="656" t="s">
        <v>1285</v>
      </c>
      <c r="F40" s="153">
        <v>42700</v>
      </c>
      <c r="G40" s="153">
        <v>1328</v>
      </c>
      <c r="H40" s="153">
        <v>1612</v>
      </c>
      <c r="I40" s="153">
        <v>1656</v>
      </c>
      <c r="J40" s="153">
        <v>1966</v>
      </c>
      <c r="K40" s="153">
        <v>1894</v>
      </c>
      <c r="L40" s="153">
        <v>1879</v>
      </c>
      <c r="M40" s="153">
        <v>1950</v>
      </c>
      <c r="N40" s="153">
        <v>2187</v>
      </c>
      <c r="O40" s="153">
        <v>2393</v>
      </c>
      <c r="P40" s="153">
        <v>2977</v>
      </c>
      <c r="Q40" s="153">
        <v>2767</v>
      </c>
      <c r="R40" s="153">
        <v>2785</v>
      </c>
      <c r="S40" s="153">
        <v>2923</v>
      </c>
      <c r="T40" s="153">
        <v>3429</v>
      </c>
      <c r="U40" s="153">
        <v>3665</v>
      </c>
      <c r="V40" s="153">
        <v>2678</v>
      </c>
      <c r="W40" s="153">
        <v>1946</v>
      </c>
      <c r="X40" s="153">
        <v>1519</v>
      </c>
      <c r="Y40" s="153">
        <v>860</v>
      </c>
      <c r="Z40" s="153">
        <v>242</v>
      </c>
      <c r="AA40" s="153">
        <v>44</v>
      </c>
      <c r="AB40" s="153">
        <v>4596</v>
      </c>
      <c r="AC40" s="153">
        <v>23721</v>
      </c>
      <c r="AD40" s="153">
        <v>14383</v>
      </c>
      <c r="AE40" s="153">
        <v>7289</v>
      </c>
      <c r="AF40" s="153">
        <v>2665</v>
      </c>
      <c r="AG40" s="153">
        <v>25184</v>
      </c>
      <c r="AH40" s="653">
        <v>10.76347</v>
      </c>
      <c r="AI40" s="653">
        <v>55.552689999999998</v>
      </c>
      <c r="AJ40" s="653">
        <v>33.683839999999996</v>
      </c>
      <c r="AK40" s="653">
        <v>40.529269999999997</v>
      </c>
      <c r="AL40" s="653">
        <v>17.070260000000001</v>
      </c>
      <c r="AM40" s="653">
        <v>6.2412200000000002</v>
      </c>
      <c r="AN40" s="653">
        <v>0.10304000000000001</v>
      </c>
      <c r="AO40" s="653">
        <v>58.978920000000002</v>
      </c>
      <c r="AP40" s="653">
        <v>50.261830000000003</v>
      </c>
      <c r="AQ40" s="653">
        <v>52.641030000000001</v>
      </c>
    </row>
    <row r="41" spans="1:43" x14ac:dyDescent="0.15">
      <c r="A41" s="192">
        <v>1360</v>
      </c>
      <c r="B41" s="192">
        <v>1</v>
      </c>
      <c r="C41" s="192">
        <v>28221</v>
      </c>
      <c r="D41" s="192">
        <v>2</v>
      </c>
      <c r="E41" s="656" t="s">
        <v>1286</v>
      </c>
      <c r="F41" s="153">
        <v>39611</v>
      </c>
      <c r="G41" s="153">
        <v>1302</v>
      </c>
      <c r="H41" s="153">
        <v>1587</v>
      </c>
      <c r="I41" s="153">
        <v>1657</v>
      </c>
      <c r="J41" s="153">
        <v>1570</v>
      </c>
      <c r="K41" s="153">
        <v>1360</v>
      </c>
      <c r="L41" s="153">
        <v>1526</v>
      </c>
      <c r="M41" s="153">
        <v>1720</v>
      </c>
      <c r="N41" s="153">
        <v>2049</v>
      </c>
      <c r="O41" s="153">
        <v>2248</v>
      </c>
      <c r="P41" s="153">
        <v>2602</v>
      </c>
      <c r="Q41" s="153">
        <v>2391</v>
      </c>
      <c r="R41" s="153">
        <v>2602</v>
      </c>
      <c r="S41" s="153">
        <v>2881</v>
      </c>
      <c r="T41" s="153">
        <v>3293</v>
      </c>
      <c r="U41" s="153">
        <v>3447</v>
      </c>
      <c r="V41" s="153">
        <v>2427</v>
      </c>
      <c r="W41" s="153">
        <v>2027</v>
      </c>
      <c r="X41" s="153">
        <v>1651</v>
      </c>
      <c r="Y41" s="153">
        <v>952</v>
      </c>
      <c r="Z41" s="153">
        <v>272</v>
      </c>
      <c r="AA41" s="153">
        <v>47</v>
      </c>
      <c r="AB41" s="153">
        <v>4546</v>
      </c>
      <c r="AC41" s="153">
        <v>20949</v>
      </c>
      <c r="AD41" s="153">
        <v>14116</v>
      </c>
      <c r="AE41" s="153">
        <v>7376</v>
      </c>
      <c r="AF41" s="153">
        <v>2922</v>
      </c>
      <c r="AG41" s="153">
        <v>22672</v>
      </c>
      <c r="AH41" s="653">
        <v>11.476610000000001</v>
      </c>
      <c r="AI41" s="653">
        <v>52.88682</v>
      </c>
      <c r="AJ41" s="653">
        <v>35.636569999999999</v>
      </c>
      <c r="AK41" s="653">
        <v>42.909799999999997</v>
      </c>
      <c r="AL41" s="653">
        <v>18.621089999999999</v>
      </c>
      <c r="AM41" s="653">
        <v>7.3767399999999999</v>
      </c>
      <c r="AN41" s="653">
        <v>0.11865000000000001</v>
      </c>
      <c r="AO41" s="653">
        <v>57.236629999999998</v>
      </c>
      <c r="AP41" s="653">
        <v>51.335099999999997</v>
      </c>
      <c r="AQ41" s="653">
        <v>54.471870000000003</v>
      </c>
    </row>
    <row r="42" spans="1:43" x14ac:dyDescent="0.15">
      <c r="A42" s="192">
        <v>1361</v>
      </c>
      <c r="B42" s="192">
        <v>1</v>
      </c>
      <c r="C42" s="192">
        <v>28222</v>
      </c>
      <c r="D42" s="192">
        <v>2</v>
      </c>
      <c r="E42" s="656" t="s">
        <v>1159</v>
      </c>
      <c r="F42" s="153">
        <v>22129</v>
      </c>
      <c r="G42" s="153">
        <v>696</v>
      </c>
      <c r="H42" s="153">
        <v>841</v>
      </c>
      <c r="I42" s="153">
        <v>910</v>
      </c>
      <c r="J42" s="153">
        <v>858</v>
      </c>
      <c r="K42" s="153">
        <v>531</v>
      </c>
      <c r="L42" s="153">
        <v>673</v>
      </c>
      <c r="M42" s="153">
        <v>847</v>
      </c>
      <c r="N42" s="153">
        <v>1071</v>
      </c>
      <c r="O42" s="153">
        <v>1189</v>
      </c>
      <c r="P42" s="153">
        <v>1349</v>
      </c>
      <c r="Q42" s="153">
        <v>1267</v>
      </c>
      <c r="R42" s="153">
        <v>1430</v>
      </c>
      <c r="S42" s="153">
        <v>1711</v>
      </c>
      <c r="T42" s="153">
        <v>1905</v>
      </c>
      <c r="U42" s="153">
        <v>1991</v>
      </c>
      <c r="V42" s="153">
        <v>1592</v>
      </c>
      <c r="W42" s="153">
        <v>1257</v>
      </c>
      <c r="X42" s="153">
        <v>1128</v>
      </c>
      <c r="Y42" s="153">
        <v>644</v>
      </c>
      <c r="Z42" s="153">
        <v>207</v>
      </c>
      <c r="AA42" s="153">
        <v>32</v>
      </c>
      <c r="AB42" s="153">
        <v>2447</v>
      </c>
      <c r="AC42" s="153">
        <v>10926</v>
      </c>
      <c r="AD42" s="153">
        <v>8756</v>
      </c>
      <c r="AE42" s="153">
        <v>4860</v>
      </c>
      <c r="AF42" s="153">
        <v>2011</v>
      </c>
      <c r="AG42" s="153">
        <v>11973</v>
      </c>
      <c r="AH42" s="653">
        <v>11.05789</v>
      </c>
      <c r="AI42" s="653">
        <v>49.374119999999998</v>
      </c>
      <c r="AJ42" s="653">
        <v>39.567990000000002</v>
      </c>
      <c r="AK42" s="653">
        <v>47.29992</v>
      </c>
      <c r="AL42" s="653">
        <v>21.962129999999998</v>
      </c>
      <c r="AM42" s="653">
        <v>9.0876199999999994</v>
      </c>
      <c r="AN42" s="653">
        <v>0.14460999999999999</v>
      </c>
      <c r="AO42" s="653">
        <v>54.105469999999997</v>
      </c>
      <c r="AP42" s="653">
        <v>53.519750000000002</v>
      </c>
      <c r="AQ42" s="653">
        <v>58.074840000000002</v>
      </c>
    </row>
    <row r="43" spans="1:43" x14ac:dyDescent="0.15">
      <c r="A43" s="192">
        <v>1362</v>
      </c>
      <c r="B43" s="192">
        <v>1</v>
      </c>
      <c r="C43" s="192">
        <v>28223</v>
      </c>
      <c r="D43" s="192">
        <v>2</v>
      </c>
      <c r="E43" s="656" t="s">
        <v>1160</v>
      </c>
      <c r="F43" s="153">
        <v>61471</v>
      </c>
      <c r="G43" s="153">
        <v>2128</v>
      </c>
      <c r="H43" s="153">
        <v>2609</v>
      </c>
      <c r="I43" s="153">
        <v>2702</v>
      </c>
      <c r="J43" s="153">
        <v>2651</v>
      </c>
      <c r="K43" s="153">
        <v>2194</v>
      </c>
      <c r="L43" s="153">
        <v>2408</v>
      </c>
      <c r="M43" s="153">
        <v>2733</v>
      </c>
      <c r="N43" s="153">
        <v>3115</v>
      </c>
      <c r="O43" s="153">
        <v>3651</v>
      </c>
      <c r="P43" s="153">
        <v>4019</v>
      </c>
      <c r="Q43" s="153">
        <v>3638</v>
      </c>
      <c r="R43" s="153">
        <v>3762</v>
      </c>
      <c r="S43" s="153">
        <v>4282</v>
      </c>
      <c r="T43" s="153">
        <v>4785</v>
      </c>
      <c r="U43" s="153">
        <v>5213</v>
      </c>
      <c r="V43" s="153">
        <v>3889</v>
      </c>
      <c r="W43" s="153">
        <v>3096</v>
      </c>
      <c r="X43" s="153">
        <v>2632</v>
      </c>
      <c r="Y43" s="153">
        <v>1431</v>
      </c>
      <c r="Z43" s="153">
        <v>454</v>
      </c>
      <c r="AA43" s="153">
        <v>79</v>
      </c>
      <c r="AB43" s="153">
        <v>7439</v>
      </c>
      <c r="AC43" s="153">
        <v>32453</v>
      </c>
      <c r="AD43" s="153">
        <v>21579</v>
      </c>
      <c r="AE43" s="153">
        <v>11581</v>
      </c>
      <c r="AF43" s="153">
        <v>4596</v>
      </c>
      <c r="AG43" s="153">
        <v>34587</v>
      </c>
      <c r="AH43" s="653">
        <v>12.10164</v>
      </c>
      <c r="AI43" s="653">
        <v>52.793999999999997</v>
      </c>
      <c r="AJ43" s="653">
        <v>35.10436</v>
      </c>
      <c r="AK43" s="653">
        <v>42.070239999999998</v>
      </c>
      <c r="AL43" s="653">
        <v>18.839780000000001</v>
      </c>
      <c r="AM43" s="653">
        <v>7.4767000000000001</v>
      </c>
      <c r="AN43" s="653">
        <v>0.12852</v>
      </c>
      <c r="AO43" s="653">
        <v>56.265560000000001</v>
      </c>
      <c r="AP43" s="653">
        <v>50.733870000000003</v>
      </c>
      <c r="AQ43" s="653">
        <v>53.330689999999997</v>
      </c>
    </row>
    <row r="44" spans="1:43" x14ac:dyDescent="0.15">
      <c r="A44" s="192">
        <v>1363</v>
      </c>
      <c r="B44" s="192">
        <v>1</v>
      </c>
      <c r="C44" s="192">
        <v>28224</v>
      </c>
      <c r="D44" s="192">
        <v>2</v>
      </c>
      <c r="E44" s="656" t="s">
        <v>542</v>
      </c>
      <c r="F44" s="153">
        <v>44137</v>
      </c>
      <c r="G44" s="153">
        <v>1509</v>
      </c>
      <c r="H44" s="153">
        <v>1793</v>
      </c>
      <c r="I44" s="153">
        <v>1920</v>
      </c>
      <c r="J44" s="153">
        <v>1743</v>
      </c>
      <c r="K44" s="153">
        <v>1309</v>
      </c>
      <c r="L44" s="153">
        <v>1445</v>
      </c>
      <c r="M44" s="153">
        <v>1834</v>
      </c>
      <c r="N44" s="153">
        <v>2278</v>
      </c>
      <c r="O44" s="153">
        <v>2522</v>
      </c>
      <c r="P44" s="153">
        <v>3064</v>
      </c>
      <c r="Q44" s="153">
        <v>2664</v>
      </c>
      <c r="R44" s="153">
        <v>2849</v>
      </c>
      <c r="S44" s="153">
        <v>3098</v>
      </c>
      <c r="T44" s="153">
        <v>3616</v>
      </c>
      <c r="U44" s="153">
        <v>4091</v>
      </c>
      <c r="V44" s="153">
        <v>2767</v>
      </c>
      <c r="W44" s="153">
        <v>2258</v>
      </c>
      <c r="X44" s="153">
        <v>1955</v>
      </c>
      <c r="Y44" s="153">
        <v>1055</v>
      </c>
      <c r="Z44" s="153">
        <v>315</v>
      </c>
      <c r="AA44" s="153">
        <v>52</v>
      </c>
      <c r="AB44" s="153">
        <v>5222</v>
      </c>
      <c r="AC44" s="153">
        <v>22806</v>
      </c>
      <c r="AD44" s="153">
        <v>16109</v>
      </c>
      <c r="AE44" s="153">
        <v>8402</v>
      </c>
      <c r="AF44" s="153">
        <v>3377</v>
      </c>
      <c r="AG44" s="153">
        <v>24679</v>
      </c>
      <c r="AH44" s="653">
        <v>11.831340000000001</v>
      </c>
      <c r="AI44" s="653">
        <v>51.670929999999998</v>
      </c>
      <c r="AJ44" s="653">
        <v>36.497720000000001</v>
      </c>
      <c r="AK44" s="653">
        <v>43.516779999999997</v>
      </c>
      <c r="AL44" s="653">
        <v>19.036180000000002</v>
      </c>
      <c r="AM44" s="653">
        <v>7.6511800000000001</v>
      </c>
      <c r="AN44" s="653">
        <v>0.11781</v>
      </c>
      <c r="AO44" s="653">
        <v>55.914540000000002</v>
      </c>
      <c r="AP44" s="653">
        <v>51.686529999999998</v>
      </c>
      <c r="AQ44" s="653">
        <v>54.968269999999997</v>
      </c>
    </row>
    <row r="45" spans="1:43" x14ac:dyDescent="0.15">
      <c r="A45" s="192">
        <v>1364</v>
      </c>
      <c r="B45" s="192">
        <v>1</v>
      </c>
      <c r="C45" s="192">
        <v>28225</v>
      </c>
      <c r="D45" s="192">
        <v>2</v>
      </c>
      <c r="E45" s="656" t="s">
        <v>1161</v>
      </c>
      <c r="F45" s="153">
        <v>28989</v>
      </c>
      <c r="G45" s="153">
        <v>1041</v>
      </c>
      <c r="H45" s="153">
        <v>1151</v>
      </c>
      <c r="I45" s="153">
        <v>1238</v>
      </c>
      <c r="J45" s="153">
        <v>1223</v>
      </c>
      <c r="K45" s="153">
        <v>842</v>
      </c>
      <c r="L45" s="153">
        <v>1004</v>
      </c>
      <c r="M45" s="153">
        <v>1229</v>
      </c>
      <c r="N45" s="153">
        <v>1460</v>
      </c>
      <c r="O45" s="153">
        <v>1674</v>
      </c>
      <c r="P45" s="153">
        <v>1951</v>
      </c>
      <c r="Q45" s="153">
        <v>1781</v>
      </c>
      <c r="R45" s="153">
        <v>1892</v>
      </c>
      <c r="S45" s="153">
        <v>2072</v>
      </c>
      <c r="T45" s="153">
        <v>2333</v>
      </c>
      <c r="U45" s="153">
        <v>2413</v>
      </c>
      <c r="V45" s="153">
        <v>1832</v>
      </c>
      <c r="W45" s="153">
        <v>1444</v>
      </c>
      <c r="X45" s="153">
        <v>1288</v>
      </c>
      <c r="Y45" s="153">
        <v>804</v>
      </c>
      <c r="Z45" s="153">
        <v>274</v>
      </c>
      <c r="AA45" s="153">
        <v>43</v>
      </c>
      <c r="AB45" s="153">
        <v>3430</v>
      </c>
      <c r="AC45" s="153">
        <v>15128</v>
      </c>
      <c r="AD45" s="153">
        <v>10431</v>
      </c>
      <c r="AE45" s="153">
        <v>5685</v>
      </c>
      <c r="AF45" s="153">
        <v>2409</v>
      </c>
      <c r="AG45" s="153">
        <v>16238</v>
      </c>
      <c r="AH45" s="653">
        <v>11.83207</v>
      </c>
      <c r="AI45" s="653">
        <v>52.185310000000001</v>
      </c>
      <c r="AJ45" s="653">
        <v>35.982610000000001</v>
      </c>
      <c r="AK45" s="653">
        <v>43.13015</v>
      </c>
      <c r="AL45" s="653">
        <v>19.610890000000001</v>
      </c>
      <c r="AM45" s="653">
        <v>8.3100500000000004</v>
      </c>
      <c r="AN45" s="653">
        <v>0.14832999999999999</v>
      </c>
      <c r="AO45" s="653">
        <v>56.01435</v>
      </c>
      <c r="AP45" s="653">
        <v>51.611699999999999</v>
      </c>
      <c r="AQ45" s="653">
        <v>54.632840000000002</v>
      </c>
    </row>
    <row r="46" spans="1:43" x14ac:dyDescent="0.15">
      <c r="A46" s="192">
        <v>1365</v>
      </c>
      <c r="B46" s="192">
        <v>1</v>
      </c>
      <c r="C46" s="192">
        <v>28226</v>
      </c>
      <c r="D46" s="192">
        <v>2</v>
      </c>
      <c r="E46" s="656" t="s">
        <v>1162</v>
      </c>
      <c r="F46" s="153">
        <v>41967</v>
      </c>
      <c r="G46" s="153">
        <v>1245</v>
      </c>
      <c r="H46" s="153">
        <v>1603</v>
      </c>
      <c r="I46" s="153">
        <v>1647</v>
      </c>
      <c r="J46" s="153">
        <v>1748</v>
      </c>
      <c r="K46" s="153">
        <v>1532</v>
      </c>
      <c r="L46" s="153">
        <v>1324</v>
      </c>
      <c r="M46" s="153">
        <v>1746</v>
      </c>
      <c r="N46" s="153">
        <v>1916</v>
      </c>
      <c r="O46" s="153">
        <v>2399</v>
      </c>
      <c r="P46" s="153">
        <v>2666</v>
      </c>
      <c r="Q46" s="153">
        <v>2435</v>
      </c>
      <c r="R46" s="153">
        <v>2497</v>
      </c>
      <c r="S46" s="153">
        <v>2869</v>
      </c>
      <c r="T46" s="153">
        <v>3496</v>
      </c>
      <c r="U46" s="153">
        <v>3877</v>
      </c>
      <c r="V46" s="153">
        <v>2855</v>
      </c>
      <c r="W46" s="153">
        <v>2368</v>
      </c>
      <c r="X46" s="153">
        <v>2011</v>
      </c>
      <c r="Y46" s="153">
        <v>1265</v>
      </c>
      <c r="Z46" s="153">
        <v>401</v>
      </c>
      <c r="AA46" s="153">
        <v>67</v>
      </c>
      <c r="AB46" s="153">
        <v>4495</v>
      </c>
      <c r="AC46" s="153">
        <v>21132</v>
      </c>
      <c r="AD46" s="153">
        <v>16340</v>
      </c>
      <c r="AE46" s="153">
        <v>8967</v>
      </c>
      <c r="AF46" s="153">
        <v>3744</v>
      </c>
      <c r="AG46" s="153">
        <v>22880</v>
      </c>
      <c r="AH46" s="653">
        <v>10.710800000000001</v>
      </c>
      <c r="AI46" s="653">
        <v>50.353850000000001</v>
      </c>
      <c r="AJ46" s="653">
        <v>38.93535</v>
      </c>
      <c r="AK46" s="653">
        <v>45.771680000000003</v>
      </c>
      <c r="AL46" s="653">
        <v>21.366790000000002</v>
      </c>
      <c r="AM46" s="653">
        <v>8.9213000000000005</v>
      </c>
      <c r="AN46" s="653">
        <v>0.15964999999999999</v>
      </c>
      <c r="AO46" s="653">
        <v>54.519030000000001</v>
      </c>
      <c r="AP46" s="653">
        <v>52.843510000000002</v>
      </c>
      <c r="AQ46" s="653">
        <v>56.470750000000002</v>
      </c>
    </row>
    <row r="47" spans="1:43" x14ac:dyDescent="0.15">
      <c r="A47" s="192">
        <v>1366</v>
      </c>
      <c r="B47" s="192">
        <v>1</v>
      </c>
      <c r="C47" s="192">
        <v>28227</v>
      </c>
      <c r="D47" s="192">
        <v>2</v>
      </c>
      <c r="E47" s="656" t="s">
        <v>1163</v>
      </c>
      <c r="F47" s="153">
        <v>34819</v>
      </c>
      <c r="G47" s="153">
        <v>1010</v>
      </c>
      <c r="H47" s="153">
        <v>1376</v>
      </c>
      <c r="I47" s="153">
        <v>1614</v>
      </c>
      <c r="J47" s="153">
        <v>1439</v>
      </c>
      <c r="K47" s="153">
        <v>977</v>
      </c>
      <c r="L47" s="153">
        <v>1144</v>
      </c>
      <c r="M47" s="153">
        <v>1475</v>
      </c>
      <c r="N47" s="153">
        <v>1747</v>
      </c>
      <c r="O47" s="153">
        <v>1999</v>
      </c>
      <c r="P47" s="153">
        <v>2399</v>
      </c>
      <c r="Q47" s="153">
        <v>2056</v>
      </c>
      <c r="R47" s="153">
        <v>2282</v>
      </c>
      <c r="S47" s="153">
        <v>2648</v>
      </c>
      <c r="T47" s="153">
        <v>3066</v>
      </c>
      <c r="U47" s="153">
        <v>3136</v>
      </c>
      <c r="V47" s="153">
        <v>2193</v>
      </c>
      <c r="W47" s="153">
        <v>1775</v>
      </c>
      <c r="X47" s="153">
        <v>1487</v>
      </c>
      <c r="Y47" s="153">
        <v>753</v>
      </c>
      <c r="Z47" s="153">
        <v>215</v>
      </c>
      <c r="AA47" s="153">
        <v>28</v>
      </c>
      <c r="AB47" s="153">
        <v>4000</v>
      </c>
      <c r="AC47" s="153">
        <v>18166</v>
      </c>
      <c r="AD47" s="153">
        <v>12653</v>
      </c>
      <c r="AE47" s="153">
        <v>6451</v>
      </c>
      <c r="AF47" s="153">
        <v>2483</v>
      </c>
      <c r="AG47" s="153">
        <v>19793</v>
      </c>
      <c r="AH47" s="653">
        <v>11.48798</v>
      </c>
      <c r="AI47" s="653">
        <v>52.17266</v>
      </c>
      <c r="AJ47" s="653">
        <v>36.339350000000003</v>
      </c>
      <c r="AK47" s="653">
        <v>43.944400000000002</v>
      </c>
      <c r="AL47" s="653">
        <v>18.527239999999999</v>
      </c>
      <c r="AM47" s="653">
        <v>7.1311600000000004</v>
      </c>
      <c r="AN47" s="653">
        <v>8.0420000000000005E-2</v>
      </c>
      <c r="AO47" s="653">
        <v>56.845399999999998</v>
      </c>
      <c r="AP47" s="653">
        <v>51.763680000000001</v>
      </c>
      <c r="AQ47" s="653">
        <v>55.37717</v>
      </c>
    </row>
    <row r="48" spans="1:43" x14ac:dyDescent="0.15">
      <c r="A48" s="192">
        <v>1367</v>
      </c>
      <c r="B48" s="192">
        <v>1</v>
      </c>
      <c r="C48" s="192">
        <v>28228</v>
      </c>
      <c r="D48" s="192">
        <v>2</v>
      </c>
      <c r="E48" s="656" t="s">
        <v>1164</v>
      </c>
      <c r="F48" s="153">
        <v>40645</v>
      </c>
      <c r="G48" s="153">
        <v>1618</v>
      </c>
      <c r="H48" s="153">
        <v>1693</v>
      </c>
      <c r="I48" s="153">
        <v>1822</v>
      </c>
      <c r="J48" s="153">
        <v>2004</v>
      </c>
      <c r="K48" s="153">
        <v>2314</v>
      </c>
      <c r="L48" s="153">
        <v>2399</v>
      </c>
      <c r="M48" s="153">
        <v>2298</v>
      </c>
      <c r="N48" s="153">
        <v>2409</v>
      </c>
      <c r="O48" s="153">
        <v>2597</v>
      </c>
      <c r="P48" s="153">
        <v>3064</v>
      </c>
      <c r="Q48" s="153">
        <v>2652</v>
      </c>
      <c r="R48" s="153">
        <v>2521</v>
      </c>
      <c r="S48" s="153">
        <v>2398</v>
      </c>
      <c r="T48" s="153">
        <v>2602</v>
      </c>
      <c r="U48" s="153">
        <v>2683</v>
      </c>
      <c r="V48" s="153">
        <v>1960</v>
      </c>
      <c r="W48" s="153">
        <v>1565</v>
      </c>
      <c r="X48" s="153">
        <v>1213</v>
      </c>
      <c r="Y48" s="153">
        <v>648</v>
      </c>
      <c r="Z48" s="153">
        <v>159</v>
      </c>
      <c r="AA48" s="153">
        <v>26</v>
      </c>
      <c r="AB48" s="153">
        <v>5133</v>
      </c>
      <c r="AC48" s="153">
        <v>24656</v>
      </c>
      <c r="AD48" s="153">
        <v>10856</v>
      </c>
      <c r="AE48" s="153">
        <v>5571</v>
      </c>
      <c r="AF48" s="153">
        <v>2046</v>
      </c>
      <c r="AG48" s="153">
        <v>25254</v>
      </c>
      <c r="AH48" s="653">
        <v>12.62886</v>
      </c>
      <c r="AI48" s="653">
        <v>60.661830000000002</v>
      </c>
      <c r="AJ48" s="653">
        <v>26.709309999999999</v>
      </c>
      <c r="AK48" s="653">
        <v>32.609180000000002</v>
      </c>
      <c r="AL48" s="653">
        <v>13.706480000000001</v>
      </c>
      <c r="AM48" s="653">
        <v>5.03383</v>
      </c>
      <c r="AN48" s="653">
        <v>6.3969999999999999E-2</v>
      </c>
      <c r="AO48" s="653">
        <v>62.133099999999999</v>
      </c>
      <c r="AP48" s="653">
        <v>46.309150000000002</v>
      </c>
      <c r="AQ48" s="653">
        <v>46.967869999999998</v>
      </c>
    </row>
    <row r="49" spans="1:43" x14ac:dyDescent="0.15">
      <c r="A49" s="192">
        <v>1368</v>
      </c>
      <c r="B49" s="192">
        <v>1</v>
      </c>
      <c r="C49" s="192">
        <v>28229</v>
      </c>
      <c r="D49" s="192">
        <v>2</v>
      </c>
      <c r="E49" s="656" t="s">
        <v>520</v>
      </c>
      <c r="F49" s="153">
        <v>74316</v>
      </c>
      <c r="G49" s="153">
        <v>2574</v>
      </c>
      <c r="H49" s="153">
        <v>3255</v>
      </c>
      <c r="I49" s="153">
        <v>3387</v>
      </c>
      <c r="J49" s="153">
        <v>3603</v>
      </c>
      <c r="K49" s="153">
        <v>3309</v>
      </c>
      <c r="L49" s="153">
        <v>2778</v>
      </c>
      <c r="M49" s="153">
        <v>3425</v>
      </c>
      <c r="N49" s="153">
        <v>4120</v>
      </c>
      <c r="O49" s="153">
        <v>4745</v>
      </c>
      <c r="P49" s="153">
        <v>5671</v>
      </c>
      <c r="Q49" s="153">
        <v>4788</v>
      </c>
      <c r="R49" s="153">
        <v>4604</v>
      </c>
      <c r="S49" s="153">
        <v>4688</v>
      </c>
      <c r="T49" s="153">
        <v>5528</v>
      </c>
      <c r="U49" s="153">
        <v>6291</v>
      </c>
      <c r="V49" s="153">
        <v>4794</v>
      </c>
      <c r="W49" s="153">
        <v>3197</v>
      </c>
      <c r="X49" s="153">
        <v>2192</v>
      </c>
      <c r="Y49" s="153">
        <v>1037</v>
      </c>
      <c r="Z49" s="153">
        <v>288</v>
      </c>
      <c r="AA49" s="153">
        <v>42</v>
      </c>
      <c r="AB49" s="153">
        <v>9216</v>
      </c>
      <c r="AC49" s="153">
        <v>41731</v>
      </c>
      <c r="AD49" s="153">
        <v>23369</v>
      </c>
      <c r="AE49" s="153">
        <v>11550</v>
      </c>
      <c r="AF49" s="153">
        <v>3559</v>
      </c>
      <c r="AG49" s="153">
        <v>43656</v>
      </c>
      <c r="AH49" s="653">
        <v>12.4011</v>
      </c>
      <c r="AI49" s="653">
        <v>56.153449999999999</v>
      </c>
      <c r="AJ49" s="653">
        <v>31.445450000000001</v>
      </c>
      <c r="AK49" s="653">
        <v>37.75365</v>
      </c>
      <c r="AL49" s="653">
        <v>15.541740000000001</v>
      </c>
      <c r="AM49" s="653">
        <v>4.7890100000000002</v>
      </c>
      <c r="AN49" s="653">
        <v>5.6520000000000001E-2</v>
      </c>
      <c r="AO49" s="653">
        <v>58.743740000000003</v>
      </c>
      <c r="AP49" s="653">
        <v>48.66751</v>
      </c>
      <c r="AQ49" s="653">
        <v>50.281979999999997</v>
      </c>
    </row>
    <row r="50" spans="1:43" x14ac:dyDescent="0.15">
      <c r="A50" s="192">
        <v>1369</v>
      </c>
      <c r="B50" s="192">
        <v>1</v>
      </c>
      <c r="C50" s="192">
        <v>28301</v>
      </c>
      <c r="D50" s="192">
        <v>3</v>
      </c>
      <c r="E50" s="656" t="s">
        <v>1098</v>
      </c>
      <c r="F50" s="153">
        <v>29680</v>
      </c>
      <c r="G50" s="153">
        <v>829</v>
      </c>
      <c r="H50" s="153">
        <v>1310</v>
      </c>
      <c r="I50" s="153">
        <v>1701</v>
      </c>
      <c r="J50" s="153">
        <v>1761</v>
      </c>
      <c r="K50" s="153">
        <v>1141</v>
      </c>
      <c r="L50" s="153">
        <v>755</v>
      </c>
      <c r="M50" s="153">
        <v>976</v>
      </c>
      <c r="N50" s="153">
        <v>1366</v>
      </c>
      <c r="O50" s="153">
        <v>1897</v>
      </c>
      <c r="P50" s="153">
        <v>2366</v>
      </c>
      <c r="Q50" s="153">
        <v>2149</v>
      </c>
      <c r="R50" s="153">
        <v>1966</v>
      </c>
      <c r="S50" s="153">
        <v>2047</v>
      </c>
      <c r="T50" s="153">
        <v>2415</v>
      </c>
      <c r="U50" s="153">
        <v>2478</v>
      </c>
      <c r="V50" s="153">
        <v>1862</v>
      </c>
      <c r="W50" s="153">
        <v>1180</v>
      </c>
      <c r="X50" s="153">
        <v>828</v>
      </c>
      <c r="Y50" s="153">
        <v>492</v>
      </c>
      <c r="Z50" s="153">
        <v>127</v>
      </c>
      <c r="AA50" s="153">
        <v>34</v>
      </c>
      <c r="AB50" s="153">
        <v>3840</v>
      </c>
      <c r="AC50" s="153">
        <v>16424</v>
      </c>
      <c r="AD50" s="153">
        <v>9416</v>
      </c>
      <c r="AE50" s="153">
        <v>4523</v>
      </c>
      <c r="AF50" s="153">
        <v>1481</v>
      </c>
      <c r="AG50" s="153">
        <v>17078</v>
      </c>
      <c r="AH50" s="653">
        <v>12.93801</v>
      </c>
      <c r="AI50" s="653">
        <v>55.336930000000002</v>
      </c>
      <c r="AJ50" s="653">
        <v>31.725069999999999</v>
      </c>
      <c r="AK50" s="653">
        <v>38.621969999999997</v>
      </c>
      <c r="AL50" s="653">
        <v>15.23922</v>
      </c>
      <c r="AM50" s="653">
        <v>4.9898899999999999</v>
      </c>
      <c r="AN50" s="653">
        <v>0.11456</v>
      </c>
      <c r="AO50" s="653">
        <v>57.540430000000001</v>
      </c>
      <c r="AP50" s="653">
        <v>49.114490000000004</v>
      </c>
      <c r="AQ50" s="653">
        <v>51.519689999999997</v>
      </c>
    </row>
    <row r="51" spans="1:43" x14ac:dyDescent="0.15">
      <c r="A51" s="192">
        <v>1370</v>
      </c>
      <c r="B51" s="192">
        <v>1</v>
      </c>
      <c r="C51" s="192">
        <v>28365</v>
      </c>
      <c r="D51" s="192">
        <v>3</v>
      </c>
      <c r="E51" s="656" t="s">
        <v>517</v>
      </c>
      <c r="F51" s="153">
        <v>19261</v>
      </c>
      <c r="G51" s="153">
        <v>451</v>
      </c>
      <c r="H51" s="153">
        <v>703</v>
      </c>
      <c r="I51" s="153">
        <v>828</v>
      </c>
      <c r="J51" s="153">
        <v>850</v>
      </c>
      <c r="K51" s="153">
        <v>659</v>
      </c>
      <c r="L51" s="153">
        <v>614</v>
      </c>
      <c r="M51" s="153">
        <v>684</v>
      </c>
      <c r="N51" s="153">
        <v>846</v>
      </c>
      <c r="O51" s="153">
        <v>986</v>
      </c>
      <c r="P51" s="153">
        <v>1325</v>
      </c>
      <c r="Q51" s="153">
        <v>1229</v>
      </c>
      <c r="R51" s="153">
        <v>1324</v>
      </c>
      <c r="S51" s="153">
        <v>1388</v>
      </c>
      <c r="T51" s="153">
        <v>1526</v>
      </c>
      <c r="U51" s="153">
        <v>1732</v>
      </c>
      <c r="V51" s="153">
        <v>1405</v>
      </c>
      <c r="W51" s="153">
        <v>1160</v>
      </c>
      <c r="X51" s="153">
        <v>859</v>
      </c>
      <c r="Y51" s="153">
        <v>480</v>
      </c>
      <c r="Z51" s="153">
        <v>173</v>
      </c>
      <c r="AA51" s="153">
        <v>39</v>
      </c>
      <c r="AB51" s="153">
        <v>1982</v>
      </c>
      <c r="AC51" s="153">
        <v>9905</v>
      </c>
      <c r="AD51" s="153">
        <v>7374</v>
      </c>
      <c r="AE51" s="153">
        <v>4116</v>
      </c>
      <c r="AF51" s="153">
        <v>1551</v>
      </c>
      <c r="AG51" s="153">
        <v>10581</v>
      </c>
      <c r="AH51" s="653">
        <v>10.29022</v>
      </c>
      <c r="AI51" s="653">
        <v>51.425159999999998</v>
      </c>
      <c r="AJ51" s="653">
        <v>38.284619999999997</v>
      </c>
      <c r="AK51" s="653">
        <v>45.49089</v>
      </c>
      <c r="AL51" s="653">
        <v>21.369610000000002</v>
      </c>
      <c r="AM51" s="653">
        <v>8.0525400000000005</v>
      </c>
      <c r="AN51" s="653">
        <v>0.20247999999999999</v>
      </c>
      <c r="AO51" s="653">
        <v>54.934840000000001</v>
      </c>
      <c r="AP51" s="653">
        <v>53.108020000000003</v>
      </c>
      <c r="AQ51" s="653">
        <v>56.731749999999998</v>
      </c>
    </row>
    <row r="52" spans="1:43" x14ac:dyDescent="0.15">
      <c r="A52" s="192">
        <v>1371</v>
      </c>
      <c r="B52" s="192">
        <v>1</v>
      </c>
      <c r="C52" s="192">
        <v>28381</v>
      </c>
      <c r="D52" s="192">
        <v>3</v>
      </c>
      <c r="E52" s="656" t="s">
        <v>509</v>
      </c>
      <c r="F52" s="153">
        <v>30268</v>
      </c>
      <c r="G52" s="153">
        <v>1054</v>
      </c>
      <c r="H52" s="153">
        <v>1394</v>
      </c>
      <c r="I52" s="153">
        <v>1374</v>
      </c>
      <c r="J52" s="153">
        <v>1419</v>
      </c>
      <c r="K52" s="153">
        <v>1255</v>
      </c>
      <c r="L52" s="153">
        <v>1140</v>
      </c>
      <c r="M52" s="153">
        <v>1359</v>
      </c>
      <c r="N52" s="153">
        <v>1723</v>
      </c>
      <c r="O52" s="153">
        <v>1949</v>
      </c>
      <c r="P52" s="153">
        <v>2351</v>
      </c>
      <c r="Q52" s="153">
        <v>1910</v>
      </c>
      <c r="R52" s="153">
        <v>1750</v>
      </c>
      <c r="S52" s="153">
        <v>1856</v>
      </c>
      <c r="T52" s="153">
        <v>2260</v>
      </c>
      <c r="U52" s="153">
        <v>2824</v>
      </c>
      <c r="V52" s="153">
        <v>2100</v>
      </c>
      <c r="W52" s="153">
        <v>1318</v>
      </c>
      <c r="X52" s="153">
        <v>786</v>
      </c>
      <c r="Y52" s="153">
        <v>352</v>
      </c>
      <c r="Z52" s="153">
        <v>86</v>
      </c>
      <c r="AA52" s="153">
        <v>8</v>
      </c>
      <c r="AB52" s="153">
        <v>3822</v>
      </c>
      <c r="AC52" s="153">
        <v>16712</v>
      </c>
      <c r="AD52" s="153">
        <v>9734</v>
      </c>
      <c r="AE52" s="153">
        <v>4650</v>
      </c>
      <c r="AF52" s="153">
        <v>1232</v>
      </c>
      <c r="AG52" s="153">
        <v>17553</v>
      </c>
      <c r="AH52" s="653">
        <v>12.6272</v>
      </c>
      <c r="AI52" s="653">
        <v>55.213430000000002</v>
      </c>
      <c r="AJ52" s="653">
        <v>32.159379999999999</v>
      </c>
      <c r="AK52" s="653">
        <v>38.291260000000001</v>
      </c>
      <c r="AL52" s="653">
        <v>15.36276</v>
      </c>
      <c r="AM52" s="653">
        <v>4.0703100000000001</v>
      </c>
      <c r="AN52" s="653">
        <v>2.6429999999999999E-2</v>
      </c>
      <c r="AO52" s="653">
        <v>57.99194</v>
      </c>
      <c r="AP52" s="653">
        <v>48.69426</v>
      </c>
      <c r="AQ52" s="653">
        <v>50.25217</v>
      </c>
    </row>
    <row r="53" spans="1:43" x14ac:dyDescent="0.15">
      <c r="A53" s="192">
        <v>1372</v>
      </c>
      <c r="B53" s="192">
        <v>1</v>
      </c>
      <c r="C53" s="192">
        <v>28382</v>
      </c>
      <c r="D53" s="192">
        <v>3</v>
      </c>
      <c r="E53" s="656" t="s">
        <v>510</v>
      </c>
      <c r="F53" s="153">
        <v>33604</v>
      </c>
      <c r="G53" s="153">
        <v>1397</v>
      </c>
      <c r="H53" s="153">
        <v>1731</v>
      </c>
      <c r="I53" s="153">
        <v>1660</v>
      </c>
      <c r="J53" s="153">
        <v>1581</v>
      </c>
      <c r="K53" s="153">
        <v>1613</v>
      </c>
      <c r="L53" s="153">
        <v>1586</v>
      </c>
      <c r="M53" s="153">
        <v>1768</v>
      </c>
      <c r="N53" s="153">
        <v>2051</v>
      </c>
      <c r="O53" s="153">
        <v>2355</v>
      </c>
      <c r="P53" s="153">
        <v>2696</v>
      </c>
      <c r="Q53" s="153">
        <v>2230</v>
      </c>
      <c r="R53" s="153">
        <v>1855</v>
      </c>
      <c r="S53" s="153">
        <v>1814</v>
      </c>
      <c r="T53" s="153">
        <v>2101</v>
      </c>
      <c r="U53" s="153">
        <v>2587</v>
      </c>
      <c r="V53" s="153">
        <v>2098</v>
      </c>
      <c r="W53" s="153">
        <v>1312</v>
      </c>
      <c r="X53" s="153">
        <v>768</v>
      </c>
      <c r="Y53" s="153">
        <v>323</v>
      </c>
      <c r="Z53" s="153">
        <v>71</v>
      </c>
      <c r="AA53" s="153">
        <v>7</v>
      </c>
      <c r="AB53" s="153">
        <v>4788</v>
      </c>
      <c r="AC53" s="153">
        <v>19549</v>
      </c>
      <c r="AD53" s="153">
        <v>9267</v>
      </c>
      <c r="AE53" s="153">
        <v>4579</v>
      </c>
      <c r="AF53" s="153">
        <v>1169</v>
      </c>
      <c r="AG53" s="153">
        <v>20069</v>
      </c>
      <c r="AH53" s="653">
        <v>14.2483</v>
      </c>
      <c r="AI53" s="653">
        <v>58.174619999999997</v>
      </c>
      <c r="AJ53" s="653">
        <v>27.577069999999999</v>
      </c>
      <c r="AK53" s="653">
        <v>32.975239999999999</v>
      </c>
      <c r="AL53" s="653">
        <v>13.62635</v>
      </c>
      <c r="AM53" s="653">
        <v>3.4787499999999998</v>
      </c>
      <c r="AN53" s="653">
        <v>2.0830000000000001E-2</v>
      </c>
      <c r="AO53" s="653">
        <v>59.722059999999999</v>
      </c>
      <c r="AP53" s="653">
        <v>46.08323</v>
      </c>
      <c r="AQ53" s="653">
        <v>46.887520000000002</v>
      </c>
    </row>
    <row r="54" spans="1:43" x14ac:dyDescent="0.15">
      <c r="A54" s="192">
        <v>1373</v>
      </c>
      <c r="B54" s="192">
        <v>1</v>
      </c>
      <c r="C54" s="192">
        <v>28442</v>
      </c>
      <c r="D54" s="192">
        <v>3</v>
      </c>
      <c r="E54" s="656" t="s">
        <v>1100</v>
      </c>
      <c r="F54" s="153">
        <v>11231</v>
      </c>
      <c r="G54" s="153">
        <v>254</v>
      </c>
      <c r="H54" s="153">
        <v>409</v>
      </c>
      <c r="I54" s="153">
        <v>462</v>
      </c>
      <c r="J54" s="153">
        <v>483</v>
      </c>
      <c r="K54" s="153">
        <v>397</v>
      </c>
      <c r="L54" s="153">
        <v>381</v>
      </c>
      <c r="M54" s="153">
        <v>452</v>
      </c>
      <c r="N54" s="153">
        <v>534</v>
      </c>
      <c r="O54" s="153">
        <v>605</v>
      </c>
      <c r="P54" s="153">
        <v>726</v>
      </c>
      <c r="Q54" s="153">
        <v>671</v>
      </c>
      <c r="R54" s="153">
        <v>747</v>
      </c>
      <c r="S54" s="153">
        <v>912</v>
      </c>
      <c r="T54" s="153">
        <v>1018</v>
      </c>
      <c r="U54" s="153">
        <v>1068</v>
      </c>
      <c r="V54" s="153">
        <v>785</v>
      </c>
      <c r="W54" s="153">
        <v>611</v>
      </c>
      <c r="X54" s="153">
        <v>405</v>
      </c>
      <c r="Y54" s="153">
        <v>235</v>
      </c>
      <c r="Z54" s="153">
        <v>69</v>
      </c>
      <c r="AA54" s="153">
        <v>7</v>
      </c>
      <c r="AB54" s="153">
        <v>1125</v>
      </c>
      <c r="AC54" s="153">
        <v>5908</v>
      </c>
      <c r="AD54" s="153">
        <v>4198</v>
      </c>
      <c r="AE54" s="153">
        <v>2112</v>
      </c>
      <c r="AF54" s="153">
        <v>716</v>
      </c>
      <c r="AG54" s="153">
        <v>6443</v>
      </c>
      <c r="AH54" s="653">
        <v>10.016920000000001</v>
      </c>
      <c r="AI54" s="653">
        <v>52.604399999999998</v>
      </c>
      <c r="AJ54" s="653">
        <v>37.378680000000003</v>
      </c>
      <c r="AK54" s="653">
        <v>45.499070000000003</v>
      </c>
      <c r="AL54" s="653">
        <v>18.80509</v>
      </c>
      <c r="AM54" s="653">
        <v>6.37521</v>
      </c>
      <c r="AN54" s="653">
        <v>6.2330000000000003E-2</v>
      </c>
      <c r="AO54" s="653">
        <v>57.368000000000002</v>
      </c>
      <c r="AP54" s="653">
        <v>52.465989999999998</v>
      </c>
      <c r="AQ54" s="653">
        <v>56.560899999999997</v>
      </c>
    </row>
    <row r="55" spans="1:43" x14ac:dyDescent="0.15">
      <c r="A55" s="192">
        <v>1374</v>
      </c>
      <c r="B55" s="192">
        <v>1</v>
      </c>
      <c r="C55" s="192">
        <v>28443</v>
      </c>
      <c r="D55" s="192">
        <v>3</v>
      </c>
      <c r="E55" s="656" t="s">
        <v>1101</v>
      </c>
      <c r="F55" s="153">
        <v>19377</v>
      </c>
      <c r="G55" s="153">
        <v>747</v>
      </c>
      <c r="H55" s="153">
        <v>839</v>
      </c>
      <c r="I55" s="153">
        <v>922</v>
      </c>
      <c r="J55" s="153">
        <v>1094</v>
      </c>
      <c r="K55" s="153">
        <v>1165</v>
      </c>
      <c r="L55" s="153">
        <v>914</v>
      </c>
      <c r="M55" s="153">
        <v>904</v>
      </c>
      <c r="N55" s="153">
        <v>1094</v>
      </c>
      <c r="O55" s="153">
        <v>1240</v>
      </c>
      <c r="P55" s="153">
        <v>1456</v>
      </c>
      <c r="Q55" s="153">
        <v>1129</v>
      </c>
      <c r="R55" s="153">
        <v>1131</v>
      </c>
      <c r="S55" s="153">
        <v>1159</v>
      </c>
      <c r="T55" s="153">
        <v>1285</v>
      </c>
      <c r="U55" s="153">
        <v>1492</v>
      </c>
      <c r="V55" s="153">
        <v>1124</v>
      </c>
      <c r="W55" s="153">
        <v>750</v>
      </c>
      <c r="X55" s="153">
        <v>561</v>
      </c>
      <c r="Y55" s="153">
        <v>266</v>
      </c>
      <c r="Z55" s="153">
        <v>93</v>
      </c>
      <c r="AA55" s="153">
        <v>12</v>
      </c>
      <c r="AB55" s="153">
        <v>2508</v>
      </c>
      <c r="AC55" s="153">
        <v>11286</v>
      </c>
      <c r="AD55" s="153">
        <v>5583</v>
      </c>
      <c r="AE55" s="153">
        <v>2806</v>
      </c>
      <c r="AF55" s="153">
        <v>932</v>
      </c>
      <c r="AG55" s="153">
        <v>11477</v>
      </c>
      <c r="AH55" s="653">
        <v>12.94318</v>
      </c>
      <c r="AI55" s="653">
        <v>58.244309999999999</v>
      </c>
      <c r="AJ55" s="653">
        <v>28.81251</v>
      </c>
      <c r="AK55" s="653">
        <v>34.79383</v>
      </c>
      <c r="AL55" s="653">
        <v>14.48109</v>
      </c>
      <c r="AM55" s="653">
        <v>4.8098299999999998</v>
      </c>
      <c r="AN55" s="653">
        <v>6.1929999999999999E-2</v>
      </c>
      <c r="AO55" s="653">
        <v>59.23001</v>
      </c>
      <c r="AP55" s="653">
        <v>46.789360000000002</v>
      </c>
      <c r="AQ55" s="653">
        <v>47.608910000000002</v>
      </c>
    </row>
    <row r="56" spans="1:43" x14ac:dyDescent="0.15">
      <c r="A56" s="192">
        <v>1375</v>
      </c>
      <c r="B56" s="192">
        <v>1</v>
      </c>
      <c r="C56" s="192">
        <v>28446</v>
      </c>
      <c r="D56" s="192">
        <v>3</v>
      </c>
      <c r="E56" s="656" t="s">
        <v>1165</v>
      </c>
      <c r="F56" s="153">
        <v>10616</v>
      </c>
      <c r="G56" s="153">
        <v>307</v>
      </c>
      <c r="H56" s="153">
        <v>350</v>
      </c>
      <c r="I56" s="153">
        <v>494</v>
      </c>
      <c r="J56" s="153">
        <v>468</v>
      </c>
      <c r="K56" s="153">
        <v>344</v>
      </c>
      <c r="L56" s="153">
        <v>369</v>
      </c>
      <c r="M56" s="153">
        <v>390</v>
      </c>
      <c r="N56" s="153">
        <v>483</v>
      </c>
      <c r="O56" s="153">
        <v>563</v>
      </c>
      <c r="P56" s="153">
        <v>655</v>
      </c>
      <c r="Q56" s="153">
        <v>642</v>
      </c>
      <c r="R56" s="153">
        <v>749</v>
      </c>
      <c r="S56" s="153">
        <v>746</v>
      </c>
      <c r="T56" s="153">
        <v>913</v>
      </c>
      <c r="U56" s="153">
        <v>936</v>
      </c>
      <c r="V56" s="153">
        <v>724</v>
      </c>
      <c r="W56" s="153">
        <v>578</v>
      </c>
      <c r="X56" s="153">
        <v>509</v>
      </c>
      <c r="Y56" s="153">
        <v>288</v>
      </c>
      <c r="Z56" s="153">
        <v>93</v>
      </c>
      <c r="AA56" s="153">
        <v>15</v>
      </c>
      <c r="AB56" s="153">
        <v>1151</v>
      </c>
      <c r="AC56" s="153">
        <v>5409</v>
      </c>
      <c r="AD56" s="153">
        <v>4056</v>
      </c>
      <c r="AE56" s="153">
        <v>2207</v>
      </c>
      <c r="AF56" s="153">
        <v>905</v>
      </c>
      <c r="AG56" s="153">
        <v>5854</v>
      </c>
      <c r="AH56" s="653">
        <v>10.842129999999999</v>
      </c>
      <c r="AI56" s="653">
        <v>50.951390000000004</v>
      </c>
      <c r="AJ56" s="653">
        <v>38.206479999999999</v>
      </c>
      <c r="AK56" s="653">
        <v>45.233609999999999</v>
      </c>
      <c r="AL56" s="653">
        <v>20.789370000000002</v>
      </c>
      <c r="AM56" s="653">
        <v>8.5248699999999999</v>
      </c>
      <c r="AN56" s="653">
        <v>0.14130000000000001</v>
      </c>
      <c r="AO56" s="653">
        <v>55.143180000000001</v>
      </c>
      <c r="AP56" s="653">
        <v>52.75085</v>
      </c>
      <c r="AQ56" s="653">
        <v>56.550339999999998</v>
      </c>
    </row>
    <row r="57" spans="1:43" x14ac:dyDescent="0.15">
      <c r="A57" s="192">
        <v>1376</v>
      </c>
      <c r="B57" s="192">
        <v>1</v>
      </c>
      <c r="C57" s="192">
        <v>28464</v>
      </c>
      <c r="D57" s="192">
        <v>3</v>
      </c>
      <c r="E57" s="656" t="s">
        <v>1103</v>
      </c>
      <c r="F57" s="153">
        <v>33477</v>
      </c>
      <c r="G57" s="153">
        <v>1268</v>
      </c>
      <c r="H57" s="153">
        <v>1671</v>
      </c>
      <c r="I57" s="153">
        <v>1923</v>
      </c>
      <c r="J57" s="153">
        <v>1886</v>
      </c>
      <c r="K57" s="153">
        <v>1465</v>
      </c>
      <c r="L57" s="153">
        <v>1319</v>
      </c>
      <c r="M57" s="153">
        <v>1675</v>
      </c>
      <c r="N57" s="153">
        <v>1939</v>
      </c>
      <c r="O57" s="153">
        <v>2446</v>
      </c>
      <c r="P57" s="153">
        <v>3027</v>
      </c>
      <c r="Q57" s="153">
        <v>2187</v>
      </c>
      <c r="R57" s="153">
        <v>1819</v>
      </c>
      <c r="S57" s="153">
        <v>1687</v>
      </c>
      <c r="T57" s="153">
        <v>2217</v>
      </c>
      <c r="U57" s="153">
        <v>2554</v>
      </c>
      <c r="V57" s="153">
        <v>1972</v>
      </c>
      <c r="W57" s="153">
        <v>1215</v>
      </c>
      <c r="X57" s="153">
        <v>754</v>
      </c>
      <c r="Y57" s="153">
        <v>329</v>
      </c>
      <c r="Z57" s="153">
        <v>110</v>
      </c>
      <c r="AA57" s="153">
        <v>14</v>
      </c>
      <c r="AB57" s="153">
        <v>4862</v>
      </c>
      <c r="AC57" s="153">
        <v>19450</v>
      </c>
      <c r="AD57" s="153">
        <v>9165</v>
      </c>
      <c r="AE57" s="153">
        <v>4394</v>
      </c>
      <c r="AF57" s="153">
        <v>1207</v>
      </c>
      <c r="AG57" s="153">
        <v>19781</v>
      </c>
      <c r="AH57" s="653">
        <v>14.523400000000001</v>
      </c>
      <c r="AI57" s="653">
        <v>58.099589999999999</v>
      </c>
      <c r="AJ57" s="653">
        <v>27.377009999999999</v>
      </c>
      <c r="AK57" s="653">
        <v>32.416289999999996</v>
      </c>
      <c r="AL57" s="653">
        <v>13.12543</v>
      </c>
      <c r="AM57" s="653">
        <v>3.6054599999999999</v>
      </c>
      <c r="AN57" s="653">
        <v>4.1820000000000003E-2</v>
      </c>
      <c r="AO57" s="653">
        <v>59.088329999999999</v>
      </c>
      <c r="AP57" s="653">
        <v>45.93403</v>
      </c>
      <c r="AQ57" s="653">
        <v>46.932389999999998</v>
      </c>
    </row>
    <row r="58" spans="1:43" x14ac:dyDescent="0.15">
      <c r="A58" s="192">
        <v>1377</v>
      </c>
      <c r="B58" s="192">
        <v>1</v>
      </c>
      <c r="C58" s="192">
        <v>28481</v>
      </c>
      <c r="D58" s="192">
        <v>3</v>
      </c>
      <c r="E58" s="656" t="s">
        <v>526</v>
      </c>
      <c r="F58" s="153">
        <v>13879</v>
      </c>
      <c r="G58" s="153">
        <v>270</v>
      </c>
      <c r="H58" s="153">
        <v>458</v>
      </c>
      <c r="I58" s="153">
        <v>548</v>
      </c>
      <c r="J58" s="153">
        <v>586</v>
      </c>
      <c r="K58" s="153">
        <v>476</v>
      </c>
      <c r="L58" s="153">
        <v>402</v>
      </c>
      <c r="M58" s="153">
        <v>481</v>
      </c>
      <c r="N58" s="153">
        <v>639</v>
      </c>
      <c r="O58" s="153">
        <v>743</v>
      </c>
      <c r="P58" s="153">
        <v>924</v>
      </c>
      <c r="Q58" s="153">
        <v>803</v>
      </c>
      <c r="R58" s="153">
        <v>922</v>
      </c>
      <c r="S58" s="153">
        <v>1071</v>
      </c>
      <c r="T58" s="153">
        <v>1304</v>
      </c>
      <c r="U58" s="153">
        <v>1491</v>
      </c>
      <c r="V58" s="153">
        <v>1097</v>
      </c>
      <c r="W58" s="153">
        <v>698</v>
      </c>
      <c r="X58" s="153">
        <v>552</v>
      </c>
      <c r="Y58" s="153">
        <v>319</v>
      </c>
      <c r="Z58" s="153">
        <v>84</v>
      </c>
      <c r="AA58" s="153">
        <v>11</v>
      </c>
      <c r="AB58" s="153">
        <v>1276</v>
      </c>
      <c r="AC58" s="153">
        <v>7047</v>
      </c>
      <c r="AD58" s="153">
        <v>5556</v>
      </c>
      <c r="AE58" s="153">
        <v>2761</v>
      </c>
      <c r="AF58" s="153">
        <v>966</v>
      </c>
      <c r="AG58" s="153">
        <v>7765</v>
      </c>
      <c r="AH58" s="653">
        <v>9.1937499999999996</v>
      </c>
      <c r="AI58" s="653">
        <v>50.774549999999998</v>
      </c>
      <c r="AJ58" s="653">
        <v>40.031700000000001</v>
      </c>
      <c r="AK58" s="653">
        <v>47.748399999999997</v>
      </c>
      <c r="AL58" s="653">
        <v>19.893360000000001</v>
      </c>
      <c r="AM58" s="653">
        <v>6.9601600000000001</v>
      </c>
      <c r="AN58" s="653">
        <v>7.9259999999999997E-2</v>
      </c>
      <c r="AO58" s="653">
        <v>55.947830000000003</v>
      </c>
      <c r="AP58" s="653">
        <v>53.732509999999998</v>
      </c>
      <c r="AQ58" s="653">
        <v>58.264710000000001</v>
      </c>
    </row>
    <row r="59" spans="1:43" x14ac:dyDescent="0.15">
      <c r="A59" s="192">
        <v>1378</v>
      </c>
      <c r="B59" s="192">
        <v>1</v>
      </c>
      <c r="C59" s="192">
        <v>28501</v>
      </c>
      <c r="D59" s="192">
        <v>3</v>
      </c>
      <c r="E59" s="656" t="s">
        <v>1104</v>
      </c>
      <c r="F59" s="153">
        <v>15863</v>
      </c>
      <c r="G59" s="153">
        <v>387</v>
      </c>
      <c r="H59" s="153">
        <v>499</v>
      </c>
      <c r="I59" s="153">
        <v>576</v>
      </c>
      <c r="J59" s="153">
        <v>544</v>
      </c>
      <c r="K59" s="153">
        <v>398</v>
      </c>
      <c r="L59" s="153">
        <v>445</v>
      </c>
      <c r="M59" s="153">
        <v>541</v>
      </c>
      <c r="N59" s="153">
        <v>648</v>
      </c>
      <c r="O59" s="153">
        <v>867</v>
      </c>
      <c r="P59" s="153">
        <v>894</v>
      </c>
      <c r="Q59" s="153">
        <v>843</v>
      </c>
      <c r="R59" s="153">
        <v>1053</v>
      </c>
      <c r="S59" s="153">
        <v>1307</v>
      </c>
      <c r="T59" s="153">
        <v>1532</v>
      </c>
      <c r="U59" s="153">
        <v>1514</v>
      </c>
      <c r="V59" s="153">
        <v>1103</v>
      </c>
      <c r="W59" s="153">
        <v>1028</v>
      </c>
      <c r="X59" s="153">
        <v>913</v>
      </c>
      <c r="Y59" s="153">
        <v>537</v>
      </c>
      <c r="Z59" s="153">
        <v>203</v>
      </c>
      <c r="AA59" s="153">
        <v>31</v>
      </c>
      <c r="AB59" s="153">
        <v>1462</v>
      </c>
      <c r="AC59" s="153">
        <v>7540</v>
      </c>
      <c r="AD59" s="153">
        <v>6861</v>
      </c>
      <c r="AE59" s="153">
        <v>3815</v>
      </c>
      <c r="AF59" s="153">
        <v>1684</v>
      </c>
      <c r="AG59" s="153">
        <v>8528</v>
      </c>
      <c r="AH59" s="653">
        <v>9.2164199999999994</v>
      </c>
      <c r="AI59" s="653">
        <v>47.53199</v>
      </c>
      <c r="AJ59" s="653">
        <v>43.25159</v>
      </c>
      <c r="AK59" s="653">
        <v>51.49089</v>
      </c>
      <c r="AL59" s="653">
        <v>24.049679999999999</v>
      </c>
      <c r="AM59" s="653">
        <v>10.6159</v>
      </c>
      <c r="AN59" s="653">
        <v>0.19542000000000001</v>
      </c>
      <c r="AO59" s="653">
        <v>53.76032</v>
      </c>
      <c r="AP59" s="653">
        <v>55.863930000000003</v>
      </c>
      <c r="AQ59" s="653">
        <v>61.051139999999997</v>
      </c>
    </row>
    <row r="60" spans="1:43" x14ac:dyDescent="0.15">
      <c r="A60" s="192">
        <v>1379</v>
      </c>
      <c r="B60" s="192">
        <v>1</v>
      </c>
      <c r="C60" s="192">
        <v>28585</v>
      </c>
      <c r="D60" s="192">
        <v>3</v>
      </c>
      <c r="E60" s="656" t="s">
        <v>1166</v>
      </c>
      <c r="F60" s="153">
        <v>16064</v>
      </c>
      <c r="G60" s="153">
        <v>410</v>
      </c>
      <c r="H60" s="153">
        <v>588</v>
      </c>
      <c r="I60" s="153">
        <v>663</v>
      </c>
      <c r="J60" s="153">
        <v>721</v>
      </c>
      <c r="K60" s="153">
        <v>314</v>
      </c>
      <c r="L60" s="153">
        <v>449</v>
      </c>
      <c r="M60" s="153">
        <v>526</v>
      </c>
      <c r="N60" s="153">
        <v>673</v>
      </c>
      <c r="O60" s="153">
        <v>794</v>
      </c>
      <c r="P60" s="153">
        <v>980</v>
      </c>
      <c r="Q60" s="153">
        <v>955</v>
      </c>
      <c r="R60" s="153">
        <v>1136</v>
      </c>
      <c r="S60" s="153">
        <v>1325</v>
      </c>
      <c r="T60" s="153">
        <v>1393</v>
      </c>
      <c r="U60" s="153">
        <v>1405</v>
      </c>
      <c r="V60" s="153">
        <v>1191</v>
      </c>
      <c r="W60" s="153">
        <v>1043</v>
      </c>
      <c r="X60" s="153">
        <v>875</v>
      </c>
      <c r="Y60" s="153">
        <v>463</v>
      </c>
      <c r="Z60" s="153">
        <v>137</v>
      </c>
      <c r="AA60" s="153">
        <v>23</v>
      </c>
      <c r="AB60" s="153">
        <v>1661</v>
      </c>
      <c r="AC60" s="153">
        <v>7873</v>
      </c>
      <c r="AD60" s="153">
        <v>6530</v>
      </c>
      <c r="AE60" s="153">
        <v>3732</v>
      </c>
      <c r="AF60" s="153">
        <v>1498</v>
      </c>
      <c r="AG60" s="153">
        <v>8545</v>
      </c>
      <c r="AH60" s="653">
        <v>10.33989</v>
      </c>
      <c r="AI60" s="653">
        <v>49.010210000000001</v>
      </c>
      <c r="AJ60" s="653">
        <v>40.649900000000002</v>
      </c>
      <c r="AK60" s="653">
        <v>48.898159999999997</v>
      </c>
      <c r="AL60" s="653">
        <v>23.23207</v>
      </c>
      <c r="AM60" s="653">
        <v>9.3252000000000006</v>
      </c>
      <c r="AN60" s="653">
        <v>0.14318</v>
      </c>
      <c r="AO60" s="653">
        <v>53.193480000000001</v>
      </c>
      <c r="AP60" s="653">
        <v>54.52534</v>
      </c>
      <c r="AQ60" s="653">
        <v>59.213329999999999</v>
      </c>
    </row>
    <row r="61" spans="1:43" x14ac:dyDescent="0.15">
      <c r="A61" s="192">
        <v>1380</v>
      </c>
      <c r="B61" s="192">
        <v>1</v>
      </c>
      <c r="C61" s="192">
        <v>28586</v>
      </c>
      <c r="D61" s="192">
        <v>3</v>
      </c>
      <c r="E61" s="657" t="s">
        <v>534</v>
      </c>
      <c r="F61" s="153">
        <v>13318</v>
      </c>
      <c r="G61" s="153">
        <v>345</v>
      </c>
      <c r="H61" s="153">
        <v>456</v>
      </c>
      <c r="I61" s="153">
        <v>600</v>
      </c>
      <c r="J61" s="153">
        <v>478</v>
      </c>
      <c r="K61" s="153">
        <v>272</v>
      </c>
      <c r="L61" s="153">
        <v>396</v>
      </c>
      <c r="M61" s="153">
        <v>454</v>
      </c>
      <c r="N61" s="153">
        <v>616</v>
      </c>
      <c r="O61" s="153">
        <v>731</v>
      </c>
      <c r="P61" s="153">
        <v>758</v>
      </c>
      <c r="Q61" s="153">
        <v>726</v>
      </c>
      <c r="R61" s="153">
        <v>878</v>
      </c>
      <c r="S61" s="153">
        <v>1144</v>
      </c>
      <c r="T61" s="153">
        <v>1228</v>
      </c>
      <c r="U61" s="153">
        <v>1249</v>
      </c>
      <c r="V61" s="153">
        <v>905</v>
      </c>
      <c r="W61" s="153">
        <v>808</v>
      </c>
      <c r="X61" s="153">
        <v>733</v>
      </c>
      <c r="Y61" s="153">
        <v>415</v>
      </c>
      <c r="Z61" s="153">
        <v>105</v>
      </c>
      <c r="AA61" s="153">
        <v>21</v>
      </c>
      <c r="AB61" s="153">
        <v>1401</v>
      </c>
      <c r="AC61" s="153">
        <v>6453</v>
      </c>
      <c r="AD61" s="153">
        <v>5464</v>
      </c>
      <c r="AE61" s="153">
        <v>2987</v>
      </c>
      <c r="AF61" s="153">
        <v>1274</v>
      </c>
      <c r="AG61" s="153">
        <v>7203</v>
      </c>
      <c r="AH61" s="653">
        <v>10.519600000000001</v>
      </c>
      <c r="AI61" s="653">
        <v>48.453220000000002</v>
      </c>
      <c r="AJ61" s="653">
        <v>41.027180000000001</v>
      </c>
      <c r="AK61" s="653">
        <v>49.617060000000002</v>
      </c>
      <c r="AL61" s="653">
        <v>22.428290000000001</v>
      </c>
      <c r="AM61" s="653">
        <v>9.5660000000000007</v>
      </c>
      <c r="AN61" s="653">
        <v>0.15767999999999999</v>
      </c>
      <c r="AO61" s="653">
        <v>54.084699999999998</v>
      </c>
      <c r="AP61" s="653">
        <v>54.61909</v>
      </c>
      <c r="AQ61" s="653">
        <v>59.737110000000001</v>
      </c>
    </row>
    <row r="62" spans="1:43" x14ac:dyDescent="0.15">
      <c r="A62" s="192">
        <v>3295</v>
      </c>
      <c r="B62" s="192">
        <v>2</v>
      </c>
      <c r="C62" s="192">
        <v>28000</v>
      </c>
      <c r="D62" s="192" t="s">
        <v>896</v>
      </c>
      <c r="E62" s="192" t="s">
        <v>631</v>
      </c>
      <c r="F62" s="153">
        <v>2599756</v>
      </c>
      <c r="G62" s="153">
        <v>101700</v>
      </c>
      <c r="H62" s="153">
        <v>116394</v>
      </c>
      <c r="I62" s="153">
        <v>123424</v>
      </c>
      <c r="J62" s="153">
        <v>129150</v>
      </c>
      <c r="K62" s="153">
        <v>130036</v>
      </c>
      <c r="L62" s="153">
        <v>124973</v>
      </c>
      <c r="M62" s="153">
        <v>135537</v>
      </c>
      <c r="N62" s="153">
        <v>151543</v>
      </c>
      <c r="O62" s="153">
        <v>174105</v>
      </c>
      <c r="P62" s="153">
        <v>213153</v>
      </c>
      <c r="Q62" s="153">
        <v>188226</v>
      </c>
      <c r="R62" s="153">
        <v>168621</v>
      </c>
      <c r="S62" s="153">
        <v>154711</v>
      </c>
      <c r="T62" s="153">
        <v>169343</v>
      </c>
      <c r="U62" s="153">
        <v>193473</v>
      </c>
      <c r="V62" s="153">
        <v>143495</v>
      </c>
      <c r="W62" s="153">
        <v>98052</v>
      </c>
      <c r="X62" s="153">
        <v>57873</v>
      </c>
      <c r="Y62" s="153">
        <v>21512</v>
      </c>
      <c r="Z62" s="153">
        <v>4042</v>
      </c>
      <c r="AA62" s="153">
        <v>393</v>
      </c>
      <c r="AB62" s="153">
        <v>341518</v>
      </c>
      <c r="AC62" s="153">
        <v>1570055</v>
      </c>
      <c r="AD62" s="153">
        <v>688183</v>
      </c>
      <c r="AE62" s="153">
        <v>325367</v>
      </c>
      <c r="AF62" s="153">
        <v>83820</v>
      </c>
      <c r="AG62" s="153">
        <v>1610248</v>
      </c>
      <c r="AH62" s="653">
        <v>13.13654</v>
      </c>
      <c r="AI62" s="653">
        <v>60.392400000000002</v>
      </c>
      <c r="AJ62" s="653">
        <v>26.471060000000001</v>
      </c>
      <c r="AK62" s="653">
        <v>32.422040000000003</v>
      </c>
      <c r="AL62" s="653">
        <v>12.51529</v>
      </c>
      <c r="AM62" s="653">
        <v>3.2241499999999998</v>
      </c>
      <c r="AN62" s="653">
        <v>1.512E-2</v>
      </c>
      <c r="AO62" s="653">
        <v>61.938429999999997</v>
      </c>
      <c r="AP62" s="653">
        <v>46.256149999999998</v>
      </c>
      <c r="AQ62" s="653">
        <v>47.66583</v>
      </c>
    </row>
    <row r="63" spans="1:43" x14ac:dyDescent="0.15">
      <c r="A63" s="192">
        <v>3296</v>
      </c>
      <c r="B63" s="192">
        <v>2</v>
      </c>
      <c r="C63" s="192">
        <v>28100</v>
      </c>
      <c r="D63" s="192">
        <v>1</v>
      </c>
      <c r="E63" s="654" t="s">
        <v>1259</v>
      </c>
      <c r="F63" s="153">
        <v>716452</v>
      </c>
      <c r="G63" s="153">
        <v>26660</v>
      </c>
      <c r="H63" s="153">
        <v>30357</v>
      </c>
      <c r="I63" s="153">
        <v>32637</v>
      </c>
      <c r="J63" s="153">
        <v>34957</v>
      </c>
      <c r="K63" s="153">
        <v>40171</v>
      </c>
      <c r="L63" s="153">
        <v>35596</v>
      </c>
      <c r="M63" s="153">
        <v>37657</v>
      </c>
      <c r="N63" s="153">
        <v>41822</v>
      </c>
      <c r="O63" s="153">
        <v>47494</v>
      </c>
      <c r="P63" s="153">
        <v>58465</v>
      </c>
      <c r="Q63" s="153">
        <v>52126</v>
      </c>
      <c r="R63" s="153">
        <v>46925</v>
      </c>
      <c r="S63" s="153">
        <v>42971</v>
      </c>
      <c r="T63" s="153">
        <v>46606</v>
      </c>
      <c r="U63" s="153">
        <v>53121</v>
      </c>
      <c r="V63" s="153">
        <v>38778</v>
      </c>
      <c r="W63" s="153">
        <v>26678</v>
      </c>
      <c r="X63" s="153">
        <v>16147</v>
      </c>
      <c r="Y63" s="153">
        <v>6009</v>
      </c>
      <c r="Z63" s="153">
        <v>1174</v>
      </c>
      <c r="AA63" s="153">
        <v>101</v>
      </c>
      <c r="AB63" s="153">
        <v>89654</v>
      </c>
      <c r="AC63" s="153">
        <v>438184</v>
      </c>
      <c r="AD63" s="153">
        <v>188614</v>
      </c>
      <c r="AE63" s="153">
        <v>88887</v>
      </c>
      <c r="AF63" s="153">
        <v>23431</v>
      </c>
      <c r="AG63" s="153">
        <v>449833</v>
      </c>
      <c r="AH63" s="653">
        <v>12.51361</v>
      </c>
      <c r="AI63" s="653">
        <v>61.160269999999997</v>
      </c>
      <c r="AJ63" s="653">
        <v>26.32612</v>
      </c>
      <c r="AK63" s="653">
        <v>32.323869999999999</v>
      </c>
      <c r="AL63" s="653">
        <v>12.406549999999999</v>
      </c>
      <c r="AM63" s="653">
        <v>3.2704200000000001</v>
      </c>
      <c r="AN63" s="653">
        <v>1.41E-2</v>
      </c>
      <c r="AO63" s="653">
        <v>62.786200000000001</v>
      </c>
      <c r="AP63" s="653">
        <v>46.319670000000002</v>
      </c>
      <c r="AQ63" s="653">
        <v>47.659350000000003</v>
      </c>
    </row>
    <row r="64" spans="1:43" x14ac:dyDescent="0.15">
      <c r="A64" s="192">
        <v>3297</v>
      </c>
      <c r="B64" s="192">
        <v>2</v>
      </c>
      <c r="C64" s="192">
        <v>28101</v>
      </c>
      <c r="D64" s="192">
        <v>0</v>
      </c>
      <c r="E64" s="655" t="s">
        <v>1149</v>
      </c>
      <c r="F64" s="153">
        <v>99420</v>
      </c>
      <c r="G64" s="153">
        <v>4197</v>
      </c>
      <c r="H64" s="153">
        <v>4722</v>
      </c>
      <c r="I64" s="153">
        <v>4929</v>
      </c>
      <c r="J64" s="153">
        <v>5226</v>
      </c>
      <c r="K64" s="153">
        <v>6063</v>
      </c>
      <c r="L64" s="153">
        <v>4901</v>
      </c>
      <c r="M64" s="153">
        <v>4993</v>
      </c>
      <c r="N64" s="153">
        <v>5908</v>
      </c>
      <c r="O64" s="153">
        <v>6846</v>
      </c>
      <c r="P64" s="153">
        <v>8586</v>
      </c>
      <c r="Q64" s="153">
        <v>7851</v>
      </c>
      <c r="R64" s="153">
        <v>6879</v>
      </c>
      <c r="S64" s="153">
        <v>5946</v>
      </c>
      <c r="T64" s="153">
        <v>5625</v>
      </c>
      <c r="U64" s="153">
        <v>6338</v>
      </c>
      <c r="V64" s="153">
        <v>4334</v>
      </c>
      <c r="W64" s="153">
        <v>3106</v>
      </c>
      <c r="X64" s="153">
        <v>1993</v>
      </c>
      <c r="Y64" s="153">
        <v>809</v>
      </c>
      <c r="Z64" s="153">
        <v>159</v>
      </c>
      <c r="AA64" s="153">
        <v>9</v>
      </c>
      <c r="AB64" s="153">
        <v>13848</v>
      </c>
      <c r="AC64" s="153">
        <v>63199</v>
      </c>
      <c r="AD64" s="153">
        <v>22373</v>
      </c>
      <c r="AE64" s="153">
        <v>10410</v>
      </c>
      <c r="AF64" s="153">
        <v>2970</v>
      </c>
      <c r="AG64" s="153">
        <v>63598</v>
      </c>
      <c r="AH64" s="653">
        <v>13.928789999999999</v>
      </c>
      <c r="AI64" s="653">
        <v>63.567689999999999</v>
      </c>
      <c r="AJ64" s="653">
        <v>22.503520000000002</v>
      </c>
      <c r="AK64" s="653">
        <v>28.484210000000001</v>
      </c>
      <c r="AL64" s="653">
        <v>10.47073</v>
      </c>
      <c r="AM64" s="653">
        <v>2.98733</v>
      </c>
      <c r="AN64" s="653">
        <v>9.0500000000000008E-3</v>
      </c>
      <c r="AO64" s="653">
        <v>63.96902</v>
      </c>
      <c r="AP64" s="653">
        <v>44.523569999999999</v>
      </c>
      <c r="AQ64" s="653">
        <v>46.150640000000003</v>
      </c>
    </row>
    <row r="65" spans="1:43" x14ac:dyDescent="0.15">
      <c r="A65" s="192">
        <v>3298</v>
      </c>
      <c r="B65" s="192">
        <v>2</v>
      </c>
      <c r="C65" s="192">
        <v>28102</v>
      </c>
      <c r="D65" s="192">
        <v>0</v>
      </c>
      <c r="E65" s="655" t="s">
        <v>1260</v>
      </c>
      <c r="F65" s="153">
        <v>63549</v>
      </c>
      <c r="G65" s="153">
        <v>2588</v>
      </c>
      <c r="H65" s="153">
        <v>2878</v>
      </c>
      <c r="I65" s="153">
        <v>2877</v>
      </c>
      <c r="J65" s="153">
        <v>3473</v>
      </c>
      <c r="K65" s="153">
        <v>5482</v>
      </c>
      <c r="L65" s="153">
        <v>3394</v>
      </c>
      <c r="M65" s="153">
        <v>3394</v>
      </c>
      <c r="N65" s="153">
        <v>3761</v>
      </c>
      <c r="O65" s="153">
        <v>4313</v>
      </c>
      <c r="P65" s="153">
        <v>5272</v>
      </c>
      <c r="Q65" s="153">
        <v>4633</v>
      </c>
      <c r="R65" s="153">
        <v>3956</v>
      </c>
      <c r="S65" s="153">
        <v>3315</v>
      </c>
      <c r="T65" s="153">
        <v>3423</v>
      </c>
      <c r="U65" s="153">
        <v>3865</v>
      </c>
      <c r="V65" s="153">
        <v>2809</v>
      </c>
      <c r="W65" s="153">
        <v>2016</v>
      </c>
      <c r="X65" s="153">
        <v>1349</v>
      </c>
      <c r="Y65" s="153">
        <v>619</v>
      </c>
      <c r="Z65" s="153">
        <v>124</v>
      </c>
      <c r="AA65" s="153">
        <v>8</v>
      </c>
      <c r="AB65" s="153">
        <v>8343</v>
      </c>
      <c r="AC65" s="153">
        <v>40993</v>
      </c>
      <c r="AD65" s="153">
        <v>14213</v>
      </c>
      <c r="AE65" s="153">
        <v>6925</v>
      </c>
      <c r="AF65" s="153">
        <v>2100</v>
      </c>
      <c r="AG65" s="153">
        <v>40943</v>
      </c>
      <c r="AH65" s="653">
        <v>13.128450000000001</v>
      </c>
      <c r="AI65" s="653">
        <v>64.506129999999999</v>
      </c>
      <c r="AJ65" s="653">
        <v>22.36542</v>
      </c>
      <c r="AK65" s="653">
        <v>27.581869999999999</v>
      </c>
      <c r="AL65" s="653">
        <v>10.8971</v>
      </c>
      <c r="AM65" s="653">
        <v>3.3045399999999998</v>
      </c>
      <c r="AN65" s="653">
        <v>1.259E-2</v>
      </c>
      <c r="AO65" s="653">
        <v>64.427449999999993</v>
      </c>
      <c r="AP65" s="653">
        <v>43.842149999999997</v>
      </c>
      <c r="AQ65" s="653">
        <v>44.57544</v>
      </c>
    </row>
    <row r="66" spans="1:43" x14ac:dyDescent="0.15">
      <c r="A66" s="192">
        <v>3299</v>
      </c>
      <c r="B66" s="192">
        <v>2</v>
      </c>
      <c r="C66" s="192">
        <v>28105</v>
      </c>
      <c r="D66" s="192">
        <v>0</v>
      </c>
      <c r="E66" s="655" t="s">
        <v>1261</v>
      </c>
      <c r="F66" s="153">
        <v>52901</v>
      </c>
      <c r="G66" s="153">
        <v>1683</v>
      </c>
      <c r="H66" s="153">
        <v>1688</v>
      </c>
      <c r="I66" s="153">
        <v>1794</v>
      </c>
      <c r="J66" s="153">
        <v>1946</v>
      </c>
      <c r="K66" s="153">
        <v>3237</v>
      </c>
      <c r="L66" s="153">
        <v>3867</v>
      </c>
      <c r="M66" s="153">
        <v>3494</v>
      </c>
      <c r="N66" s="153">
        <v>3342</v>
      </c>
      <c r="O66" s="153">
        <v>3476</v>
      </c>
      <c r="P66" s="153">
        <v>4252</v>
      </c>
      <c r="Q66" s="153">
        <v>3878</v>
      </c>
      <c r="R66" s="153">
        <v>3439</v>
      </c>
      <c r="S66" s="153">
        <v>3020</v>
      </c>
      <c r="T66" s="153">
        <v>3378</v>
      </c>
      <c r="U66" s="153">
        <v>3806</v>
      </c>
      <c r="V66" s="153">
        <v>2827</v>
      </c>
      <c r="W66" s="153">
        <v>2023</v>
      </c>
      <c r="X66" s="153">
        <v>1211</v>
      </c>
      <c r="Y66" s="153">
        <v>424</v>
      </c>
      <c r="Z66" s="153">
        <v>108</v>
      </c>
      <c r="AA66" s="153">
        <v>8</v>
      </c>
      <c r="AB66" s="153">
        <v>5165</v>
      </c>
      <c r="AC66" s="153">
        <v>33951</v>
      </c>
      <c r="AD66" s="153">
        <v>13785</v>
      </c>
      <c r="AE66" s="153">
        <v>6601</v>
      </c>
      <c r="AF66" s="153">
        <v>1751</v>
      </c>
      <c r="AG66" s="153">
        <v>35383</v>
      </c>
      <c r="AH66" s="653">
        <v>9.7635199999999998</v>
      </c>
      <c r="AI66" s="653">
        <v>64.178370000000001</v>
      </c>
      <c r="AJ66" s="653">
        <v>26.058109999999999</v>
      </c>
      <c r="AK66" s="653">
        <v>31.76689</v>
      </c>
      <c r="AL66" s="653">
        <v>12.478020000000001</v>
      </c>
      <c r="AM66" s="653">
        <v>3.3099599999999998</v>
      </c>
      <c r="AN66" s="653">
        <v>1.512E-2</v>
      </c>
      <c r="AO66" s="653">
        <v>66.885310000000004</v>
      </c>
      <c r="AP66" s="653">
        <v>46.81447</v>
      </c>
      <c r="AQ66" s="653">
        <v>47.290489999999998</v>
      </c>
    </row>
    <row r="67" spans="1:43" x14ac:dyDescent="0.15">
      <c r="A67" s="192">
        <v>3300</v>
      </c>
      <c r="B67" s="192">
        <v>2</v>
      </c>
      <c r="C67" s="192">
        <v>28106</v>
      </c>
      <c r="D67" s="192">
        <v>0</v>
      </c>
      <c r="E67" s="655" t="s">
        <v>1262</v>
      </c>
      <c r="F67" s="153">
        <v>44662</v>
      </c>
      <c r="G67" s="153">
        <v>1324</v>
      </c>
      <c r="H67" s="153">
        <v>1479</v>
      </c>
      <c r="I67" s="153">
        <v>1689</v>
      </c>
      <c r="J67" s="153">
        <v>1759</v>
      </c>
      <c r="K67" s="153">
        <v>2296</v>
      </c>
      <c r="L67" s="153">
        <v>2539</v>
      </c>
      <c r="M67" s="153">
        <v>2268</v>
      </c>
      <c r="N67" s="153">
        <v>2353</v>
      </c>
      <c r="O67" s="153">
        <v>2737</v>
      </c>
      <c r="P67" s="153">
        <v>3543</v>
      </c>
      <c r="Q67" s="153">
        <v>3253</v>
      </c>
      <c r="R67" s="153">
        <v>3054</v>
      </c>
      <c r="S67" s="153">
        <v>2745</v>
      </c>
      <c r="T67" s="153">
        <v>3278</v>
      </c>
      <c r="U67" s="153">
        <v>3806</v>
      </c>
      <c r="V67" s="153">
        <v>2799</v>
      </c>
      <c r="W67" s="153">
        <v>1989</v>
      </c>
      <c r="X67" s="153">
        <v>1241</v>
      </c>
      <c r="Y67" s="153">
        <v>416</v>
      </c>
      <c r="Z67" s="153">
        <v>88</v>
      </c>
      <c r="AA67" s="153">
        <v>6</v>
      </c>
      <c r="AB67" s="153">
        <v>4492</v>
      </c>
      <c r="AC67" s="153">
        <v>26547</v>
      </c>
      <c r="AD67" s="153">
        <v>13623</v>
      </c>
      <c r="AE67" s="153">
        <v>6539</v>
      </c>
      <c r="AF67" s="153">
        <v>1751</v>
      </c>
      <c r="AG67" s="153">
        <v>28066</v>
      </c>
      <c r="AH67" s="653">
        <v>10.05777</v>
      </c>
      <c r="AI67" s="653">
        <v>59.439790000000002</v>
      </c>
      <c r="AJ67" s="653">
        <v>30.50244</v>
      </c>
      <c r="AK67" s="653">
        <v>36.648609999999998</v>
      </c>
      <c r="AL67" s="653">
        <v>14.641080000000001</v>
      </c>
      <c r="AM67" s="653">
        <v>3.92056</v>
      </c>
      <c r="AN67" s="653">
        <v>1.3429999999999999E-2</v>
      </c>
      <c r="AO67" s="653">
        <v>62.840890000000002</v>
      </c>
      <c r="AP67" s="653">
        <v>48.934730000000002</v>
      </c>
      <c r="AQ67" s="653">
        <v>50.479779999999998</v>
      </c>
    </row>
    <row r="68" spans="1:43" x14ac:dyDescent="0.15">
      <c r="A68" s="192">
        <v>3301</v>
      </c>
      <c r="B68" s="192">
        <v>2</v>
      </c>
      <c r="C68" s="192">
        <v>28107</v>
      </c>
      <c r="D68" s="192">
        <v>0</v>
      </c>
      <c r="E68" s="655" t="s">
        <v>1263</v>
      </c>
      <c r="F68" s="153">
        <v>73064</v>
      </c>
      <c r="G68" s="153">
        <v>2771</v>
      </c>
      <c r="H68" s="153">
        <v>2977</v>
      </c>
      <c r="I68" s="153">
        <v>3093</v>
      </c>
      <c r="J68" s="153">
        <v>3353</v>
      </c>
      <c r="K68" s="153">
        <v>3285</v>
      </c>
      <c r="L68" s="153">
        <v>2990</v>
      </c>
      <c r="M68" s="153">
        <v>3441</v>
      </c>
      <c r="N68" s="153">
        <v>3932</v>
      </c>
      <c r="O68" s="153">
        <v>4588</v>
      </c>
      <c r="P68" s="153">
        <v>5636</v>
      </c>
      <c r="Q68" s="153">
        <v>5194</v>
      </c>
      <c r="R68" s="153">
        <v>4870</v>
      </c>
      <c r="S68" s="153">
        <v>4575</v>
      </c>
      <c r="T68" s="153">
        <v>5013</v>
      </c>
      <c r="U68" s="153">
        <v>6337</v>
      </c>
      <c r="V68" s="153">
        <v>4820</v>
      </c>
      <c r="W68" s="153">
        <v>3394</v>
      </c>
      <c r="X68" s="153">
        <v>1961</v>
      </c>
      <c r="Y68" s="153">
        <v>694</v>
      </c>
      <c r="Z68" s="153">
        <v>132</v>
      </c>
      <c r="AA68" s="153">
        <v>8</v>
      </c>
      <c r="AB68" s="153">
        <v>8841</v>
      </c>
      <c r="AC68" s="153">
        <v>41864</v>
      </c>
      <c r="AD68" s="153">
        <v>22359</v>
      </c>
      <c r="AE68" s="153">
        <v>11009</v>
      </c>
      <c r="AF68" s="153">
        <v>2795</v>
      </c>
      <c r="AG68" s="153">
        <v>43524</v>
      </c>
      <c r="AH68" s="653">
        <v>12.100350000000001</v>
      </c>
      <c r="AI68" s="653">
        <v>57.297710000000002</v>
      </c>
      <c r="AJ68" s="653">
        <v>30.601939999999999</v>
      </c>
      <c r="AK68" s="653">
        <v>36.863570000000003</v>
      </c>
      <c r="AL68" s="653">
        <v>15.06761</v>
      </c>
      <c r="AM68" s="653">
        <v>3.8254100000000002</v>
      </c>
      <c r="AN68" s="653">
        <v>1.095E-2</v>
      </c>
      <c r="AO68" s="653">
        <v>59.569690000000001</v>
      </c>
      <c r="AP68" s="653">
        <v>48.484360000000002</v>
      </c>
      <c r="AQ68" s="653">
        <v>50.425960000000003</v>
      </c>
    </row>
    <row r="69" spans="1:43" x14ac:dyDescent="0.15">
      <c r="A69" s="192">
        <v>3302</v>
      </c>
      <c r="B69" s="192">
        <v>2</v>
      </c>
      <c r="C69" s="192">
        <v>28108</v>
      </c>
      <c r="D69" s="192">
        <v>0</v>
      </c>
      <c r="E69" s="655" t="s">
        <v>1264</v>
      </c>
      <c r="F69" s="153">
        <v>100260</v>
      </c>
      <c r="G69" s="153">
        <v>4228</v>
      </c>
      <c r="H69" s="153">
        <v>5118</v>
      </c>
      <c r="I69" s="153">
        <v>5060</v>
      </c>
      <c r="J69" s="153">
        <v>4962</v>
      </c>
      <c r="K69" s="153">
        <v>4452</v>
      </c>
      <c r="L69" s="153">
        <v>4152</v>
      </c>
      <c r="M69" s="153">
        <v>4986</v>
      </c>
      <c r="N69" s="153">
        <v>5949</v>
      </c>
      <c r="O69" s="153">
        <v>6662</v>
      </c>
      <c r="P69" s="153">
        <v>7939</v>
      </c>
      <c r="Q69" s="153">
        <v>6894</v>
      </c>
      <c r="R69" s="153">
        <v>6147</v>
      </c>
      <c r="S69" s="153">
        <v>5784</v>
      </c>
      <c r="T69" s="153">
        <v>6446</v>
      </c>
      <c r="U69" s="153">
        <v>7514</v>
      </c>
      <c r="V69" s="153">
        <v>5904</v>
      </c>
      <c r="W69" s="153">
        <v>4232</v>
      </c>
      <c r="X69" s="153">
        <v>2664</v>
      </c>
      <c r="Y69" s="153">
        <v>970</v>
      </c>
      <c r="Z69" s="153">
        <v>175</v>
      </c>
      <c r="AA69" s="153">
        <v>22</v>
      </c>
      <c r="AB69" s="153">
        <v>14406</v>
      </c>
      <c r="AC69" s="153">
        <v>57927</v>
      </c>
      <c r="AD69" s="153">
        <v>27927</v>
      </c>
      <c r="AE69" s="153">
        <v>13967</v>
      </c>
      <c r="AF69" s="153">
        <v>3831</v>
      </c>
      <c r="AG69" s="153">
        <v>59411</v>
      </c>
      <c r="AH69" s="653">
        <v>14.368639999999999</v>
      </c>
      <c r="AI69" s="653">
        <v>57.776780000000002</v>
      </c>
      <c r="AJ69" s="653">
        <v>27.854579999999999</v>
      </c>
      <c r="AK69" s="653">
        <v>33.623579999999997</v>
      </c>
      <c r="AL69" s="653">
        <v>13.93078</v>
      </c>
      <c r="AM69" s="653">
        <v>3.8210700000000002</v>
      </c>
      <c r="AN69" s="653">
        <v>2.1940000000000001E-2</v>
      </c>
      <c r="AO69" s="653">
        <v>59.256929999999997</v>
      </c>
      <c r="AP69" s="653">
        <v>46.49935</v>
      </c>
      <c r="AQ69" s="653">
        <v>47.872729999999997</v>
      </c>
    </row>
    <row r="70" spans="1:43" x14ac:dyDescent="0.15">
      <c r="A70" s="192">
        <v>3303</v>
      </c>
      <c r="B70" s="192">
        <v>2</v>
      </c>
      <c r="C70" s="192">
        <v>28109</v>
      </c>
      <c r="D70" s="192">
        <v>0</v>
      </c>
      <c r="E70" s="655" t="s">
        <v>1265</v>
      </c>
      <c r="F70" s="153">
        <v>99465</v>
      </c>
      <c r="G70" s="153">
        <v>3395</v>
      </c>
      <c r="H70" s="153">
        <v>4269</v>
      </c>
      <c r="I70" s="153">
        <v>5202</v>
      </c>
      <c r="J70" s="153">
        <v>5217</v>
      </c>
      <c r="K70" s="153">
        <v>4366</v>
      </c>
      <c r="L70" s="153">
        <v>3809</v>
      </c>
      <c r="M70" s="153">
        <v>4180</v>
      </c>
      <c r="N70" s="153">
        <v>5119</v>
      </c>
      <c r="O70" s="153">
        <v>6263</v>
      </c>
      <c r="P70" s="153">
        <v>8217</v>
      </c>
      <c r="Q70" s="153">
        <v>7216</v>
      </c>
      <c r="R70" s="153">
        <v>6502</v>
      </c>
      <c r="S70" s="153">
        <v>6260</v>
      </c>
      <c r="T70" s="153">
        <v>6948</v>
      </c>
      <c r="U70" s="153">
        <v>8149</v>
      </c>
      <c r="V70" s="153">
        <v>6463</v>
      </c>
      <c r="W70" s="153">
        <v>4490</v>
      </c>
      <c r="X70" s="153">
        <v>2368</v>
      </c>
      <c r="Y70" s="153">
        <v>873</v>
      </c>
      <c r="Z70" s="153">
        <v>147</v>
      </c>
      <c r="AA70" s="153">
        <v>12</v>
      </c>
      <c r="AB70" s="153">
        <v>12866</v>
      </c>
      <c r="AC70" s="153">
        <v>57149</v>
      </c>
      <c r="AD70" s="153">
        <v>29450</v>
      </c>
      <c r="AE70" s="153">
        <v>14353</v>
      </c>
      <c r="AF70" s="153">
        <v>3400</v>
      </c>
      <c r="AG70" s="153">
        <v>58880</v>
      </c>
      <c r="AH70" s="653">
        <v>12.9352</v>
      </c>
      <c r="AI70" s="653">
        <v>57.456389999999999</v>
      </c>
      <c r="AJ70" s="653">
        <v>29.6084</v>
      </c>
      <c r="AK70" s="653">
        <v>35.902079999999998</v>
      </c>
      <c r="AL70" s="653">
        <v>14.430199999999999</v>
      </c>
      <c r="AM70" s="653">
        <v>3.4182899999999998</v>
      </c>
      <c r="AN70" s="653">
        <v>1.206E-2</v>
      </c>
      <c r="AO70" s="653">
        <v>59.1967</v>
      </c>
      <c r="AP70" s="653">
        <v>47.868340000000003</v>
      </c>
      <c r="AQ70" s="653">
        <v>49.815570000000001</v>
      </c>
    </row>
    <row r="71" spans="1:43" x14ac:dyDescent="0.15">
      <c r="A71" s="192">
        <v>3304</v>
      </c>
      <c r="B71" s="192">
        <v>2</v>
      </c>
      <c r="C71" s="192">
        <v>28110</v>
      </c>
      <c r="D71" s="192">
        <v>0</v>
      </c>
      <c r="E71" s="655" t="s">
        <v>1266</v>
      </c>
      <c r="F71" s="153">
        <v>68236</v>
      </c>
      <c r="G71" s="153">
        <v>2513</v>
      </c>
      <c r="H71" s="153">
        <v>2181</v>
      </c>
      <c r="I71" s="153">
        <v>1970</v>
      </c>
      <c r="J71" s="153">
        <v>2457</v>
      </c>
      <c r="K71" s="153">
        <v>4923</v>
      </c>
      <c r="L71" s="153">
        <v>5131</v>
      </c>
      <c r="M71" s="153">
        <v>5271</v>
      </c>
      <c r="N71" s="153">
        <v>5073</v>
      </c>
      <c r="O71" s="153">
        <v>5107</v>
      </c>
      <c r="P71" s="153">
        <v>5753</v>
      </c>
      <c r="Q71" s="153">
        <v>5128</v>
      </c>
      <c r="R71" s="153">
        <v>4477</v>
      </c>
      <c r="S71" s="153">
        <v>3757</v>
      </c>
      <c r="T71" s="153">
        <v>3754</v>
      </c>
      <c r="U71" s="153">
        <v>4209</v>
      </c>
      <c r="V71" s="153">
        <v>2854</v>
      </c>
      <c r="W71" s="153">
        <v>1896</v>
      </c>
      <c r="X71" s="153">
        <v>1231</v>
      </c>
      <c r="Y71" s="153">
        <v>449</v>
      </c>
      <c r="Z71" s="153">
        <v>88</v>
      </c>
      <c r="AA71" s="153">
        <v>14</v>
      </c>
      <c r="AB71" s="153">
        <v>6664</v>
      </c>
      <c r="AC71" s="153">
        <v>47077</v>
      </c>
      <c r="AD71" s="153">
        <v>14495</v>
      </c>
      <c r="AE71" s="153">
        <v>6532</v>
      </c>
      <c r="AF71" s="153">
        <v>1782</v>
      </c>
      <c r="AG71" s="153">
        <v>48374</v>
      </c>
      <c r="AH71" s="653">
        <v>9.7661099999999994</v>
      </c>
      <c r="AI71" s="653">
        <v>68.991439999999997</v>
      </c>
      <c r="AJ71" s="653">
        <v>21.242450000000002</v>
      </c>
      <c r="AK71" s="653">
        <v>26.748339999999999</v>
      </c>
      <c r="AL71" s="653">
        <v>9.5726600000000008</v>
      </c>
      <c r="AM71" s="653">
        <v>2.6115200000000001</v>
      </c>
      <c r="AN71" s="653">
        <v>2.052E-2</v>
      </c>
      <c r="AO71" s="653">
        <v>70.892200000000003</v>
      </c>
      <c r="AP71" s="653">
        <v>44.681989999999999</v>
      </c>
      <c r="AQ71" s="653">
        <v>44.524790000000003</v>
      </c>
    </row>
    <row r="72" spans="1:43" x14ac:dyDescent="0.15">
      <c r="A72" s="192">
        <v>3305</v>
      </c>
      <c r="B72" s="192">
        <v>2</v>
      </c>
      <c r="C72" s="192">
        <v>28111</v>
      </c>
      <c r="D72" s="192">
        <v>0</v>
      </c>
      <c r="E72" s="655" t="s">
        <v>1267</v>
      </c>
      <c r="F72" s="153">
        <v>114895</v>
      </c>
      <c r="G72" s="153">
        <v>3961</v>
      </c>
      <c r="H72" s="153">
        <v>5045</v>
      </c>
      <c r="I72" s="153">
        <v>6023</v>
      </c>
      <c r="J72" s="153">
        <v>6564</v>
      </c>
      <c r="K72" s="153">
        <v>6067</v>
      </c>
      <c r="L72" s="153">
        <v>4813</v>
      </c>
      <c r="M72" s="153">
        <v>5630</v>
      </c>
      <c r="N72" s="153">
        <v>6385</v>
      </c>
      <c r="O72" s="153">
        <v>7502</v>
      </c>
      <c r="P72" s="153">
        <v>9267</v>
      </c>
      <c r="Q72" s="153">
        <v>8079</v>
      </c>
      <c r="R72" s="153">
        <v>7601</v>
      </c>
      <c r="S72" s="153">
        <v>7569</v>
      </c>
      <c r="T72" s="153">
        <v>8741</v>
      </c>
      <c r="U72" s="153">
        <v>9097</v>
      </c>
      <c r="V72" s="153">
        <v>5968</v>
      </c>
      <c r="W72" s="153">
        <v>3532</v>
      </c>
      <c r="X72" s="153">
        <v>2129</v>
      </c>
      <c r="Y72" s="153">
        <v>755</v>
      </c>
      <c r="Z72" s="153">
        <v>153</v>
      </c>
      <c r="AA72" s="153">
        <v>14</v>
      </c>
      <c r="AB72" s="153">
        <v>15029</v>
      </c>
      <c r="AC72" s="153">
        <v>69477</v>
      </c>
      <c r="AD72" s="153">
        <v>30389</v>
      </c>
      <c r="AE72" s="153">
        <v>12551</v>
      </c>
      <c r="AF72" s="153">
        <v>3051</v>
      </c>
      <c r="AG72" s="153">
        <v>71654</v>
      </c>
      <c r="AH72" s="653">
        <v>13.080640000000001</v>
      </c>
      <c r="AI72" s="653">
        <v>60.469990000000003</v>
      </c>
      <c r="AJ72" s="653">
        <v>26.449369999999998</v>
      </c>
      <c r="AK72" s="653">
        <v>33.037120000000002</v>
      </c>
      <c r="AL72" s="653">
        <v>10.92389</v>
      </c>
      <c r="AM72" s="653">
        <v>2.6554700000000002</v>
      </c>
      <c r="AN72" s="653">
        <v>1.2189999999999999E-2</v>
      </c>
      <c r="AO72" s="653">
        <v>62.36477</v>
      </c>
      <c r="AP72" s="653">
        <v>46.098379999999999</v>
      </c>
      <c r="AQ72" s="653">
        <v>47.99156</v>
      </c>
    </row>
    <row r="73" spans="1:43" x14ac:dyDescent="0.15">
      <c r="A73" s="192">
        <v>3306</v>
      </c>
      <c r="B73" s="192">
        <v>2</v>
      </c>
      <c r="C73" s="192">
        <v>28201</v>
      </c>
      <c r="D73" s="192">
        <v>2</v>
      </c>
      <c r="E73" s="656" t="s">
        <v>1268</v>
      </c>
      <c r="F73" s="153">
        <v>256616</v>
      </c>
      <c r="G73" s="153">
        <v>10574</v>
      </c>
      <c r="H73" s="153">
        <v>12097</v>
      </c>
      <c r="I73" s="153">
        <v>12860</v>
      </c>
      <c r="J73" s="153">
        <v>13190</v>
      </c>
      <c r="K73" s="153">
        <v>13731</v>
      </c>
      <c r="L73" s="153">
        <v>13859</v>
      </c>
      <c r="M73" s="153">
        <v>14163</v>
      </c>
      <c r="N73" s="153">
        <v>15520</v>
      </c>
      <c r="O73" s="153">
        <v>17761</v>
      </c>
      <c r="P73" s="153">
        <v>21736</v>
      </c>
      <c r="Q73" s="153">
        <v>18404</v>
      </c>
      <c r="R73" s="153">
        <v>16326</v>
      </c>
      <c r="S73" s="153">
        <v>14556</v>
      </c>
      <c r="T73" s="153">
        <v>15525</v>
      </c>
      <c r="U73" s="153">
        <v>17659</v>
      </c>
      <c r="V73" s="153">
        <v>13094</v>
      </c>
      <c r="W73" s="153">
        <v>8727</v>
      </c>
      <c r="X73" s="153">
        <v>4835</v>
      </c>
      <c r="Y73" s="153">
        <v>1644</v>
      </c>
      <c r="Z73" s="153">
        <v>328</v>
      </c>
      <c r="AA73" s="153">
        <v>27</v>
      </c>
      <c r="AB73" s="153">
        <v>35531</v>
      </c>
      <c r="AC73" s="153">
        <v>159246</v>
      </c>
      <c r="AD73" s="153">
        <v>61839</v>
      </c>
      <c r="AE73" s="153">
        <v>28655</v>
      </c>
      <c r="AF73" s="153">
        <v>6834</v>
      </c>
      <c r="AG73" s="153">
        <v>161581</v>
      </c>
      <c r="AH73" s="653">
        <v>13.845980000000001</v>
      </c>
      <c r="AI73" s="653">
        <v>62.056150000000002</v>
      </c>
      <c r="AJ73" s="653">
        <v>24.09787</v>
      </c>
      <c r="AK73" s="653">
        <v>29.770160000000001</v>
      </c>
      <c r="AL73" s="653">
        <v>11.16649</v>
      </c>
      <c r="AM73" s="653">
        <v>2.6631200000000002</v>
      </c>
      <c r="AN73" s="653">
        <v>1.052E-2</v>
      </c>
      <c r="AO73" s="653">
        <v>62.966070000000002</v>
      </c>
      <c r="AP73" s="653">
        <v>44.85933</v>
      </c>
      <c r="AQ73" s="653">
        <v>46.109250000000003</v>
      </c>
    </row>
    <row r="74" spans="1:43" x14ac:dyDescent="0.15">
      <c r="A74" s="192">
        <v>3307</v>
      </c>
      <c r="B74" s="192">
        <v>2</v>
      </c>
      <c r="C74" s="192">
        <v>28202</v>
      </c>
      <c r="D74" s="192">
        <v>2</v>
      </c>
      <c r="E74" s="656" t="s">
        <v>1269</v>
      </c>
      <c r="F74" s="153">
        <v>222293</v>
      </c>
      <c r="G74" s="153">
        <v>8692</v>
      </c>
      <c r="H74" s="153">
        <v>8416</v>
      </c>
      <c r="I74" s="153">
        <v>8516</v>
      </c>
      <c r="J74" s="153">
        <v>9192</v>
      </c>
      <c r="K74" s="153">
        <v>11031</v>
      </c>
      <c r="L74" s="153">
        <v>12961</v>
      </c>
      <c r="M74" s="153">
        <v>12835</v>
      </c>
      <c r="N74" s="153">
        <v>13502</v>
      </c>
      <c r="O74" s="153">
        <v>15342</v>
      </c>
      <c r="P74" s="153">
        <v>18927</v>
      </c>
      <c r="Q74" s="153">
        <v>17046</v>
      </c>
      <c r="R74" s="153">
        <v>14539</v>
      </c>
      <c r="S74" s="153">
        <v>12605</v>
      </c>
      <c r="T74" s="153">
        <v>14004</v>
      </c>
      <c r="U74" s="153">
        <v>16635</v>
      </c>
      <c r="V74" s="153">
        <v>12933</v>
      </c>
      <c r="W74" s="153">
        <v>8711</v>
      </c>
      <c r="X74" s="153">
        <v>4611</v>
      </c>
      <c r="Y74" s="153">
        <v>1510</v>
      </c>
      <c r="Z74" s="153">
        <v>254</v>
      </c>
      <c r="AA74" s="153">
        <v>31</v>
      </c>
      <c r="AB74" s="153">
        <v>25624</v>
      </c>
      <c r="AC74" s="153">
        <v>137980</v>
      </c>
      <c r="AD74" s="153">
        <v>58689</v>
      </c>
      <c r="AE74" s="153">
        <v>28050</v>
      </c>
      <c r="AF74" s="153">
        <v>6406</v>
      </c>
      <c r="AG74" s="153">
        <v>142792</v>
      </c>
      <c r="AH74" s="653">
        <v>11.52713</v>
      </c>
      <c r="AI74" s="653">
        <v>62.07123</v>
      </c>
      <c r="AJ74" s="653">
        <v>26.40164</v>
      </c>
      <c r="AK74" s="653">
        <v>32.072090000000003</v>
      </c>
      <c r="AL74" s="653">
        <v>12.61848</v>
      </c>
      <c r="AM74" s="653">
        <v>2.88178</v>
      </c>
      <c r="AN74" s="653">
        <v>1.3950000000000001E-2</v>
      </c>
      <c r="AO74" s="653">
        <v>64.235939999999999</v>
      </c>
      <c r="AP74" s="653">
        <v>46.734580000000001</v>
      </c>
      <c r="AQ74" s="653">
        <v>47.831020000000002</v>
      </c>
    </row>
    <row r="75" spans="1:43" x14ac:dyDescent="0.15">
      <c r="A75" s="192">
        <v>3308</v>
      </c>
      <c r="B75" s="192">
        <v>2</v>
      </c>
      <c r="C75" s="192">
        <v>28203</v>
      </c>
      <c r="D75" s="192">
        <v>2</v>
      </c>
      <c r="E75" s="656" t="s">
        <v>1270</v>
      </c>
      <c r="F75" s="153">
        <v>146746</v>
      </c>
      <c r="G75" s="153">
        <v>7131</v>
      </c>
      <c r="H75" s="153">
        <v>7139</v>
      </c>
      <c r="I75" s="153">
        <v>6773</v>
      </c>
      <c r="J75" s="153">
        <v>6847</v>
      </c>
      <c r="K75" s="153">
        <v>6860</v>
      </c>
      <c r="L75" s="153">
        <v>7783</v>
      </c>
      <c r="M75" s="153">
        <v>9047</v>
      </c>
      <c r="N75" s="153">
        <v>9508</v>
      </c>
      <c r="O75" s="153">
        <v>10226</v>
      </c>
      <c r="P75" s="153">
        <v>12015</v>
      </c>
      <c r="Q75" s="153">
        <v>10742</v>
      </c>
      <c r="R75" s="153">
        <v>9235</v>
      </c>
      <c r="S75" s="153">
        <v>8091</v>
      </c>
      <c r="T75" s="153">
        <v>8649</v>
      </c>
      <c r="U75" s="153">
        <v>10162</v>
      </c>
      <c r="V75" s="153">
        <v>7621</v>
      </c>
      <c r="W75" s="153">
        <v>4982</v>
      </c>
      <c r="X75" s="153">
        <v>2817</v>
      </c>
      <c r="Y75" s="153">
        <v>949</v>
      </c>
      <c r="Z75" s="153">
        <v>157</v>
      </c>
      <c r="AA75" s="153">
        <v>12</v>
      </c>
      <c r="AB75" s="153">
        <v>21043</v>
      </c>
      <c r="AC75" s="153">
        <v>90354</v>
      </c>
      <c r="AD75" s="153">
        <v>35349</v>
      </c>
      <c r="AE75" s="153">
        <v>16538</v>
      </c>
      <c r="AF75" s="153">
        <v>3935</v>
      </c>
      <c r="AG75" s="153">
        <v>92156</v>
      </c>
      <c r="AH75" s="653">
        <v>14.339740000000001</v>
      </c>
      <c r="AI75" s="653">
        <v>61.5717</v>
      </c>
      <c r="AJ75" s="653">
        <v>24.088560000000001</v>
      </c>
      <c r="AK75" s="653">
        <v>29.602170000000001</v>
      </c>
      <c r="AL75" s="653">
        <v>11.26981</v>
      </c>
      <c r="AM75" s="653">
        <v>2.6815000000000002</v>
      </c>
      <c r="AN75" s="653">
        <v>8.1799999999999998E-3</v>
      </c>
      <c r="AO75" s="653">
        <v>62.799669999999999</v>
      </c>
      <c r="AP75" s="653">
        <v>44.76972</v>
      </c>
      <c r="AQ75" s="653">
        <v>45.897170000000003</v>
      </c>
    </row>
    <row r="76" spans="1:43" x14ac:dyDescent="0.15">
      <c r="A76" s="192">
        <v>3309</v>
      </c>
      <c r="B76" s="192">
        <v>2</v>
      </c>
      <c r="C76" s="192">
        <v>28204</v>
      </c>
      <c r="D76" s="192">
        <v>2</v>
      </c>
      <c r="E76" s="656" t="s">
        <v>1271</v>
      </c>
      <c r="F76" s="153">
        <v>226105</v>
      </c>
      <c r="G76" s="153">
        <v>9815</v>
      </c>
      <c r="H76" s="153">
        <v>11294</v>
      </c>
      <c r="I76" s="153">
        <v>12092</v>
      </c>
      <c r="J76" s="153">
        <v>13108</v>
      </c>
      <c r="K76" s="153">
        <v>12186</v>
      </c>
      <c r="L76" s="153">
        <v>10422</v>
      </c>
      <c r="M76" s="153">
        <v>11850</v>
      </c>
      <c r="N76" s="153">
        <v>13606</v>
      </c>
      <c r="O76" s="153">
        <v>15884</v>
      </c>
      <c r="P76" s="153">
        <v>20027</v>
      </c>
      <c r="Q76" s="153">
        <v>18318</v>
      </c>
      <c r="R76" s="153">
        <v>15218</v>
      </c>
      <c r="S76" s="153">
        <v>12168</v>
      </c>
      <c r="T76" s="153">
        <v>12195</v>
      </c>
      <c r="U76" s="153">
        <v>14445</v>
      </c>
      <c r="V76" s="153">
        <v>10332</v>
      </c>
      <c r="W76" s="153">
        <v>7128</v>
      </c>
      <c r="X76" s="153">
        <v>4220</v>
      </c>
      <c r="Y76" s="153">
        <v>1506</v>
      </c>
      <c r="Z76" s="153">
        <v>267</v>
      </c>
      <c r="AA76" s="153">
        <v>24</v>
      </c>
      <c r="AB76" s="153">
        <v>33201</v>
      </c>
      <c r="AC76" s="153">
        <v>142787</v>
      </c>
      <c r="AD76" s="153">
        <v>50117</v>
      </c>
      <c r="AE76" s="153">
        <v>23477</v>
      </c>
      <c r="AF76" s="153">
        <v>6017</v>
      </c>
      <c r="AG76" s="153">
        <v>141874</v>
      </c>
      <c r="AH76" s="653">
        <v>14.68389</v>
      </c>
      <c r="AI76" s="653">
        <v>63.150750000000002</v>
      </c>
      <c r="AJ76" s="653">
        <v>22.165369999999999</v>
      </c>
      <c r="AK76" s="653">
        <v>27.546939999999999</v>
      </c>
      <c r="AL76" s="653">
        <v>10.383229999999999</v>
      </c>
      <c r="AM76" s="653">
        <v>2.6611500000000001</v>
      </c>
      <c r="AN76" s="653">
        <v>1.061E-2</v>
      </c>
      <c r="AO76" s="653">
        <v>62.746949999999998</v>
      </c>
      <c r="AP76" s="653">
        <v>44.053339999999999</v>
      </c>
      <c r="AQ76" s="653">
        <v>45.741909999999997</v>
      </c>
    </row>
    <row r="77" spans="1:43" x14ac:dyDescent="0.15">
      <c r="A77" s="192">
        <v>3310</v>
      </c>
      <c r="B77" s="192">
        <v>2</v>
      </c>
      <c r="C77" s="192">
        <v>28205</v>
      </c>
      <c r="D77" s="192">
        <v>2</v>
      </c>
      <c r="E77" s="656" t="s">
        <v>1272</v>
      </c>
      <c r="F77" s="153">
        <v>19635</v>
      </c>
      <c r="G77" s="153">
        <v>660</v>
      </c>
      <c r="H77" s="153">
        <v>760</v>
      </c>
      <c r="I77" s="153">
        <v>860</v>
      </c>
      <c r="J77" s="153">
        <v>848</v>
      </c>
      <c r="K77" s="153">
        <v>654</v>
      </c>
      <c r="L77" s="153">
        <v>776</v>
      </c>
      <c r="M77" s="153">
        <v>815</v>
      </c>
      <c r="N77" s="153">
        <v>970</v>
      </c>
      <c r="O77" s="153">
        <v>1245</v>
      </c>
      <c r="P77" s="153">
        <v>1461</v>
      </c>
      <c r="Q77" s="153">
        <v>1285</v>
      </c>
      <c r="R77" s="153">
        <v>1328</v>
      </c>
      <c r="S77" s="153">
        <v>1334</v>
      </c>
      <c r="T77" s="153">
        <v>1652</v>
      </c>
      <c r="U77" s="153">
        <v>1914</v>
      </c>
      <c r="V77" s="153">
        <v>1223</v>
      </c>
      <c r="W77" s="153">
        <v>877</v>
      </c>
      <c r="X77" s="153">
        <v>636</v>
      </c>
      <c r="Y77" s="153">
        <v>266</v>
      </c>
      <c r="Z77" s="153">
        <v>62</v>
      </c>
      <c r="AA77" s="153">
        <v>9</v>
      </c>
      <c r="AB77" s="153">
        <v>2280</v>
      </c>
      <c r="AC77" s="153">
        <v>10716</v>
      </c>
      <c r="AD77" s="153">
        <v>6639</v>
      </c>
      <c r="AE77" s="153">
        <v>3073</v>
      </c>
      <c r="AF77" s="153">
        <v>973</v>
      </c>
      <c r="AG77" s="153">
        <v>11520</v>
      </c>
      <c r="AH77" s="653">
        <v>11.61192</v>
      </c>
      <c r="AI77" s="653">
        <v>54.576009999999997</v>
      </c>
      <c r="AJ77" s="653">
        <v>33.812069999999999</v>
      </c>
      <c r="AK77" s="653">
        <v>40.606059999999999</v>
      </c>
      <c r="AL77" s="653">
        <v>15.65062</v>
      </c>
      <c r="AM77" s="653">
        <v>4.9554400000000003</v>
      </c>
      <c r="AN77" s="653">
        <v>4.5839999999999999E-2</v>
      </c>
      <c r="AO77" s="653">
        <v>58.670740000000002</v>
      </c>
      <c r="AP77" s="653">
        <v>50.199469999999998</v>
      </c>
      <c r="AQ77" s="653">
        <v>52.823189999999997</v>
      </c>
    </row>
    <row r="78" spans="1:43" x14ac:dyDescent="0.15">
      <c r="A78" s="192">
        <v>3311</v>
      </c>
      <c r="B78" s="192">
        <v>2</v>
      </c>
      <c r="C78" s="192">
        <v>28206</v>
      </c>
      <c r="D78" s="192">
        <v>2</v>
      </c>
      <c r="E78" s="656" t="s">
        <v>1273</v>
      </c>
      <c r="F78" s="153">
        <v>42008</v>
      </c>
      <c r="G78" s="153">
        <v>1597</v>
      </c>
      <c r="H78" s="153">
        <v>1988</v>
      </c>
      <c r="I78" s="153">
        <v>2231</v>
      </c>
      <c r="J78" s="153">
        <v>2332</v>
      </c>
      <c r="K78" s="153">
        <v>1755</v>
      </c>
      <c r="L78" s="153">
        <v>1374</v>
      </c>
      <c r="M78" s="153">
        <v>1565</v>
      </c>
      <c r="N78" s="153">
        <v>2178</v>
      </c>
      <c r="O78" s="153">
        <v>2659</v>
      </c>
      <c r="P78" s="153">
        <v>3564</v>
      </c>
      <c r="Q78" s="153">
        <v>3476</v>
      </c>
      <c r="R78" s="153">
        <v>3005</v>
      </c>
      <c r="S78" s="153">
        <v>2693</v>
      </c>
      <c r="T78" s="153">
        <v>2697</v>
      </c>
      <c r="U78" s="153">
        <v>3241</v>
      </c>
      <c r="V78" s="153">
        <v>2359</v>
      </c>
      <c r="W78" s="153">
        <v>1640</v>
      </c>
      <c r="X78" s="153">
        <v>1093</v>
      </c>
      <c r="Y78" s="153">
        <v>466</v>
      </c>
      <c r="Z78" s="153">
        <v>84</v>
      </c>
      <c r="AA78" s="153">
        <v>11</v>
      </c>
      <c r="AB78" s="153">
        <v>5816</v>
      </c>
      <c r="AC78" s="153">
        <v>24601</v>
      </c>
      <c r="AD78" s="153">
        <v>11591</v>
      </c>
      <c r="AE78" s="153">
        <v>5653</v>
      </c>
      <c r="AF78" s="153">
        <v>1654</v>
      </c>
      <c r="AG78" s="153">
        <v>24966</v>
      </c>
      <c r="AH78" s="653">
        <v>13.84498</v>
      </c>
      <c r="AI78" s="653">
        <v>58.562649999999998</v>
      </c>
      <c r="AJ78" s="653">
        <v>27.592359999999999</v>
      </c>
      <c r="AK78" s="653">
        <v>34.003050000000002</v>
      </c>
      <c r="AL78" s="653">
        <v>13.45696</v>
      </c>
      <c r="AM78" s="653">
        <v>3.9373499999999999</v>
      </c>
      <c r="AN78" s="653">
        <v>2.6190000000000001E-2</v>
      </c>
      <c r="AO78" s="653">
        <v>59.431539999999998</v>
      </c>
      <c r="AP78" s="653">
        <v>47.269379999999998</v>
      </c>
      <c r="AQ78" s="653">
        <v>49.682180000000002</v>
      </c>
    </row>
    <row r="79" spans="1:43" x14ac:dyDescent="0.15">
      <c r="A79" s="192">
        <v>3312</v>
      </c>
      <c r="B79" s="192">
        <v>2</v>
      </c>
      <c r="C79" s="192">
        <v>28207</v>
      </c>
      <c r="D79" s="192">
        <v>2</v>
      </c>
      <c r="E79" s="656" t="s">
        <v>1274</v>
      </c>
      <c r="F79" s="153">
        <v>95630</v>
      </c>
      <c r="G79" s="153">
        <v>4355</v>
      </c>
      <c r="H79" s="153">
        <v>4660</v>
      </c>
      <c r="I79" s="153">
        <v>4815</v>
      </c>
      <c r="J79" s="153">
        <v>4791</v>
      </c>
      <c r="K79" s="153">
        <v>5038</v>
      </c>
      <c r="L79" s="153">
        <v>4980</v>
      </c>
      <c r="M79" s="153">
        <v>5427</v>
      </c>
      <c r="N79" s="153">
        <v>5964</v>
      </c>
      <c r="O79" s="153">
        <v>7064</v>
      </c>
      <c r="P79" s="153">
        <v>8329</v>
      </c>
      <c r="Q79" s="153">
        <v>7225</v>
      </c>
      <c r="R79" s="153">
        <v>6129</v>
      </c>
      <c r="S79" s="153">
        <v>4760</v>
      </c>
      <c r="T79" s="153">
        <v>5054</v>
      </c>
      <c r="U79" s="153">
        <v>6116</v>
      </c>
      <c r="V79" s="153">
        <v>4835</v>
      </c>
      <c r="W79" s="153">
        <v>3437</v>
      </c>
      <c r="X79" s="153">
        <v>1850</v>
      </c>
      <c r="Y79" s="153">
        <v>662</v>
      </c>
      <c r="Z79" s="153">
        <v>131</v>
      </c>
      <c r="AA79" s="153">
        <v>8</v>
      </c>
      <c r="AB79" s="153">
        <v>13830</v>
      </c>
      <c r="AC79" s="153">
        <v>59707</v>
      </c>
      <c r="AD79" s="153">
        <v>22093</v>
      </c>
      <c r="AE79" s="153">
        <v>10923</v>
      </c>
      <c r="AF79" s="153">
        <v>2651</v>
      </c>
      <c r="AG79" s="153">
        <v>59970</v>
      </c>
      <c r="AH79" s="653">
        <v>14.46199</v>
      </c>
      <c r="AI79" s="653">
        <v>62.435429999999997</v>
      </c>
      <c r="AJ79" s="653">
        <v>23.10258</v>
      </c>
      <c r="AK79" s="653">
        <v>28.080100000000002</v>
      </c>
      <c r="AL79" s="653">
        <v>11.42215</v>
      </c>
      <c r="AM79" s="653">
        <v>2.7721399999999998</v>
      </c>
      <c r="AN79" s="653">
        <v>8.3700000000000007E-3</v>
      </c>
      <c r="AO79" s="653">
        <v>62.710450000000002</v>
      </c>
      <c r="AP79" s="653">
        <v>44.36824</v>
      </c>
      <c r="AQ79" s="653">
        <v>45.46396</v>
      </c>
    </row>
    <row r="80" spans="1:43" x14ac:dyDescent="0.15">
      <c r="A80" s="192">
        <v>3313</v>
      </c>
      <c r="B80" s="192">
        <v>2</v>
      </c>
      <c r="C80" s="192">
        <v>28208</v>
      </c>
      <c r="D80" s="192">
        <v>2</v>
      </c>
      <c r="E80" s="656" t="s">
        <v>1275</v>
      </c>
      <c r="F80" s="153">
        <v>13592</v>
      </c>
      <c r="G80" s="153">
        <v>492</v>
      </c>
      <c r="H80" s="153">
        <v>558</v>
      </c>
      <c r="I80" s="153">
        <v>613</v>
      </c>
      <c r="J80" s="153">
        <v>539</v>
      </c>
      <c r="K80" s="153">
        <v>553</v>
      </c>
      <c r="L80" s="153">
        <v>581</v>
      </c>
      <c r="M80" s="153">
        <v>716</v>
      </c>
      <c r="N80" s="153">
        <v>756</v>
      </c>
      <c r="O80" s="153">
        <v>861</v>
      </c>
      <c r="P80" s="153">
        <v>1004</v>
      </c>
      <c r="Q80" s="153">
        <v>853</v>
      </c>
      <c r="R80" s="153">
        <v>807</v>
      </c>
      <c r="S80" s="153">
        <v>787</v>
      </c>
      <c r="T80" s="153">
        <v>994</v>
      </c>
      <c r="U80" s="153">
        <v>1298</v>
      </c>
      <c r="V80" s="153">
        <v>975</v>
      </c>
      <c r="W80" s="153">
        <v>653</v>
      </c>
      <c r="X80" s="153">
        <v>381</v>
      </c>
      <c r="Y80" s="153">
        <v>133</v>
      </c>
      <c r="Z80" s="153">
        <v>35</v>
      </c>
      <c r="AA80" s="153">
        <v>3</v>
      </c>
      <c r="AB80" s="153">
        <v>1663</v>
      </c>
      <c r="AC80" s="153">
        <v>7457</v>
      </c>
      <c r="AD80" s="153">
        <v>4472</v>
      </c>
      <c r="AE80" s="153">
        <v>2180</v>
      </c>
      <c r="AF80" s="153">
        <v>552</v>
      </c>
      <c r="AG80" s="153">
        <v>7912</v>
      </c>
      <c r="AH80" s="653">
        <v>12.235139999999999</v>
      </c>
      <c r="AI80" s="653">
        <v>54.863149999999997</v>
      </c>
      <c r="AJ80" s="653">
        <v>32.901710000000001</v>
      </c>
      <c r="AK80" s="653">
        <v>38.691879999999998</v>
      </c>
      <c r="AL80" s="653">
        <v>16.03885</v>
      </c>
      <c r="AM80" s="653">
        <v>4.06121</v>
      </c>
      <c r="AN80" s="653">
        <v>2.2069999999999999E-2</v>
      </c>
      <c r="AO80" s="653">
        <v>58.210709999999999</v>
      </c>
      <c r="AP80" s="653">
        <v>49.055399999999999</v>
      </c>
      <c r="AQ80" s="653">
        <v>50.588520000000003</v>
      </c>
    </row>
    <row r="81" spans="1:43" x14ac:dyDescent="0.15">
      <c r="A81" s="192">
        <v>3314</v>
      </c>
      <c r="B81" s="192">
        <v>2</v>
      </c>
      <c r="C81" s="192">
        <v>28209</v>
      </c>
      <c r="D81" s="192">
        <v>2</v>
      </c>
      <c r="E81" s="656" t="s">
        <v>1276</v>
      </c>
      <c r="F81" s="153">
        <v>37303</v>
      </c>
      <c r="G81" s="153">
        <v>1382</v>
      </c>
      <c r="H81" s="153">
        <v>1667</v>
      </c>
      <c r="I81" s="153">
        <v>1802</v>
      </c>
      <c r="J81" s="153">
        <v>1652</v>
      </c>
      <c r="K81" s="153">
        <v>1187</v>
      </c>
      <c r="L81" s="153">
        <v>1485</v>
      </c>
      <c r="M81" s="153">
        <v>1824</v>
      </c>
      <c r="N81" s="153">
        <v>2078</v>
      </c>
      <c r="O81" s="153">
        <v>2356</v>
      </c>
      <c r="P81" s="153">
        <v>2861</v>
      </c>
      <c r="Q81" s="153">
        <v>2486</v>
      </c>
      <c r="R81" s="153">
        <v>2442</v>
      </c>
      <c r="S81" s="153">
        <v>2653</v>
      </c>
      <c r="T81" s="153">
        <v>2829</v>
      </c>
      <c r="U81" s="153">
        <v>3059</v>
      </c>
      <c r="V81" s="153">
        <v>2169</v>
      </c>
      <c r="W81" s="153">
        <v>1592</v>
      </c>
      <c r="X81" s="153">
        <v>1134</v>
      </c>
      <c r="Y81" s="153">
        <v>533</v>
      </c>
      <c r="Z81" s="153">
        <v>97</v>
      </c>
      <c r="AA81" s="153">
        <v>15</v>
      </c>
      <c r="AB81" s="153">
        <v>4851</v>
      </c>
      <c r="AC81" s="153">
        <v>21024</v>
      </c>
      <c r="AD81" s="153">
        <v>11428</v>
      </c>
      <c r="AE81" s="153">
        <v>5540</v>
      </c>
      <c r="AF81" s="153">
        <v>1779</v>
      </c>
      <c r="AG81" s="153">
        <v>22201</v>
      </c>
      <c r="AH81" s="653">
        <v>13.00432</v>
      </c>
      <c r="AI81" s="653">
        <v>56.360080000000004</v>
      </c>
      <c r="AJ81" s="653">
        <v>30.63561</v>
      </c>
      <c r="AK81" s="653">
        <v>37.747630000000001</v>
      </c>
      <c r="AL81" s="653">
        <v>14.85135</v>
      </c>
      <c r="AM81" s="653">
        <v>4.76905</v>
      </c>
      <c r="AN81" s="653">
        <v>4.0210000000000003E-2</v>
      </c>
      <c r="AO81" s="653">
        <v>59.515320000000003</v>
      </c>
      <c r="AP81" s="653">
        <v>48.6676</v>
      </c>
      <c r="AQ81" s="653">
        <v>50.660809999999998</v>
      </c>
    </row>
    <row r="82" spans="1:43" x14ac:dyDescent="0.15">
      <c r="A82" s="192">
        <v>3315</v>
      </c>
      <c r="B82" s="192">
        <v>2</v>
      </c>
      <c r="C82" s="192">
        <v>28210</v>
      </c>
      <c r="D82" s="192">
        <v>2</v>
      </c>
      <c r="E82" s="656" t="s">
        <v>507</v>
      </c>
      <c r="F82" s="153">
        <v>127473</v>
      </c>
      <c r="G82" s="153">
        <v>4889</v>
      </c>
      <c r="H82" s="153">
        <v>5818</v>
      </c>
      <c r="I82" s="153">
        <v>6182</v>
      </c>
      <c r="J82" s="153">
        <v>6666</v>
      </c>
      <c r="K82" s="153">
        <v>6560</v>
      </c>
      <c r="L82" s="153">
        <v>6787</v>
      </c>
      <c r="M82" s="153">
        <v>7158</v>
      </c>
      <c r="N82" s="153">
        <v>7676</v>
      </c>
      <c r="O82" s="153">
        <v>8868</v>
      </c>
      <c r="P82" s="153">
        <v>10694</v>
      </c>
      <c r="Q82" s="153">
        <v>8924</v>
      </c>
      <c r="R82" s="153">
        <v>7674</v>
      </c>
      <c r="S82" s="153">
        <v>7023</v>
      </c>
      <c r="T82" s="153">
        <v>8300</v>
      </c>
      <c r="U82" s="153">
        <v>9211</v>
      </c>
      <c r="V82" s="153">
        <v>7335</v>
      </c>
      <c r="W82" s="153">
        <v>4567</v>
      </c>
      <c r="X82" s="153">
        <v>2227</v>
      </c>
      <c r="Y82" s="153">
        <v>772</v>
      </c>
      <c r="Z82" s="153">
        <v>132</v>
      </c>
      <c r="AA82" s="153">
        <v>10</v>
      </c>
      <c r="AB82" s="153">
        <v>16889</v>
      </c>
      <c r="AC82" s="153">
        <v>78030</v>
      </c>
      <c r="AD82" s="153">
        <v>32554</v>
      </c>
      <c r="AE82" s="153">
        <v>15043</v>
      </c>
      <c r="AF82" s="153">
        <v>3141</v>
      </c>
      <c r="AG82" s="153">
        <v>79664</v>
      </c>
      <c r="AH82" s="653">
        <v>13.249079999999999</v>
      </c>
      <c r="AI82" s="653">
        <v>61.212960000000002</v>
      </c>
      <c r="AJ82" s="653">
        <v>25.537960000000002</v>
      </c>
      <c r="AK82" s="653">
        <v>31.047360000000001</v>
      </c>
      <c r="AL82" s="653">
        <v>11.800929999999999</v>
      </c>
      <c r="AM82" s="653">
        <v>2.4640499999999999</v>
      </c>
      <c r="AN82" s="653">
        <v>7.8399999999999997E-3</v>
      </c>
      <c r="AO82" s="653">
        <v>62.494799999999998</v>
      </c>
      <c r="AP82" s="653">
        <v>45.418939999999999</v>
      </c>
      <c r="AQ82" s="653">
        <v>46.498159999999999</v>
      </c>
    </row>
    <row r="83" spans="1:43" x14ac:dyDescent="0.15">
      <c r="A83" s="192">
        <v>3316</v>
      </c>
      <c r="B83" s="192">
        <v>2</v>
      </c>
      <c r="C83" s="192">
        <v>28212</v>
      </c>
      <c r="D83" s="192">
        <v>2</v>
      </c>
      <c r="E83" s="656" t="s">
        <v>1277</v>
      </c>
      <c r="F83" s="153">
        <v>22095</v>
      </c>
      <c r="G83" s="153">
        <v>736</v>
      </c>
      <c r="H83" s="153">
        <v>941</v>
      </c>
      <c r="I83" s="153">
        <v>1054</v>
      </c>
      <c r="J83" s="153">
        <v>1149</v>
      </c>
      <c r="K83" s="153">
        <v>1024</v>
      </c>
      <c r="L83" s="153">
        <v>1002</v>
      </c>
      <c r="M83" s="153">
        <v>1108</v>
      </c>
      <c r="N83" s="153">
        <v>1200</v>
      </c>
      <c r="O83" s="153">
        <v>1371</v>
      </c>
      <c r="P83" s="153">
        <v>1620</v>
      </c>
      <c r="Q83" s="153">
        <v>1534</v>
      </c>
      <c r="R83" s="153">
        <v>1393</v>
      </c>
      <c r="S83" s="153">
        <v>1407</v>
      </c>
      <c r="T83" s="153">
        <v>1633</v>
      </c>
      <c r="U83" s="153">
        <v>1864</v>
      </c>
      <c r="V83" s="153">
        <v>1301</v>
      </c>
      <c r="W83" s="153">
        <v>965</v>
      </c>
      <c r="X83" s="153">
        <v>570</v>
      </c>
      <c r="Y83" s="153">
        <v>195</v>
      </c>
      <c r="Z83" s="153">
        <v>23</v>
      </c>
      <c r="AA83" s="153">
        <v>5</v>
      </c>
      <c r="AB83" s="153">
        <v>2731</v>
      </c>
      <c r="AC83" s="153">
        <v>12808</v>
      </c>
      <c r="AD83" s="153">
        <v>6556</v>
      </c>
      <c r="AE83" s="153">
        <v>3059</v>
      </c>
      <c r="AF83" s="153">
        <v>793</v>
      </c>
      <c r="AG83" s="153">
        <v>13292</v>
      </c>
      <c r="AH83" s="653">
        <v>12.36026</v>
      </c>
      <c r="AI83" s="653">
        <v>57.967869999999998</v>
      </c>
      <c r="AJ83" s="653">
        <v>29.671869999999998</v>
      </c>
      <c r="AK83" s="653">
        <v>36.039830000000002</v>
      </c>
      <c r="AL83" s="653">
        <v>13.844760000000001</v>
      </c>
      <c r="AM83" s="653">
        <v>3.5890499999999999</v>
      </c>
      <c r="AN83" s="653">
        <v>2.2630000000000001E-2</v>
      </c>
      <c r="AO83" s="653">
        <v>60.158410000000003</v>
      </c>
      <c r="AP83" s="653">
        <v>47.693710000000003</v>
      </c>
      <c r="AQ83" s="653">
        <v>49.5</v>
      </c>
    </row>
    <row r="84" spans="1:43" x14ac:dyDescent="0.15">
      <c r="A84" s="192">
        <v>3317</v>
      </c>
      <c r="B84" s="192">
        <v>2</v>
      </c>
      <c r="C84" s="192">
        <v>28213</v>
      </c>
      <c r="D84" s="192">
        <v>2</v>
      </c>
      <c r="E84" s="656" t="s">
        <v>1278</v>
      </c>
      <c r="F84" s="153">
        <v>18540</v>
      </c>
      <c r="G84" s="153">
        <v>672</v>
      </c>
      <c r="H84" s="153">
        <v>814</v>
      </c>
      <c r="I84" s="153">
        <v>917</v>
      </c>
      <c r="J84" s="153">
        <v>835</v>
      </c>
      <c r="K84" s="153">
        <v>751</v>
      </c>
      <c r="L84" s="153">
        <v>815</v>
      </c>
      <c r="M84" s="153">
        <v>922</v>
      </c>
      <c r="N84" s="153">
        <v>1004</v>
      </c>
      <c r="O84" s="153">
        <v>1160</v>
      </c>
      <c r="P84" s="153">
        <v>1405</v>
      </c>
      <c r="Q84" s="153">
        <v>1275</v>
      </c>
      <c r="R84" s="153">
        <v>1272</v>
      </c>
      <c r="S84" s="153">
        <v>1156</v>
      </c>
      <c r="T84" s="153">
        <v>1276</v>
      </c>
      <c r="U84" s="153">
        <v>1490</v>
      </c>
      <c r="V84" s="153">
        <v>1095</v>
      </c>
      <c r="W84" s="153">
        <v>879</v>
      </c>
      <c r="X84" s="153">
        <v>547</v>
      </c>
      <c r="Y84" s="153">
        <v>218</v>
      </c>
      <c r="Z84" s="153">
        <v>34</v>
      </c>
      <c r="AA84" s="153">
        <v>3</v>
      </c>
      <c r="AB84" s="153">
        <v>2403</v>
      </c>
      <c r="AC84" s="153">
        <v>10595</v>
      </c>
      <c r="AD84" s="153">
        <v>5542</v>
      </c>
      <c r="AE84" s="153">
        <v>2776</v>
      </c>
      <c r="AF84" s="153">
        <v>802</v>
      </c>
      <c r="AG84" s="153">
        <v>11036</v>
      </c>
      <c r="AH84" s="653">
        <v>12.961169999999999</v>
      </c>
      <c r="AI84" s="653">
        <v>57.146709999999999</v>
      </c>
      <c r="AJ84" s="653">
        <v>29.892130000000002</v>
      </c>
      <c r="AK84" s="653">
        <v>36.127290000000002</v>
      </c>
      <c r="AL84" s="653">
        <v>14.97303</v>
      </c>
      <c r="AM84" s="653">
        <v>4.32578</v>
      </c>
      <c r="AN84" s="653">
        <v>1.618E-2</v>
      </c>
      <c r="AO84" s="653">
        <v>59.525350000000003</v>
      </c>
      <c r="AP84" s="653">
        <v>48.112839999999998</v>
      </c>
      <c r="AQ84" s="653">
        <v>49.909750000000003</v>
      </c>
    </row>
    <row r="85" spans="1:43" x14ac:dyDescent="0.15">
      <c r="A85" s="192">
        <v>3318</v>
      </c>
      <c r="B85" s="192">
        <v>2</v>
      </c>
      <c r="C85" s="192">
        <v>28214</v>
      </c>
      <c r="D85" s="192">
        <v>2</v>
      </c>
      <c r="E85" s="656" t="s">
        <v>1279</v>
      </c>
      <c r="F85" s="153">
        <v>103655</v>
      </c>
      <c r="G85" s="153">
        <v>4337</v>
      </c>
      <c r="H85" s="153">
        <v>5187</v>
      </c>
      <c r="I85" s="153">
        <v>5441</v>
      </c>
      <c r="J85" s="153">
        <v>5534</v>
      </c>
      <c r="K85" s="153">
        <v>4560</v>
      </c>
      <c r="L85" s="153">
        <v>3713</v>
      </c>
      <c r="M85" s="153">
        <v>4489</v>
      </c>
      <c r="N85" s="153">
        <v>5573</v>
      </c>
      <c r="O85" s="153">
        <v>7004</v>
      </c>
      <c r="P85" s="153">
        <v>9141</v>
      </c>
      <c r="Q85" s="153">
        <v>8321</v>
      </c>
      <c r="R85" s="153">
        <v>6987</v>
      </c>
      <c r="S85" s="153">
        <v>6103</v>
      </c>
      <c r="T85" s="153">
        <v>6181</v>
      </c>
      <c r="U85" s="153">
        <v>7504</v>
      </c>
      <c r="V85" s="153">
        <v>5882</v>
      </c>
      <c r="W85" s="153">
        <v>4165</v>
      </c>
      <c r="X85" s="153">
        <v>2463</v>
      </c>
      <c r="Y85" s="153">
        <v>870</v>
      </c>
      <c r="Z85" s="153">
        <v>182</v>
      </c>
      <c r="AA85" s="153">
        <v>18</v>
      </c>
      <c r="AB85" s="153">
        <v>14965</v>
      </c>
      <c r="AC85" s="153">
        <v>61425</v>
      </c>
      <c r="AD85" s="153">
        <v>27265</v>
      </c>
      <c r="AE85" s="153">
        <v>13580</v>
      </c>
      <c r="AF85" s="153">
        <v>3533</v>
      </c>
      <c r="AG85" s="153">
        <v>62072</v>
      </c>
      <c r="AH85" s="653">
        <v>14.43732</v>
      </c>
      <c r="AI85" s="653">
        <v>59.259079999999997</v>
      </c>
      <c r="AJ85" s="653">
        <v>26.303599999999999</v>
      </c>
      <c r="AK85" s="653">
        <v>32.191400000000002</v>
      </c>
      <c r="AL85" s="653">
        <v>13.101150000000001</v>
      </c>
      <c r="AM85" s="653">
        <v>3.40842</v>
      </c>
      <c r="AN85" s="653">
        <v>1.737E-2</v>
      </c>
      <c r="AO85" s="653">
        <v>59.883270000000003</v>
      </c>
      <c r="AP85" s="653">
        <v>46.311549999999997</v>
      </c>
      <c r="AQ85" s="653">
        <v>48.299889999999998</v>
      </c>
    </row>
    <row r="86" spans="1:43" x14ac:dyDescent="0.15">
      <c r="A86" s="192">
        <v>3319</v>
      </c>
      <c r="B86" s="192">
        <v>2</v>
      </c>
      <c r="C86" s="192">
        <v>28215</v>
      </c>
      <c r="D86" s="192">
        <v>2</v>
      </c>
      <c r="E86" s="656" t="s">
        <v>1280</v>
      </c>
      <c r="F86" s="153">
        <v>36259</v>
      </c>
      <c r="G86" s="153">
        <v>1195</v>
      </c>
      <c r="H86" s="153">
        <v>1456</v>
      </c>
      <c r="I86" s="153">
        <v>1551</v>
      </c>
      <c r="J86" s="153">
        <v>1721</v>
      </c>
      <c r="K86" s="153">
        <v>1603</v>
      </c>
      <c r="L86" s="153">
        <v>1479</v>
      </c>
      <c r="M86" s="153">
        <v>1677</v>
      </c>
      <c r="N86" s="153">
        <v>1923</v>
      </c>
      <c r="O86" s="153">
        <v>2280</v>
      </c>
      <c r="P86" s="153">
        <v>2775</v>
      </c>
      <c r="Q86" s="153">
        <v>2349</v>
      </c>
      <c r="R86" s="153">
        <v>2174</v>
      </c>
      <c r="S86" s="153">
        <v>2256</v>
      </c>
      <c r="T86" s="153">
        <v>2744</v>
      </c>
      <c r="U86" s="153">
        <v>3219</v>
      </c>
      <c r="V86" s="153">
        <v>2680</v>
      </c>
      <c r="W86" s="153">
        <v>1789</v>
      </c>
      <c r="X86" s="153">
        <v>959</v>
      </c>
      <c r="Y86" s="153">
        <v>343</v>
      </c>
      <c r="Z86" s="153">
        <v>77</v>
      </c>
      <c r="AA86" s="153">
        <v>9</v>
      </c>
      <c r="AB86" s="153">
        <v>4202</v>
      </c>
      <c r="AC86" s="153">
        <v>20237</v>
      </c>
      <c r="AD86" s="153">
        <v>11820</v>
      </c>
      <c r="AE86" s="153">
        <v>5857</v>
      </c>
      <c r="AF86" s="153">
        <v>1388</v>
      </c>
      <c r="AG86" s="153">
        <v>21260</v>
      </c>
      <c r="AH86" s="653">
        <v>11.588850000000001</v>
      </c>
      <c r="AI86" s="653">
        <v>55.812350000000002</v>
      </c>
      <c r="AJ86" s="653">
        <v>32.598799999999997</v>
      </c>
      <c r="AK86" s="653">
        <v>38.820709999999998</v>
      </c>
      <c r="AL86" s="653">
        <v>16.153230000000001</v>
      </c>
      <c r="AM86" s="653">
        <v>3.82802</v>
      </c>
      <c r="AN86" s="653">
        <v>2.4819999999999998E-2</v>
      </c>
      <c r="AO86" s="653">
        <v>58.633719999999997</v>
      </c>
      <c r="AP86" s="653">
        <v>49.158239999999999</v>
      </c>
      <c r="AQ86" s="653">
        <v>50.87921</v>
      </c>
    </row>
    <row r="87" spans="1:43" x14ac:dyDescent="0.15">
      <c r="A87" s="192">
        <v>3320</v>
      </c>
      <c r="B87" s="192">
        <v>2</v>
      </c>
      <c r="C87" s="192">
        <v>28216</v>
      </c>
      <c r="D87" s="192">
        <v>2</v>
      </c>
      <c r="E87" s="656" t="s">
        <v>1281</v>
      </c>
      <c r="F87" s="153">
        <v>42379</v>
      </c>
      <c r="G87" s="153">
        <v>1645</v>
      </c>
      <c r="H87" s="153">
        <v>1895</v>
      </c>
      <c r="I87" s="153">
        <v>2061</v>
      </c>
      <c r="J87" s="153">
        <v>2230</v>
      </c>
      <c r="K87" s="153">
        <v>2173</v>
      </c>
      <c r="L87" s="153">
        <v>2254</v>
      </c>
      <c r="M87" s="153">
        <v>2342</v>
      </c>
      <c r="N87" s="153">
        <v>2430</v>
      </c>
      <c r="O87" s="153">
        <v>2847</v>
      </c>
      <c r="P87" s="153">
        <v>3488</v>
      </c>
      <c r="Q87" s="153">
        <v>2826</v>
      </c>
      <c r="R87" s="153">
        <v>2513</v>
      </c>
      <c r="S87" s="153">
        <v>2327</v>
      </c>
      <c r="T87" s="153">
        <v>2917</v>
      </c>
      <c r="U87" s="153">
        <v>3403</v>
      </c>
      <c r="V87" s="153">
        <v>2491</v>
      </c>
      <c r="W87" s="153">
        <v>1505</v>
      </c>
      <c r="X87" s="153">
        <v>757</v>
      </c>
      <c r="Y87" s="153">
        <v>245</v>
      </c>
      <c r="Z87" s="153">
        <v>25</v>
      </c>
      <c r="AA87" s="153">
        <v>5</v>
      </c>
      <c r="AB87" s="153">
        <v>5601</v>
      </c>
      <c r="AC87" s="153">
        <v>25430</v>
      </c>
      <c r="AD87" s="153">
        <v>11348</v>
      </c>
      <c r="AE87" s="153">
        <v>5028</v>
      </c>
      <c r="AF87" s="153">
        <v>1032</v>
      </c>
      <c r="AG87" s="153">
        <v>26117</v>
      </c>
      <c r="AH87" s="653">
        <v>13.21645</v>
      </c>
      <c r="AI87" s="653">
        <v>60.006140000000002</v>
      </c>
      <c r="AJ87" s="653">
        <v>26.77741</v>
      </c>
      <c r="AK87" s="653">
        <v>32.268340000000002</v>
      </c>
      <c r="AL87" s="653">
        <v>11.864369999999999</v>
      </c>
      <c r="AM87" s="653">
        <v>2.4351699999999998</v>
      </c>
      <c r="AN87" s="653">
        <v>1.18E-2</v>
      </c>
      <c r="AO87" s="653">
        <v>61.627220000000001</v>
      </c>
      <c r="AP87" s="653">
        <v>45.735680000000002</v>
      </c>
      <c r="AQ87" s="653">
        <v>46.905990000000003</v>
      </c>
    </row>
    <row r="88" spans="1:43" x14ac:dyDescent="0.15">
      <c r="A88" s="192">
        <v>3321</v>
      </c>
      <c r="B88" s="192">
        <v>2</v>
      </c>
      <c r="C88" s="192">
        <v>28217</v>
      </c>
      <c r="D88" s="192">
        <v>2</v>
      </c>
      <c r="E88" s="656" t="s">
        <v>1282</v>
      </c>
      <c r="F88" s="153">
        <v>71289</v>
      </c>
      <c r="G88" s="153">
        <v>2663</v>
      </c>
      <c r="H88" s="153">
        <v>3276</v>
      </c>
      <c r="I88" s="153">
        <v>3525</v>
      </c>
      <c r="J88" s="153">
        <v>3713</v>
      </c>
      <c r="K88" s="153">
        <v>3307</v>
      </c>
      <c r="L88" s="153">
        <v>2434</v>
      </c>
      <c r="M88" s="153">
        <v>2990</v>
      </c>
      <c r="N88" s="153">
        <v>3759</v>
      </c>
      <c r="O88" s="153">
        <v>4415</v>
      </c>
      <c r="P88" s="153">
        <v>6091</v>
      </c>
      <c r="Q88" s="153">
        <v>5469</v>
      </c>
      <c r="R88" s="153">
        <v>4537</v>
      </c>
      <c r="S88" s="153">
        <v>3710</v>
      </c>
      <c r="T88" s="153">
        <v>4290</v>
      </c>
      <c r="U88" s="153">
        <v>5383</v>
      </c>
      <c r="V88" s="153">
        <v>4933</v>
      </c>
      <c r="W88" s="153">
        <v>3895</v>
      </c>
      <c r="X88" s="153">
        <v>2084</v>
      </c>
      <c r="Y88" s="153">
        <v>685</v>
      </c>
      <c r="Z88" s="153">
        <v>119</v>
      </c>
      <c r="AA88" s="153">
        <v>11</v>
      </c>
      <c r="AB88" s="153">
        <v>9464</v>
      </c>
      <c r="AC88" s="153">
        <v>40425</v>
      </c>
      <c r="AD88" s="153">
        <v>21400</v>
      </c>
      <c r="AE88" s="153">
        <v>11727</v>
      </c>
      <c r="AF88" s="153">
        <v>2899</v>
      </c>
      <c r="AG88" s="153">
        <v>41002</v>
      </c>
      <c r="AH88" s="653">
        <v>13.275539999999999</v>
      </c>
      <c r="AI88" s="653">
        <v>56.705800000000004</v>
      </c>
      <c r="AJ88" s="653">
        <v>30.018660000000001</v>
      </c>
      <c r="AK88" s="653">
        <v>35.222830000000002</v>
      </c>
      <c r="AL88" s="653">
        <v>16.449940000000002</v>
      </c>
      <c r="AM88" s="653">
        <v>4.0665500000000003</v>
      </c>
      <c r="AN88" s="653">
        <v>1.5429999999999999E-2</v>
      </c>
      <c r="AO88" s="653">
        <v>57.515180000000001</v>
      </c>
      <c r="AP88" s="653">
        <v>47.92454</v>
      </c>
      <c r="AQ88" s="653">
        <v>49.583860000000001</v>
      </c>
    </row>
    <row r="89" spans="1:43" x14ac:dyDescent="0.15">
      <c r="A89" s="192">
        <v>3322</v>
      </c>
      <c r="B89" s="192">
        <v>2</v>
      </c>
      <c r="C89" s="192">
        <v>28218</v>
      </c>
      <c r="D89" s="192">
        <v>2</v>
      </c>
      <c r="E89" s="656" t="s">
        <v>1283</v>
      </c>
      <c r="F89" s="153">
        <v>23232</v>
      </c>
      <c r="G89" s="153">
        <v>952</v>
      </c>
      <c r="H89" s="153">
        <v>1130</v>
      </c>
      <c r="I89" s="153">
        <v>1253</v>
      </c>
      <c r="J89" s="153">
        <v>1248</v>
      </c>
      <c r="K89" s="153">
        <v>1098</v>
      </c>
      <c r="L89" s="153">
        <v>1093</v>
      </c>
      <c r="M89" s="153">
        <v>1229</v>
      </c>
      <c r="N89" s="153">
        <v>1330</v>
      </c>
      <c r="O89" s="153">
        <v>1542</v>
      </c>
      <c r="P89" s="153">
        <v>1865</v>
      </c>
      <c r="Q89" s="153">
        <v>1563</v>
      </c>
      <c r="R89" s="153">
        <v>1414</v>
      </c>
      <c r="S89" s="153">
        <v>1383</v>
      </c>
      <c r="T89" s="153">
        <v>1574</v>
      </c>
      <c r="U89" s="153">
        <v>1704</v>
      </c>
      <c r="V89" s="153">
        <v>1245</v>
      </c>
      <c r="W89" s="153">
        <v>839</v>
      </c>
      <c r="X89" s="153">
        <v>536</v>
      </c>
      <c r="Y89" s="153">
        <v>195</v>
      </c>
      <c r="Z89" s="153">
        <v>35</v>
      </c>
      <c r="AA89" s="153">
        <v>4</v>
      </c>
      <c r="AB89" s="153">
        <v>3335</v>
      </c>
      <c r="AC89" s="153">
        <v>13765</v>
      </c>
      <c r="AD89" s="153">
        <v>6132</v>
      </c>
      <c r="AE89" s="153">
        <v>2854</v>
      </c>
      <c r="AF89" s="153">
        <v>770</v>
      </c>
      <c r="AG89" s="153">
        <v>14091</v>
      </c>
      <c r="AH89" s="653">
        <v>14.3552</v>
      </c>
      <c r="AI89" s="653">
        <v>59.250169999999997</v>
      </c>
      <c r="AJ89" s="653">
        <v>26.394629999999999</v>
      </c>
      <c r="AK89" s="653">
        <v>32.347619999999999</v>
      </c>
      <c r="AL89" s="653">
        <v>12.28478</v>
      </c>
      <c r="AM89" s="653">
        <v>3.3143899999999999</v>
      </c>
      <c r="AN89" s="653">
        <v>1.7219999999999999E-2</v>
      </c>
      <c r="AO89" s="653">
        <v>60.653410000000001</v>
      </c>
      <c r="AP89" s="653">
        <v>45.644150000000003</v>
      </c>
      <c r="AQ89" s="653">
        <v>47.029179999999997</v>
      </c>
    </row>
    <row r="90" spans="1:43" x14ac:dyDescent="0.15">
      <c r="A90" s="192">
        <v>3323</v>
      </c>
      <c r="B90" s="192">
        <v>2</v>
      </c>
      <c r="C90" s="192">
        <v>28219</v>
      </c>
      <c r="D90" s="192">
        <v>2</v>
      </c>
      <c r="E90" s="656" t="s">
        <v>1284</v>
      </c>
      <c r="F90" s="153">
        <v>52322</v>
      </c>
      <c r="G90" s="153">
        <v>2018</v>
      </c>
      <c r="H90" s="153">
        <v>2581</v>
      </c>
      <c r="I90" s="153">
        <v>2608</v>
      </c>
      <c r="J90" s="153">
        <v>2826</v>
      </c>
      <c r="K90" s="153">
        <v>2929</v>
      </c>
      <c r="L90" s="153">
        <v>2324</v>
      </c>
      <c r="M90" s="153">
        <v>2610</v>
      </c>
      <c r="N90" s="153">
        <v>2946</v>
      </c>
      <c r="O90" s="153">
        <v>3173</v>
      </c>
      <c r="P90" s="153">
        <v>3416</v>
      </c>
      <c r="Q90" s="153">
        <v>3382</v>
      </c>
      <c r="R90" s="153">
        <v>3975</v>
      </c>
      <c r="S90" s="153">
        <v>4200</v>
      </c>
      <c r="T90" s="153">
        <v>4301</v>
      </c>
      <c r="U90" s="153">
        <v>3919</v>
      </c>
      <c r="V90" s="153">
        <v>2367</v>
      </c>
      <c r="W90" s="153">
        <v>1423</v>
      </c>
      <c r="X90" s="153">
        <v>901</v>
      </c>
      <c r="Y90" s="153">
        <v>358</v>
      </c>
      <c r="Z90" s="153">
        <v>58</v>
      </c>
      <c r="AA90" s="153">
        <v>7</v>
      </c>
      <c r="AB90" s="153">
        <v>7207</v>
      </c>
      <c r="AC90" s="153">
        <v>31781</v>
      </c>
      <c r="AD90" s="153">
        <v>13334</v>
      </c>
      <c r="AE90" s="153">
        <v>5114</v>
      </c>
      <c r="AF90" s="153">
        <v>1324</v>
      </c>
      <c r="AG90" s="153">
        <v>33256</v>
      </c>
      <c r="AH90" s="653">
        <v>13.774319999999999</v>
      </c>
      <c r="AI90" s="653">
        <v>60.74118</v>
      </c>
      <c r="AJ90" s="653">
        <v>25.484500000000001</v>
      </c>
      <c r="AK90" s="653">
        <v>33.511719999999997</v>
      </c>
      <c r="AL90" s="653">
        <v>9.7740899999999993</v>
      </c>
      <c r="AM90" s="653">
        <v>2.5304799999999998</v>
      </c>
      <c r="AN90" s="653">
        <v>1.338E-2</v>
      </c>
      <c r="AO90" s="653">
        <v>63.56026</v>
      </c>
      <c r="AP90" s="653">
        <v>45.674039999999998</v>
      </c>
      <c r="AQ90" s="653">
        <v>48.144219999999997</v>
      </c>
    </row>
    <row r="91" spans="1:43" x14ac:dyDescent="0.15">
      <c r="A91" s="192">
        <v>3324</v>
      </c>
      <c r="B91" s="192">
        <v>2</v>
      </c>
      <c r="C91" s="192">
        <v>28220</v>
      </c>
      <c r="D91" s="192">
        <v>2</v>
      </c>
      <c r="E91" s="656" t="s">
        <v>1285</v>
      </c>
      <c r="F91" s="153">
        <v>21077</v>
      </c>
      <c r="G91" s="153">
        <v>687</v>
      </c>
      <c r="H91" s="153">
        <v>795</v>
      </c>
      <c r="I91" s="153">
        <v>853</v>
      </c>
      <c r="J91" s="153">
        <v>1076</v>
      </c>
      <c r="K91" s="153">
        <v>994</v>
      </c>
      <c r="L91" s="153">
        <v>1034</v>
      </c>
      <c r="M91" s="153">
        <v>1023</v>
      </c>
      <c r="N91" s="153">
        <v>1163</v>
      </c>
      <c r="O91" s="153">
        <v>1243</v>
      </c>
      <c r="P91" s="153">
        <v>1555</v>
      </c>
      <c r="Q91" s="153">
        <v>1384</v>
      </c>
      <c r="R91" s="153">
        <v>1402</v>
      </c>
      <c r="S91" s="153">
        <v>1485</v>
      </c>
      <c r="T91" s="153">
        <v>1646</v>
      </c>
      <c r="U91" s="153">
        <v>1849</v>
      </c>
      <c r="V91" s="153">
        <v>1251</v>
      </c>
      <c r="W91" s="153">
        <v>814</v>
      </c>
      <c r="X91" s="153">
        <v>533</v>
      </c>
      <c r="Y91" s="153">
        <v>239</v>
      </c>
      <c r="Z91" s="153">
        <v>45</v>
      </c>
      <c r="AA91" s="153">
        <v>6</v>
      </c>
      <c r="AB91" s="153">
        <v>2335</v>
      </c>
      <c r="AC91" s="153">
        <v>12359</v>
      </c>
      <c r="AD91" s="153">
        <v>6383</v>
      </c>
      <c r="AE91" s="153">
        <v>2888</v>
      </c>
      <c r="AF91" s="153">
        <v>823</v>
      </c>
      <c r="AG91" s="153">
        <v>12929</v>
      </c>
      <c r="AH91" s="653">
        <v>11.078430000000001</v>
      </c>
      <c r="AI91" s="653">
        <v>58.63738</v>
      </c>
      <c r="AJ91" s="653">
        <v>30.284199999999998</v>
      </c>
      <c r="AK91" s="653">
        <v>37.329790000000003</v>
      </c>
      <c r="AL91" s="653">
        <v>13.70214</v>
      </c>
      <c r="AM91" s="653">
        <v>3.9047299999999998</v>
      </c>
      <c r="AN91" s="653">
        <v>2.8469999999999999E-2</v>
      </c>
      <c r="AO91" s="653">
        <v>61.341749999999998</v>
      </c>
      <c r="AP91" s="653">
        <v>48.41337</v>
      </c>
      <c r="AQ91" s="653">
        <v>50.418480000000002</v>
      </c>
    </row>
    <row r="92" spans="1:43" x14ac:dyDescent="0.15">
      <c r="A92" s="192">
        <v>3325</v>
      </c>
      <c r="B92" s="192">
        <v>2</v>
      </c>
      <c r="C92" s="192">
        <v>28221</v>
      </c>
      <c r="D92" s="192">
        <v>2</v>
      </c>
      <c r="E92" s="656" t="s">
        <v>1286</v>
      </c>
      <c r="F92" s="153">
        <v>18811</v>
      </c>
      <c r="G92" s="153">
        <v>656</v>
      </c>
      <c r="H92" s="153">
        <v>818</v>
      </c>
      <c r="I92" s="153">
        <v>857</v>
      </c>
      <c r="J92" s="153">
        <v>788</v>
      </c>
      <c r="K92" s="153">
        <v>635</v>
      </c>
      <c r="L92" s="153">
        <v>707</v>
      </c>
      <c r="M92" s="153">
        <v>867</v>
      </c>
      <c r="N92" s="153">
        <v>1022</v>
      </c>
      <c r="O92" s="153">
        <v>1126</v>
      </c>
      <c r="P92" s="153">
        <v>1329</v>
      </c>
      <c r="Q92" s="153">
        <v>1159</v>
      </c>
      <c r="R92" s="153">
        <v>1220</v>
      </c>
      <c r="S92" s="153">
        <v>1432</v>
      </c>
      <c r="T92" s="153">
        <v>1646</v>
      </c>
      <c r="U92" s="153">
        <v>1718</v>
      </c>
      <c r="V92" s="153">
        <v>1082</v>
      </c>
      <c r="W92" s="153">
        <v>806</v>
      </c>
      <c r="X92" s="153">
        <v>598</v>
      </c>
      <c r="Y92" s="153">
        <v>291</v>
      </c>
      <c r="Z92" s="153">
        <v>51</v>
      </c>
      <c r="AA92" s="153">
        <v>3</v>
      </c>
      <c r="AB92" s="153">
        <v>2331</v>
      </c>
      <c r="AC92" s="153">
        <v>10285</v>
      </c>
      <c r="AD92" s="153">
        <v>6195</v>
      </c>
      <c r="AE92" s="153">
        <v>2831</v>
      </c>
      <c r="AF92" s="153">
        <v>943</v>
      </c>
      <c r="AG92" s="153">
        <v>11143</v>
      </c>
      <c r="AH92" s="653">
        <v>12.391690000000001</v>
      </c>
      <c r="AI92" s="653">
        <v>54.675460000000001</v>
      </c>
      <c r="AJ92" s="653">
        <v>32.932859999999998</v>
      </c>
      <c r="AK92" s="653">
        <v>40.545430000000003</v>
      </c>
      <c r="AL92" s="653">
        <v>15.0497</v>
      </c>
      <c r="AM92" s="653">
        <v>5.01302</v>
      </c>
      <c r="AN92" s="653">
        <v>1.5949999999999999E-2</v>
      </c>
      <c r="AO92" s="653">
        <v>59.236620000000002</v>
      </c>
      <c r="AP92" s="653">
        <v>49.642679999999999</v>
      </c>
      <c r="AQ92" s="653">
        <v>52.390500000000003</v>
      </c>
    </row>
    <row r="93" spans="1:43" x14ac:dyDescent="0.15">
      <c r="A93" s="192">
        <v>3326</v>
      </c>
      <c r="B93" s="192">
        <v>2</v>
      </c>
      <c r="C93" s="192">
        <v>28222</v>
      </c>
      <c r="D93" s="192">
        <v>2</v>
      </c>
      <c r="E93" s="656" t="s">
        <v>1159</v>
      </c>
      <c r="F93" s="153">
        <v>10623</v>
      </c>
      <c r="G93" s="153">
        <v>350</v>
      </c>
      <c r="H93" s="153">
        <v>447</v>
      </c>
      <c r="I93" s="153">
        <v>488</v>
      </c>
      <c r="J93" s="153">
        <v>438</v>
      </c>
      <c r="K93" s="153">
        <v>262</v>
      </c>
      <c r="L93" s="153">
        <v>357</v>
      </c>
      <c r="M93" s="153">
        <v>435</v>
      </c>
      <c r="N93" s="153">
        <v>534</v>
      </c>
      <c r="O93" s="153">
        <v>609</v>
      </c>
      <c r="P93" s="153">
        <v>696</v>
      </c>
      <c r="Q93" s="153">
        <v>635</v>
      </c>
      <c r="R93" s="153">
        <v>685</v>
      </c>
      <c r="S93" s="153">
        <v>860</v>
      </c>
      <c r="T93" s="153">
        <v>933</v>
      </c>
      <c r="U93" s="153">
        <v>971</v>
      </c>
      <c r="V93" s="153">
        <v>765</v>
      </c>
      <c r="W93" s="153">
        <v>506</v>
      </c>
      <c r="X93" s="153">
        <v>427</v>
      </c>
      <c r="Y93" s="153">
        <v>180</v>
      </c>
      <c r="Z93" s="153">
        <v>41</v>
      </c>
      <c r="AA93" s="153">
        <v>4</v>
      </c>
      <c r="AB93" s="153">
        <v>1285</v>
      </c>
      <c r="AC93" s="153">
        <v>5511</v>
      </c>
      <c r="AD93" s="153">
        <v>3827</v>
      </c>
      <c r="AE93" s="153">
        <v>1923</v>
      </c>
      <c r="AF93" s="153">
        <v>652</v>
      </c>
      <c r="AG93" s="153">
        <v>6006</v>
      </c>
      <c r="AH93" s="653">
        <v>12.09639</v>
      </c>
      <c r="AI93" s="653">
        <v>51.878</v>
      </c>
      <c r="AJ93" s="653">
        <v>36.025599999999997</v>
      </c>
      <c r="AK93" s="653">
        <v>44.121250000000003</v>
      </c>
      <c r="AL93" s="653">
        <v>18.102229999999999</v>
      </c>
      <c r="AM93" s="653">
        <v>6.1376299999999997</v>
      </c>
      <c r="AN93" s="653">
        <v>3.7650000000000003E-2</v>
      </c>
      <c r="AO93" s="653">
        <v>56.537700000000001</v>
      </c>
      <c r="AP93" s="653">
        <v>51.405110000000001</v>
      </c>
      <c r="AQ93" s="653">
        <v>55.465380000000003</v>
      </c>
    </row>
    <row r="94" spans="1:43" x14ac:dyDescent="0.15">
      <c r="A94" s="192">
        <v>3327</v>
      </c>
      <c r="B94" s="192">
        <v>2</v>
      </c>
      <c r="C94" s="192">
        <v>28223</v>
      </c>
      <c r="D94" s="192">
        <v>2</v>
      </c>
      <c r="E94" s="656" t="s">
        <v>1160</v>
      </c>
      <c r="F94" s="153">
        <v>29464</v>
      </c>
      <c r="G94" s="153">
        <v>1079</v>
      </c>
      <c r="H94" s="153">
        <v>1323</v>
      </c>
      <c r="I94" s="153">
        <v>1377</v>
      </c>
      <c r="J94" s="153">
        <v>1350</v>
      </c>
      <c r="K94" s="153">
        <v>1072</v>
      </c>
      <c r="L94" s="153">
        <v>1303</v>
      </c>
      <c r="M94" s="153">
        <v>1458</v>
      </c>
      <c r="N94" s="153">
        <v>1611</v>
      </c>
      <c r="O94" s="153">
        <v>1876</v>
      </c>
      <c r="P94" s="153">
        <v>1997</v>
      </c>
      <c r="Q94" s="153">
        <v>1758</v>
      </c>
      <c r="R94" s="153">
        <v>1812</v>
      </c>
      <c r="S94" s="153">
        <v>2075</v>
      </c>
      <c r="T94" s="153">
        <v>2362</v>
      </c>
      <c r="U94" s="153">
        <v>2553</v>
      </c>
      <c r="V94" s="153">
        <v>1766</v>
      </c>
      <c r="W94" s="153">
        <v>1302</v>
      </c>
      <c r="X94" s="153">
        <v>892</v>
      </c>
      <c r="Y94" s="153">
        <v>410</v>
      </c>
      <c r="Z94" s="153">
        <v>75</v>
      </c>
      <c r="AA94" s="153">
        <v>13</v>
      </c>
      <c r="AB94" s="153">
        <v>3779</v>
      </c>
      <c r="AC94" s="153">
        <v>16312</v>
      </c>
      <c r="AD94" s="153">
        <v>9373</v>
      </c>
      <c r="AE94" s="153">
        <v>4458</v>
      </c>
      <c r="AF94" s="153">
        <v>1390</v>
      </c>
      <c r="AG94" s="153">
        <v>17324</v>
      </c>
      <c r="AH94" s="653">
        <v>12.82582</v>
      </c>
      <c r="AI94" s="653">
        <v>55.362479999999998</v>
      </c>
      <c r="AJ94" s="653">
        <v>31.811699999999998</v>
      </c>
      <c r="AK94" s="653">
        <v>38.854190000000003</v>
      </c>
      <c r="AL94" s="653">
        <v>15.130330000000001</v>
      </c>
      <c r="AM94" s="653">
        <v>4.7176200000000001</v>
      </c>
      <c r="AN94" s="653">
        <v>4.4119999999999999E-2</v>
      </c>
      <c r="AO94" s="653">
        <v>58.797179999999997</v>
      </c>
      <c r="AP94" s="653">
        <v>48.693049999999999</v>
      </c>
      <c r="AQ94" s="653">
        <v>50.768819999999998</v>
      </c>
    </row>
    <row r="95" spans="1:43" x14ac:dyDescent="0.15">
      <c r="A95" s="192">
        <v>3328</v>
      </c>
      <c r="B95" s="192">
        <v>2</v>
      </c>
      <c r="C95" s="192">
        <v>28224</v>
      </c>
      <c r="D95" s="192">
        <v>2</v>
      </c>
      <c r="E95" s="656" t="s">
        <v>542</v>
      </c>
      <c r="F95" s="153">
        <v>21114</v>
      </c>
      <c r="G95" s="153">
        <v>786</v>
      </c>
      <c r="H95" s="153">
        <v>896</v>
      </c>
      <c r="I95" s="153">
        <v>971</v>
      </c>
      <c r="J95" s="153">
        <v>896</v>
      </c>
      <c r="K95" s="153">
        <v>677</v>
      </c>
      <c r="L95" s="153">
        <v>737</v>
      </c>
      <c r="M95" s="153">
        <v>883</v>
      </c>
      <c r="N95" s="153">
        <v>1140</v>
      </c>
      <c r="O95" s="153">
        <v>1291</v>
      </c>
      <c r="P95" s="153">
        <v>1554</v>
      </c>
      <c r="Q95" s="153">
        <v>1324</v>
      </c>
      <c r="R95" s="153">
        <v>1371</v>
      </c>
      <c r="S95" s="153">
        <v>1520</v>
      </c>
      <c r="T95" s="153">
        <v>1767</v>
      </c>
      <c r="U95" s="153">
        <v>1978</v>
      </c>
      <c r="V95" s="153">
        <v>1266</v>
      </c>
      <c r="W95" s="153">
        <v>926</v>
      </c>
      <c r="X95" s="153">
        <v>733</v>
      </c>
      <c r="Y95" s="153">
        <v>335</v>
      </c>
      <c r="Z95" s="153">
        <v>59</v>
      </c>
      <c r="AA95" s="153">
        <v>4</v>
      </c>
      <c r="AB95" s="153">
        <v>2653</v>
      </c>
      <c r="AC95" s="153">
        <v>11393</v>
      </c>
      <c r="AD95" s="153">
        <v>7068</v>
      </c>
      <c r="AE95" s="153">
        <v>3323</v>
      </c>
      <c r="AF95" s="153">
        <v>1131</v>
      </c>
      <c r="AG95" s="153">
        <v>12264</v>
      </c>
      <c r="AH95" s="653">
        <v>12.56512</v>
      </c>
      <c r="AI95" s="653">
        <v>53.95946</v>
      </c>
      <c r="AJ95" s="653">
        <v>33.47542</v>
      </c>
      <c r="AK95" s="653">
        <v>40.674430000000001</v>
      </c>
      <c r="AL95" s="653">
        <v>15.73837</v>
      </c>
      <c r="AM95" s="653">
        <v>5.3566399999999996</v>
      </c>
      <c r="AN95" s="653">
        <v>1.8939999999999999E-2</v>
      </c>
      <c r="AO95" s="653">
        <v>58.084679999999999</v>
      </c>
      <c r="AP95" s="653">
        <v>49.903329999999997</v>
      </c>
      <c r="AQ95" s="653">
        <v>52.60219</v>
      </c>
    </row>
    <row r="96" spans="1:43" x14ac:dyDescent="0.15">
      <c r="A96" s="192">
        <v>3329</v>
      </c>
      <c r="B96" s="192">
        <v>2</v>
      </c>
      <c r="C96" s="192">
        <v>28225</v>
      </c>
      <c r="D96" s="192">
        <v>2</v>
      </c>
      <c r="E96" s="656" t="s">
        <v>1161</v>
      </c>
      <c r="F96" s="153">
        <v>13893</v>
      </c>
      <c r="G96" s="153">
        <v>526</v>
      </c>
      <c r="H96" s="153">
        <v>587</v>
      </c>
      <c r="I96" s="153">
        <v>646</v>
      </c>
      <c r="J96" s="153">
        <v>656</v>
      </c>
      <c r="K96" s="153">
        <v>410</v>
      </c>
      <c r="L96" s="153">
        <v>512</v>
      </c>
      <c r="M96" s="153">
        <v>625</v>
      </c>
      <c r="N96" s="153">
        <v>743</v>
      </c>
      <c r="O96" s="153">
        <v>854</v>
      </c>
      <c r="P96" s="153">
        <v>989</v>
      </c>
      <c r="Q96" s="153">
        <v>925</v>
      </c>
      <c r="R96" s="153">
        <v>920</v>
      </c>
      <c r="S96" s="153">
        <v>1025</v>
      </c>
      <c r="T96" s="153">
        <v>1172</v>
      </c>
      <c r="U96" s="153">
        <v>1183</v>
      </c>
      <c r="V96" s="153">
        <v>785</v>
      </c>
      <c r="W96" s="153">
        <v>597</v>
      </c>
      <c r="X96" s="153">
        <v>439</v>
      </c>
      <c r="Y96" s="153">
        <v>243</v>
      </c>
      <c r="Z96" s="153">
        <v>51</v>
      </c>
      <c r="AA96" s="153">
        <v>5</v>
      </c>
      <c r="AB96" s="153">
        <v>1759</v>
      </c>
      <c r="AC96" s="153">
        <v>7659</v>
      </c>
      <c r="AD96" s="153">
        <v>4475</v>
      </c>
      <c r="AE96" s="153">
        <v>2120</v>
      </c>
      <c r="AF96" s="153">
        <v>738</v>
      </c>
      <c r="AG96" s="153">
        <v>8175</v>
      </c>
      <c r="AH96" s="653">
        <v>12.661049999999999</v>
      </c>
      <c r="AI96" s="653">
        <v>55.128480000000003</v>
      </c>
      <c r="AJ96" s="653">
        <v>32.210470000000001</v>
      </c>
      <c r="AK96" s="653">
        <v>39.588279999999997</v>
      </c>
      <c r="AL96" s="653">
        <v>15.25948</v>
      </c>
      <c r="AM96" s="653">
        <v>5.31203</v>
      </c>
      <c r="AN96" s="653">
        <v>3.5990000000000001E-2</v>
      </c>
      <c r="AO96" s="653">
        <v>58.842579999999998</v>
      </c>
      <c r="AP96" s="653">
        <v>49.413339999999998</v>
      </c>
      <c r="AQ96" s="653">
        <v>52.013590000000001</v>
      </c>
    </row>
    <row r="97" spans="1:43" x14ac:dyDescent="0.15">
      <c r="A97" s="192">
        <v>3330</v>
      </c>
      <c r="B97" s="192">
        <v>2</v>
      </c>
      <c r="C97" s="192">
        <v>28226</v>
      </c>
      <c r="D97" s="192">
        <v>2</v>
      </c>
      <c r="E97" s="656" t="s">
        <v>1162</v>
      </c>
      <c r="F97" s="153">
        <v>19872</v>
      </c>
      <c r="G97" s="153">
        <v>589</v>
      </c>
      <c r="H97" s="153">
        <v>806</v>
      </c>
      <c r="I97" s="153">
        <v>847</v>
      </c>
      <c r="J97" s="153">
        <v>896</v>
      </c>
      <c r="K97" s="153">
        <v>727</v>
      </c>
      <c r="L97" s="153">
        <v>712</v>
      </c>
      <c r="M97" s="153">
        <v>879</v>
      </c>
      <c r="N97" s="153">
        <v>957</v>
      </c>
      <c r="O97" s="153">
        <v>1168</v>
      </c>
      <c r="P97" s="153">
        <v>1360</v>
      </c>
      <c r="Q97" s="153">
        <v>1197</v>
      </c>
      <c r="R97" s="153">
        <v>1197</v>
      </c>
      <c r="S97" s="153">
        <v>1401</v>
      </c>
      <c r="T97" s="153">
        <v>1756</v>
      </c>
      <c r="U97" s="153">
        <v>1926</v>
      </c>
      <c r="V97" s="153">
        <v>1276</v>
      </c>
      <c r="W97" s="153">
        <v>1021</v>
      </c>
      <c r="X97" s="153">
        <v>713</v>
      </c>
      <c r="Y97" s="153">
        <v>354</v>
      </c>
      <c r="Z97" s="153">
        <v>79</v>
      </c>
      <c r="AA97" s="153">
        <v>11</v>
      </c>
      <c r="AB97" s="153">
        <v>2242</v>
      </c>
      <c r="AC97" s="153">
        <v>10494</v>
      </c>
      <c r="AD97" s="153">
        <v>7136</v>
      </c>
      <c r="AE97" s="153">
        <v>3454</v>
      </c>
      <c r="AF97" s="153">
        <v>1157</v>
      </c>
      <c r="AG97" s="153">
        <v>11354</v>
      </c>
      <c r="AH97" s="653">
        <v>11.282209999999999</v>
      </c>
      <c r="AI97" s="653">
        <v>52.807969999999997</v>
      </c>
      <c r="AJ97" s="653">
        <v>35.909820000000003</v>
      </c>
      <c r="AK97" s="653">
        <v>42.959940000000003</v>
      </c>
      <c r="AL97" s="653">
        <v>17.381239999999998</v>
      </c>
      <c r="AM97" s="653">
        <v>5.82226</v>
      </c>
      <c r="AN97" s="653">
        <v>5.5350000000000003E-2</v>
      </c>
      <c r="AO97" s="653">
        <v>57.135669999999998</v>
      </c>
      <c r="AP97" s="653">
        <v>50.967089999999999</v>
      </c>
      <c r="AQ97" s="653">
        <v>54.144069999999999</v>
      </c>
    </row>
    <row r="98" spans="1:43" x14ac:dyDescent="0.15">
      <c r="A98" s="192">
        <v>3331</v>
      </c>
      <c r="B98" s="192">
        <v>2</v>
      </c>
      <c r="C98" s="192">
        <v>28227</v>
      </c>
      <c r="D98" s="192">
        <v>2</v>
      </c>
      <c r="E98" s="656" t="s">
        <v>1163</v>
      </c>
      <c r="F98" s="153">
        <v>16635</v>
      </c>
      <c r="G98" s="153">
        <v>529</v>
      </c>
      <c r="H98" s="153">
        <v>736</v>
      </c>
      <c r="I98" s="153">
        <v>819</v>
      </c>
      <c r="J98" s="153">
        <v>740</v>
      </c>
      <c r="K98" s="153">
        <v>468</v>
      </c>
      <c r="L98" s="153">
        <v>615</v>
      </c>
      <c r="M98" s="153">
        <v>735</v>
      </c>
      <c r="N98" s="153">
        <v>908</v>
      </c>
      <c r="O98" s="153">
        <v>1023</v>
      </c>
      <c r="P98" s="153">
        <v>1229</v>
      </c>
      <c r="Q98" s="153">
        <v>986</v>
      </c>
      <c r="R98" s="153">
        <v>1096</v>
      </c>
      <c r="S98" s="153">
        <v>1287</v>
      </c>
      <c r="T98" s="153">
        <v>1514</v>
      </c>
      <c r="U98" s="153">
        <v>1505</v>
      </c>
      <c r="V98" s="153">
        <v>958</v>
      </c>
      <c r="W98" s="153">
        <v>698</v>
      </c>
      <c r="X98" s="153">
        <v>532</v>
      </c>
      <c r="Y98" s="153">
        <v>222</v>
      </c>
      <c r="Z98" s="153">
        <v>33</v>
      </c>
      <c r="AA98" s="153">
        <v>2</v>
      </c>
      <c r="AB98" s="153">
        <v>2084</v>
      </c>
      <c r="AC98" s="153">
        <v>9087</v>
      </c>
      <c r="AD98" s="153">
        <v>5464</v>
      </c>
      <c r="AE98" s="153">
        <v>2445</v>
      </c>
      <c r="AF98" s="153">
        <v>789</v>
      </c>
      <c r="AG98" s="153">
        <v>9861</v>
      </c>
      <c r="AH98" s="653">
        <v>12.527799999999999</v>
      </c>
      <c r="AI98" s="653">
        <v>54.625790000000002</v>
      </c>
      <c r="AJ98" s="653">
        <v>32.846409999999999</v>
      </c>
      <c r="AK98" s="653">
        <v>40.583109999999998</v>
      </c>
      <c r="AL98" s="653">
        <v>14.697929999999999</v>
      </c>
      <c r="AM98" s="653">
        <v>4.7430099999999999</v>
      </c>
      <c r="AN98" s="653">
        <v>1.2019999999999999E-2</v>
      </c>
      <c r="AO98" s="653">
        <v>59.27863</v>
      </c>
      <c r="AP98" s="653">
        <v>49.656959999999998</v>
      </c>
      <c r="AQ98" s="653">
        <v>52.51587</v>
      </c>
    </row>
    <row r="99" spans="1:43" x14ac:dyDescent="0.15">
      <c r="A99" s="192">
        <v>3332</v>
      </c>
      <c r="B99" s="192">
        <v>2</v>
      </c>
      <c r="C99" s="192">
        <v>28228</v>
      </c>
      <c r="D99" s="192">
        <v>2</v>
      </c>
      <c r="E99" s="656" t="s">
        <v>1164</v>
      </c>
      <c r="F99" s="153">
        <v>19956</v>
      </c>
      <c r="G99" s="153">
        <v>827</v>
      </c>
      <c r="H99" s="153">
        <v>838</v>
      </c>
      <c r="I99" s="153">
        <v>911</v>
      </c>
      <c r="J99" s="153">
        <v>1012</v>
      </c>
      <c r="K99" s="153">
        <v>1040</v>
      </c>
      <c r="L99" s="153">
        <v>1280</v>
      </c>
      <c r="M99" s="153">
        <v>1205</v>
      </c>
      <c r="N99" s="153">
        <v>1268</v>
      </c>
      <c r="O99" s="153">
        <v>1331</v>
      </c>
      <c r="P99" s="153">
        <v>1591</v>
      </c>
      <c r="Q99" s="153">
        <v>1334</v>
      </c>
      <c r="R99" s="153">
        <v>1301</v>
      </c>
      <c r="S99" s="153">
        <v>1196</v>
      </c>
      <c r="T99" s="153">
        <v>1269</v>
      </c>
      <c r="U99" s="153">
        <v>1323</v>
      </c>
      <c r="V99" s="153">
        <v>921</v>
      </c>
      <c r="W99" s="153">
        <v>650</v>
      </c>
      <c r="X99" s="153">
        <v>434</v>
      </c>
      <c r="Y99" s="153">
        <v>188</v>
      </c>
      <c r="Z99" s="153">
        <v>35</v>
      </c>
      <c r="AA99" s="153">
        <v>2</v>
      </c>
      <c r="AB99" s="153">
        <v>2576</v>
      </c>
      <c r="AC99" s="153">
        <v>12558</v>
      </c>
      <c r="AD99" s="153">
        <v>4822</v>
      </c>
      <c r="AE99" s="153">
        <v>2230</v>
      </c>
      <c r="AF99" s="153">
        <v>659</v>
      </c>
      <c r="AG99" s="153">
        <v>12815</v>
      </c>
      <c r="AH99" s="653">
        <v>12.9084</v>
      </c>
      <c r="AI99" s="653">
        <v>62.928440000000002</v>
      </c>
      <c r="AJ99" s="653">
        <v>24.163160000000001</v>
      </c>
      <c r="AK99" s="653">
        <v>30.15634</v>
      </c>
      <c r="AL99" s="653">
        <v>11.174580000000001</v>
      </c>
      <c r="AM99" s="653">
        <v>3.30226</v>
      </c>
      <c r="AN99" s="653">
        <v>1.0019999999999999E-2</v>
      </c>
      <c r="AO99" s="653">
        <v>64.216279999999998</v>
      </c>
      <c r="AP99" s="653">
        <v>45.067700000000002</v>
      </c>
      <c r="AQ99" s="653">
        <v>45.860840000000003</v>
      </c>
    </row>
    <row r="100" spans="1:43" x14ac:dyDescent="0.15">
      <c r="A100" s="192">
        <v>3333</v>
      </c>
      <c r="B100" s="192">
        <v>2</v>
      </c>
      <c r="C100" s="192">
        <v>28229</v>
      </c>
      <c r="D100" s="192">
        <v>2</v>
      </c>
      <c r="E100" s="656" t="s">
        <v>520</v>
      </c>
      <c r="F100" s="153">
        <v>35918</v>
      </c>
      <c r="G100" s="153">
        <v>1316</v>
      </c>
      <c r="H100" s="153">
        <v>1707</v>
      </c>
      <c r="I100" s="153">
        <v>1769</v>
      </c>
      <c r="J100" s="153">
        <v>1802</v>
      </c>
      <c r="K100" s="153">
        <v>1699</v>
      </c>
      <c r="L100" s="153">
        <v>1465</v>
      </c>
      <c r="M100" s="153">
        <v>1780</v>
      </c>
      <c r="N100" s="153">
        <v>2118</v>
      </c>
      <c r="O100" s="153">
        <v>2427</v>
      </c>
      <c r="P100" s="153">
        <v>2846</v>
      </c>
      <c r="Q100" s="153">
        <v>2299</v>
      </c>
      <c r="R100" s="153">
        <v>2283</v>
      </c>
      <c r="S100" s="153">
        <v>2260</v>
      </c>
      <c r="T100" s="153">
        <v>2642</v>
      </c>
      <c r="U100" s="153">
        <v>2969</v>
      </c>
      <c r="V100" s="153">
        <v>2195</v>
      </c>
      <c r="W100" s="153">
        <v>1305</v>
      </c>
      <c r="X100" s="153">
        <v>720</v>
      </c>
      <c r="Y100" s="153">
        <v>272</v>
      </c>
      <c r="Z100" s="153">
        <v>42</v>
      </c>
      <c r="AA100" s="153">
        <v>2</v>
      </c>
      <c r="AB100" s="153">
        <v>4792</v>
      </c>
      <c r="AC100" s="153">
        <v>20979</v>
      </c>
      <c r="AD100" s="153">
        <v>10147</v>
      </c>
      <c r="AE100" s="153">
        <v>4536</v>
      </c>
      <c r="AF100" s="153">
        <v>1036</v>
      </c>
      <c r="AG100" s="153">
        <v>21819</v>
      </c>
      <c r="AH100" s="653">
        <v>13.3415</v>
      </c>
      <c r="AI100" s="653">
        <v>58.40804</v>
      </c>
      <c r="AJ100" s="653">
        <v>28.25046</v>
      </c>
      <c r="AK100" s="653">
        <v>34.542569999999998</v>
      </c>
      <c r="AL100" s="653">
        <v>12.628769999999999</v>
      </c>
      <c r="AM100" s="653">
        <v>2.88435</v>
      </c>
      <c r="AN100" s="653">
        <v>5.5700000000000003E-3</v>
      </c>
      <c r="AO100" s="653">
        <v>60.746699999999997</v>
      </c>
      <c r="AP100" s="653">
        <v>46.79907</v>
      </c>
      <c r="AQ100" s="653">
        <v>48.248710000000003</v>
      </c>
    </row>
    <row r="101" spans="1:43" x14ac:dyDescent="0.15">
      <c r="A101" s="192">
        <v>3334</v>
      </c>
      <c r="B101" s="192">
        <v>2</v>
      </c>
      <c r="C101" s="192">
        <v>28301</v>
      </c>
      <c r="D101" s="192">
        <v>3</v>
      </c>
      <c r="E101" s="656" t="s">
        <v>1098</v>
      </c>
      <c r="F101" s="153">
        <v>13975</v>
      </c>
      <c r="G101" s="153">
        <v>425</v>
      </c>
      <c r="H101" s="153">
        <v>657</v>
      </c>
      <c r="I101" s="153">
        <v>873</v>
      </c>
      <c r="J101" s="153">
        <v>903</v>
      </c>
      <c r="K101" s="153">
        <v>552</v>
      </c>
      <c r="L101" s="153">
        <v>344</v>
      </c>
      <c r="M101" s="153">
        <v>459</v>
      </c>
      <c r="N101" s="153">
        <v>627</v>
      </c>
      <c r="O101" s="153">
        <v>882</v>
      </c>
      <c r="P101" s="153">
        <v>1123</v>
      </c>
      <c r="Q101" s="153">
        <v>1028</v>
      </c>
      <c r="R101" s="153">
        <v>907</v>
      </c>
      <c r="S101" s="153">
        <v>945</v>
      </c>
      <c r="T101" s="153">
        <v>1190</v>
      </c>
      <c r="U101" s="153">
        <v>1178</v>
      </c>
      <c r="V101" s="153">
        <v>915</v>
      </c>
      <c r="W101" s="153">
        <v>529</v>
      </c>
      <c r="X101" s="153">
        <v>302</v>
      </c>
      <c r="Y101" s="153">
        <v>114</v>
      </c>
      <c r="Z101" s="153">
        <v>18</v>
      </c>
      <c r="AA101" s="153">
        <v>4</v>
      </c>
      <c r="AB101" s="153">
        <v>1955</v>
      </c>
      <c r="AC101" s="153">
        <v>7770</v>
      </c>
      <c r="AD101" s="153">
        <v>4250</v>
      </c>
      <c r="AE101" s="153">
        <v>1882</v>
      </c>
      <c r="AF101" s="153">
        <v>438</v>
      </c>
      <c r="AG101" s="153">
        <v>8057</v>
      </c>
      <c r="AH101" s="653">
        <v>13.989269999999999</v>
      </c>
      <c r="AI101" s="653">
        <v>55.59928</v>
      </c>
      <c r="AJ101" s="653">
        <v>30.411449999999999</v>
      </c>
      <c r="AK101" s="653">
        <v>37.173520000000003</v>
      </c>
      <c r="AL101" s="653">
        <v>13.46691</v>
      </c>
      <c r="AM101" s="653">
        <v>3.1341700000000001</v>
      </c>
      <c r="AN101" s="653">
        <v>2.862E-2</v>
      </c>
      <c r="AO101" s="653">
        <v>57.652949999999997</v>
      </c>
      <c r="AP101" s="653">
        <v>47.809980000000003</v>
      </c>
      <c r="AQ101" s="653">
        <v>50.614220000000003</v>
      </c>
    </row>
    <row r="102" spans="1:43" x14ac:dyDescent="0.15">
      <c r="A102" s="192">
        <v>3335</v>
      </c>
      <c r="B102" s="192">
        <v>2</v>
      </c>
      <c r="C102" s="192">
        <v>28365</v>
      </c>
      <c r="D102" s="192">
        <v>3</v>
      </c>
      <c r="E102" s="656" t="s">
        <v>517</v>
      </c>
      <c r="F102" s="153">
        <v>9311</v>
      </c>
      <c r="G102" s="153">
        <v>246</v>
      </c>
      <c r="H102" s="153">
        <v>358</v>
      </c>
      <c r="I102" s="153">
        <v>418</v>
      </c>
      <c r="J102" s="153">
        <v>454</v>
      </c>
      <c r="K102" s="153">
        <v>363</v>
      </c>
      <c r="L102" s="153">
        <v>330</v>
      </c>
      <c r="M102" s="153">
        <v>381</v>
      </c>
      <c r="N102" s="153">
        <v>422</v>
      </c>
      <c r="O102" s="153">
        <v>507</v>
      </c>
      <c r="P102" s="153">
        <v>652</v>
      </c>
      <c r="Q102" s="153">
        <v>622</v>
      </c>
      <c r="R102" s="153">
        <v>634</v>
      </c>
      <c r="S102" s="153">
        <v>683</v>
      </c>
      <c r="T102" s="153">
        <v>749</v>
      </c>
      <c r="U102" s="153">
        <v>843</v>
      </c>
      <c r="V102" s="153">
        <v>657</v>
      </c>
      <c r="W102" s="153">
        <v>471</v>
      </c>
      <c r="X102" s="153">
        <v>341</v>
      </c>
      <c r="Y102" s="153">
        <v>143</v>
      </c>
      <c r="Z102" s="153">
        <v>32</v>
      </c>
      <c r="AA102" s="153">
        <v>5</v>
      </c>
      <c r="AB102" s="153">
        <v>1022</v>
      </c>
      <c r="AC102" s="153">
        <v>5048</v>
      </c>
      <c r="AD102" s="153">
        <v>3241</v>
      </c>
      <c r="AE102" s="153">
        <v>1649</v>
      </c>
      <c r="AF102" s="153">
        <v>521</v>
      </c>
      <c r="AG102" s="153">
        <v>5343</v>
      </c>
      <c r="AH102" s="653">
        <v>10.97626</v>
      </c>
      <c r="AI102" s="653">
        <v>54.215440000000001</v>
      </c>
      <c r="AJ102" s="653">
        <v>34.80829</v>
      </c>
      <c r="AK102" s="653">
        <v>42.143700000000003</v>
      </c>
      <c r="AL102" s="653">
        <v>17.710239999999999</v>
      </c>
      <c r="AM102" s="653">
        <v>5.5955300000000001</v>
      </c>
      <c r="AN102" s="653">
        <v>5.3699999999999998E-2</v>
      </c>
      <c r="AO102" s="653">
        <v>57.383740000000003</v>
      </c>
      <c r="AP102" s="653">
        <v>50.941519999999997</v>
      </c>
      <c r="AQ102" s="653">
        <v>53.989579999999997</v>
      </c>
    </row>
    <row r="103" spans="1:43" x14ac:dyDescent="0.15">
      <c r="A103" s="192">
        <v>3336</v>
      </c>
      <c r="B103" s="192">
        <v>2</v>
      </c>
      <c r="C103" s="192">
        <v>28381</v>
      </c>
      <c r="D103" s="192">
        <v>3</v>
      </c>
      <c r="E103" s="656" t="s">
        <v>509</v>
      </c>
      <c r="F103" s="153">
        <v>14775</v>
      </c>
      <c r="G103" s="153">
        <v>527</v>
      </c>
      <c r="H103" s="153">
        <v>737</v>
      </c>
      <c r="I103" s="153">
        <v>738</v>
      </c>
      <c r="J103" s="153">
        <v>721</v>
      </c>
      <c r="K103" s="153">
        <v>666</v>
      </c>
      <c r="L103" s="153">
        <v>585</v>
      </c>
      <c r="M103" s="153">
        <v>676</v>
      </c>
      <c r="N103" s="153">
        <v>878</v>
      </c>
      <c r="O103" s="153">
        <v>962</v>
      </c>
      <c r="P103" s="153">
        <v>1210</v>
      </c>
      <c r="Q103" s="153">
        <v>949</v>
      </c>
      <c r="R103" s="153">
        <v>859</v>
      </c>
      <c r="S103" s="153">
        <v>908</v>
      </c>
      <c r="T103" s="153">
        <v>1027</v>
      </c>
      <c r="U103" s="153">
        <v>1320</v>
      </c>
      <c r="V103" s="153">
        <v>1005</v>
      </c>
      <c r="W103" s="153">
        <v>594</v>
      </c>
      <c r="X103" s="153">
        <v>295</v>
      </c>
      <c r="Y103" s="153">
        <v>95</v>
      </c>
      <c r="Z103" s="153">
        <v>21</v>
      </c>
      <c r="AA103" s="153">
        <v>2</v>
      </c>
      <c r="AB103" s="153">
        <v>2002</v>
      </c>
      <c r="AC103" s="153">
        <v>8414</v>
      </c>
      <c r="AD103" s="153">
        <v>4359</v>
      </c>
      <c r="AE103" s="153">
        <v>2012</v>
      </c>
      <c r="AF103" s="153">
        <v>413</v>
      </c>
      <c r="AG103" s="153">
        <v>8720</v>
      </c>
      <c r="AH103" s="653">
        <v>13.54992</v>
      </c>
      <c r="AI103" s="653">
        <v>56.94755</v>
      </c>
      <c r="AJ103" s="653">
        <v>29.50254</v>
      </c>
      <c r="AK103" s="653">
        <v>35.648049999999998</v>
      </c>
      <c r="AL103" s="653">
        <v>13.617599999999999</v>
      </c>
      <c r="AM103" s="653">
        <v>2.7952599999999999</v>
      </c>
      <c r="AN103" s="653">
        <v>1.354E-2</v>
      </c>
      <c r="AO103" s="653">
        <v>59.018610000000002</v>
      </c>
      <c r="AP103" s="653">
        <v>47.211129999999997</v>
      </c>
      <c r="AQ103" s="653">
        <v>48.627079999999999</v>
      </c>
    </row>
    <row r="104" spans="1:43" x14ac:dyDescent="0.15">
      <c r="A104" s="192">
        <v>3337</v>
      </c>
      <c r="B104" s="192">
        <v>2</v>
      </c>
      <c r="C104" s="192">
        <v>28382</v>
      </c>
      <c r="D104" s="192">
        <v>3</v>
      </c>
      <c r="E104" s="656" t="s">
        <v>510</v>
      </c>
      <c r="F104" s="153">
        <v>16332</v>
      </c>
      <c r="G104" s="153">
        <v>685</v>
      </c>
      <c r="H104" s="153">
        <v>883</v>
      </c>
      <c r="I104" s="153">
        <v>868</v>
      </c>
      <c r="J104" s="153">
        <v>803</v>
      </c>
      <c r="K104" s="153">
        <v>820</v>
      </c>
      <c r="L104" s="153">
        <v>825</v>
      </c>
      <c r="M104" s="153">
        <v>934</v>
      </c>
      <c r="N104" s="153">
        <v>1039</v>
      </c>
      <c r="O104" s="153">
        <v>1182</v>
      </c>
      <c r="P104" s="153">
        <v>1356</v>
      </c>
      <c r="Q104" s="153">
        <v>1102</v>
      </c>
      <c r="R104" s="153">
        <v>878</v>
      </c>
      <c r="S104" s="153">
        <v>856</v>
      </c>
      <c r="T104" s="153">
        <v>971</v>
      </c>
      <c r="U104" s="153">
        <v>1162</v>
      </c>
      <c r="V104" s="153">
        <v>974</v>
      </c>
      <c r="W104" s="153">
        <v>608</v>
      </c>
      <c r="X104" s="153">
        <v>261</v>
      </c>
      <c r="Y104" s="153">
        <v>101</v>
      </c>
      <c r="Z104" s="153">
        <v>22</v>
      </c>
      <c r="AA104" s="153">
        <v>2</v>
      </c>
      <c r="AB104" s="153">
        <v>2436</v>
      </c>
      <c r="AC104" s="153">
        <v>9795</v>
      </c>
      <c r="AD104" s="153">
        <v>4101</v>
      </c>
      <c r="AE104" s="153">
        <v>1968</v>
      </c>
      <c r="AF104" s="153">
        <v>386</v>
      </c>
      <c r="AG104" s="153">
        <v>9963</v>
      </c>
      <c r="AH104" s="653">
        <v>14.9155</v>
      </c>
      <c r="AI104" s="653">
        <v>59.97428</v>
      </c>
      <c r="AJ104" s="653">
        <v>25.110209999999999</v>
      </c>
      <c r="AK104" s="653">
        <v>30.351459999999999</v>
      </c>
      <c r="AL104" s="653">
        <v>12.04996</v>
      </c>
      <c r="AM104" s="653">
        <v>2.3634599999999999</v>
      </c>
      <c r="AN104" s="653">
        <v>1.225E-2</v>
      </c>
      <c r="AO104" s="653">
        <v>61.002940000000002</v>
      </c>
      <c r="AP104" s="653">
        <v>44.685400000000001</v>
      </c>
      <c r="AQ104" s="653">
        <v>45.477440000000001</v>
      </c>
    </row>
    <row r="105" spans="1:43" x14ac:dyDescent="0.15">
      <c r="A105" s="192">
        <v>3338</v>
      </c>
      <c r="B105" s="192">
        <v>2</v>
      </c>
      <c r="C105" s="192">
        <v>28442</v>
      </c>
      <c r="D105" s="192">
        <v>3</v>
      </c>
      <c r="E105" s="656" t="s">
        <v>1100</v>
      </c>
      <c r="F105" s="153">
        <v>5482</v>
      </c>
      <c r="G105" s="153">
        <v>126</v>
      </c>
      <c r="H105" s="153">
        <v>211</v>
      </c>
      <c r="I105" s="153">
        <v>235</v>
      </c>
      <c r="J105" s="153">
        <v>248</v>
      </c>
      <c r="K105" s="153">
        <v>206</v>
      </c>
      <c r="L105" s="153">
        <v>209</v>
      </c>
      <c r="M105" s="153">
        <v>240</v>
      </c>
      <c r="N105" s="153">
        <v>272</v>
      </c>
      <c r="O105" s="153">
        <v>309</v>
      </c>
      <c r="P105" s="153">
        <v>367</v>
      </c>
      <c r="Q105" s="153">
        <v>319</v>
      </c>
      <c r="R105" s="153">
        <v>369</v>
      </c>
      <c r="S105" s="153">
        <v>445</v>
      </c>
      <c r="T105" s="153">
        <v>515</v>
      </c>
      <c r="U105" s="153">
        <v>532</v>
      </c>
      <c r="V105" s="153">
        <v>376</v>
      </c>
      <c r="W105" s="153">
        <v>268</v>
      </c>
      <c r="X105" s="153">
        <v>150</v>
      </c>
      <c r="Y105" s="153">
        <v>71</v>
      </c>
      <c r="Z105" s="153">
        <v>14</v>
      </c>
      <c r="AA105" s="153">
        <v>0</v>
      </c>
      <c r="AB105" s="153">
        <v>572</v>
      </c>
      <c r="AC105" s="153">
        <v>2984</v>
      </c>
      <c r="AD105" s="153">
        <v>1926</v>
      </c>
      <c r="AE105" s="153">
        <v>879</v>
      </c>
      <c r="AF105" s="153">
        <v>235</v>
      </c>
      <c r="AG105" s="153">
        <v>3251</v>
      </c>
      <c r="AH105" s="653">
        <v>10.434150000000001</v>
      </c>
      <c r="AI105" s="653">
        <v>54.432690000000001</v>
      </c>
      <c r="AJ105" s="653">
        <v>35.133159999999997</v>
      </c>
      <c r="AK105" s="653">
        <v>43.250639999999997</v>
      </c>
      <c r="AL105" s="653">
        <v>16.034289999999999</v>
      </c>
      <c r="AM105" s="653">
        <v>4.2867600000000001</v>
      </c>
      <c r="AN105" s="653">
        <v>0</v>
      </c>
      <c r="AO105" s="653">
        <v>59.303170000000001</v>
      </c>
      <c r="AP105" s="653">
        <v>50.972459999999998</v>
      </c>
      <c r="AQ105" s="653">
        <v>54.978720000000003</v>
      </c>
    </row>
    <row r="106" spans="1:43" x14ac:dyDescent="0.15">
      <c r="A106" s="192">
        <v>3339</v>
      </c>
      <c r="B106" s="192">
        <v>2</v>
      </c>
      <c r="C106" s="192">
        <v>28443</v>
      </c>
      <c r="D106" s="192">
        <v>3</v>
      </c>
      <c r="E106" s="656" t="s">
        <v>1101</v>
      </c>
      <c r="F106" s="153">
        <v>9461</v>
      </c>
      <c r="G106" s="153">
        <v>408</v>
      </c>
      <c r="H106" s="153">
        <v>428</v>
      </c>
      <c r="I106" s="153">
        <v>458</v>
      </c>
      <c r="J106" s="153">
        <v>567</v>
      </c>
      <c r="K106" s="153">
        <v>598</v>
      </c>
      <c r="L106" s="153">
        <v>491</v>
      </c>
      <c r="M106" s="153">
        <v>456</v>
      </c>
      <c r="N106" s="153">
        <v>536</v>
      </c>
      <c r="O106" s="153">
        <v>632</v>
      </c>
      <c r="P106" s="153">
        <v>742</v>
      </c>
      <c r="Q106" s="153">
        <v>569</v>
      </c>
      <c r="R106" s="153">
        <v>577</v>
      </c>
      <c r="S106" s="153">
        <v>573</v>
      </c>
      <c r="T106" s="153">
        <v>593</v>
      </c>
      <c r="U106" s="153">
        <v>694</v>
      </c>
      <c r="V106" s="153">
        <v>517</v>
      </c>
      <c r="W106" s="153">
        <v>306</v>
      </c>
      <c r="X106" s="153">
        <v>207</v>
      </c>
      <c r="Y106" s="153">
        <v>82</v>
      </c>
      <c r="Z106" s="153">
        <v>23</v>
      </c>
      <c r="AA106" s="153">
        <v>4</v>
      </c>
      <c r="AB106" s="153">
        <v>1294</v>
      </c>
      <c r="AC106" s="153">
        <v>5741</v>
      </c>
      <c r="AD106" s="153">
        <v>2426</v>
      </c>
      <c r="AE106" s="153">
        <v>1139</v>
      </c>
      <c r="AF106" s="153">
        <v>316</v>
      </c>
      <c r="AG106" s="153">
        <v>5767</v>
      </c>
      <c r="AH106" s="653">
        <v>13.677199999999999</v>
      </c>
      <c r="AI106" s="653">
        <v>60.680689999999998</v>
      </c>
      <c r="AJ106" s="653">
        <v>25.642109999999999</v>
      </c>
      <c r="AK106" s="653">
        <v>31.698550000000001</v>
      </c>
      <c r="AL106" s="653">
        <v>12.0389</v>
      </c>
      <c r="AM106" s="653">
        <v>3.3400300000000001</v>
      </c>
      <c r="AN106" s="653">
        <v>4.2279999999999998E-2</v>
      </c>
      <c r="AO106" s="653">
        <v>60.955500000000001</v>
      </c>
      <c r="AP106" s="653">
        <v>45.085030000000003</v>
      </c>
      <c r="AQ106" s="653">
        <v>46.071429999999999</v>
      </c>
    </row>
    <row r="107" spans="1:43" x14ac:dyDescent="0.15">
      <c r="A107" s="192">
        <v>3340</v>
      </c>
      <c r="B107" s="192">
        <v>2</v>
      </c>
      <c r="C107" s="192">
        <v>28446</v>
      </c>
      <c r="D107" s="192">
        <v>3</v>
      </c>
      <c r="E107" s="656" t="s">
        <v>1165</v>
      </c>
      <c r="F107" s="153">
        <v>4958</v>
      </c>
      <c r="G107" s="153">
        <v>144</v>
      </c>
      <c r="H107" s="153">
        <v>185</v>
      </c>
      <c r="I107" s="153">
        <v>235</v>
      </c>
      <c r="J107" s="153">
        <v>228</v>
      </c>
      <c r="K107" s="153">
        <v>156</v>
      </c>
      <c r="L107" s="153">
        <v>191</v>
      </c>
      <c r="M107" s="153">
        <v>212</v>
      </c>
      <c r="N107" s="153">
        <v>245</v>
      </c>
      <c r="O107" s="153">
        <v>273</v>
      </c>
      <c r="P107" s="153">
        <v>310</v>
      </c>
      <c r="Q107" s="153">
        <v>310</v>
      </c>
      <c r="R107" s="153">
        <v>374</v>
      </c>
      <c r="S107" s="153">
        <v>347</v>
      </c>
      <c r="T107" s="153">
        <v>458</v>
      </c>
      <c r="U107" s="153">
        <v>470</v>
      </c>
      <c r="V107" s="153">
        <v>340</v>
      </c>
      <c r="W107" s="153">
        <v>230</v>
      </c>
      <c r="X107" s="153">
        <v>174</v>
      </c>
      <c r="Y107" s="153">
        <v>65</v>
      </c>
      <c r="Z107" s="153">
        <v>9</v>
      </c>
      <c r="AA107" s="153">
        <v>2</v>
      </c>
      <c r="AB107" s="153">
        <v>564</v>
      </c>
      <c r="AC107" s="153">
        <v>2646</v>
      </c>
      <c r="AD107" s="153">
        <v>1748</v>
      </c>
      <c r="AE107" s="153">
        <v>820</v>
      </c>
      <c r="AF107" s="153">
        <v>250</v>
      </c>
      <c r="AG107" s="153">
        <v>2876</v>
      </c>
      <c r="AH107" s="653">
        <v>11.37555</v>
      </c>
      <c r="AI107" s="653">
        <v>53.368290000000002</v>
      </c>
      <c r="AJ107" s="653">
        <v>35.256149999999998</v>
      </c>
      <c r="AK107" s="653">
        <v>42.254939999999998</v>
      </c>
      <c r="AL107" s="653">
        <v>16.538930000000001</v>
      </c>
      <c r="AM107" s="653">
        <v>5.0423600000000004</v>
      </c>
      <c r="AN107" s="653">
        <v>4.0340000000000001E-2</v>
      </c>
      <c r="AO107" s="653">
        <v>58.007260000000002</v>
      </c>
      <c r="AP107" s="653">
        <v>50.815649999999998</v>
      </c>
      <c r="AQ107" s="653">
        <v>54.84375</v>
      </c>
    </row>
    <row r="108" spans="1:43" x14ac:dyDescent="0.15">
      <c r="A108" s="192">
        <v>3341</v>
      </c>
      <c r="B108" s="192">
        <v>2</v>
      </c>
      <c r="C108" s="192">
        <v>28464</v>
      </c>
      <c r="D108" s="192">
        <v>3</v>
      </c>
      <c r="E108" s="656" t="s">
        <v>1103</v>
      </c>
      <c r="F108" s="153">
        <v>16253</v>
      </c>
      <c r="G108" s="153">
        <v>631</v>
      </c>
      <c r="H108" s="153">
        <v>886</v>
      </c>
      <c r="I108" s="153">
        <v>1032</v>
      </c>
      <c r="J108" s="153">
        <v>953</v>
      </c>
      <c r="K108" s="153">
        <v>691</v>
      </c>
      <c r="L108" s="153">
        <v>638</v>
      </c>
      <c r="M108" s="153">
        <v>838</v>
      </c>
      <c r="N108" s="153">
        <v>942</v>
      </c>
      <c r="O108" s="153">
        <v>1248</v>
      </c>
      <c r="P108" s="153">
        <v>1527</v>
      </c>
      <c r="Q108" s="153">
        <v>1089</v>
      </c>
      <c r="R108" s="153">
        <v>910</v>
      </c>
      <c r="S108" s="153">
        <v>813</v>
      </c>
      <c r="T108" s="153">
        <v>1012</v>
      </c>
      <c r="U108" s="153">
        <v>1173</v>
      </c>
      <c r="V108" s="153">
        <v>919</v>
      </c>
      <c r="W108" s="153">
        <v>570</v>
      </c>
      <c r="X108" s="153">
        <v>272</v>
      </c>
      <c r="Y108" s="153">
        <v>85</v>
      </c>
      <c r="Z108" s="153">
        <v>23</v>
      </c>
      <c r="AA108" s="153">
        <v>1</v>
      </c>
      <c r="AB108" s="153">
        <v>2549</v>
      </c>
      <c r="AC108" s="153">
        <v>9649</v>
      </c>
      <c r="AD108" s="153">
        <v>4055</v>
      </c>
      <c r="AE108" s="153">
        <v>1870</v>
      </c>
      <c r="AF108" s="153">
        <v>381</v>
      </c>
      <c r="AG108" s="153">
        <v>9708</v>
      </c>
      <c r="AH108" s="653">
        <v>15.683260000000001</v>
      </c>
      <c r="AI108" s="653">
        <v>59.3675</v>
      </c>
      <c r="AJ108" s="653">
        <v>24.94924</v>
      </c>
      <c r="AK108" s="653">
        <v>29.95139</v>
      </c>
      <c r="AL108" s="653">
        <v>11.505570000000001</v>
      </c>
      <c r="AM108" s="653">
        <v>2.3441800000000002</v>
      </c>
      <c r="AN108" s="653">
        <v>6.1500000000000001E-3</v>
      </c>
      <c r="AO108" s="653">
        <v>59.730510000000002</v>
      </c>
      <c r="AP108" s="653">
        <v>44.593640000000001</v>
      </c>
      <c r="AQ108" s="653">
        <v>45.925609999999999</v>
      </c>
    </row>
    <row r="109" spans="1:43" x14ac:dyDescent="0.15">
      <c r="A109" s="192">
        <v>3342</v>
      </c>
      <c r="B109" s="192">
        <v>2</v>
      </c>
      <c r="C109" s="192">
        <v>28481</v>
      </c>
      <c r="D109" s="192">
        <v>3</v>
      </c>
      <c r="E109" s="656" t="s">
        <v>526</v>
      </c>
      <c r="F109" s="153">
        <v>6717</v>
      </c>
      <c r="G109" s="153">
        <v>132</v>
      </c>
      <c r="H109" s="153">
        <v>257</v>
      </c>
      <c r="I109" s="153">
        <v>302</v>
      </c>
      <c r="J109" s="153">
        <v>291</v>
      </c>
      <c r="K109" s="153">
        <v>268</v>
      </c>
      <c r="L109" s="153">
        <v>210</v>
      </c>
      <c r="M109" s="153">
        <v>251</v>
      </c>
      <c r="N109" s="153">
        <v>349</v>
      </c>
      <c r="O109" s="153">
        <v>364</v>
      </c>
      <c r="P109" s="153">
        <v>470</v>
      </c>
      <c r="Q109" s="153">
        <v>396</v>
      </c>
      <c r="R109" s="153">
        <v>462</v>
      </c>
      <c r="S109" s="153">
        <v>529</v>
      </c>
      <c r="T109" s="153">
        <v>614</v>
      </c>
      <c r="U109" s="153">
        <v>743</v>
      </c>
      <c r="V109" s="153">
        <v>511</v>
      </c>
      <c r="W109" s="153">
        <v>280</v>
      </c>
      <c r="X109" s="153">
        <v>185</v>
      </c>
      <c r="Y109" s="153">
        <v>84</v>
      </c>
      <c r="Z109" s="153">
        <v>17</v>
      </c>
      <c r="AA109" s="153">
        <v>2</v>
      </c>
      <c r="AB109" s="153">
        <v>691</v>
      </c>
      <c r="AC109" s="153">
        <v>3590</v>
      </c>
      <c r="AD109" s="153">
        <v>2436</v>
      </c>
      <c r="AE109" s="153">
        <v>1079</v>
      </c>
      <c r="AF109" s="153">
        <v>288</v>
      </c>
      <c r="AG109" s="153">
        <v>3913</v>
      </c>
      <c r="AH109" s="653">
        <v>10.287330000000001</v>
      </c>
      <c r="AI109" s="653">
        <v>53.446480000000001</v>
      </c>
      <c r="AJ109" s="653">
        <v>36.266190000000002</v>
      </c>
      <c r="AK109" s="653">
        <v>44.141730000000003</v>
      </c>
      <c r="AL109" s="653">
        <v>16.06372</v>
      </c>
      <c r="AM109" s="653">
        <v>4.2876300000000001</v>
      </c>
      <c r="AN109" s="653">
        <v>2.9780000000000001E-2</v>
      </c>
      <c r="AO109" s="653">
        <v>58.25517</v>
      </c>
      <c r="AP109" s="653">
        <v>51.50938</v>
      </c>
      <c r="AQ109" s="653">
        <v>55.658650000000002</v>
      </c>
    </row>
    <row r="110" spans="1:43" x14ac:dyDescent="0.15">
      <c r="A110" s="192">
        <v>3343</v>
      </c>
      <c r="B110" s="192">
        <v>2</v>
      </c>
      <c r="C110" s="192">
        <v>28501</v>
      </c>
      <c r="D110" s="192">
        <v>3</v>
      </c>
      <c r="E110" s="656" t="s">
        <v>1104</v>
      </c>
      <c r="F110" s="153">
        <v>7567</v>
      </c>
      <c r="G110" s="153">
        <v>198</v>
      </c>
      <c r="H110" s="153">
        <v>261</v>
      </c>
      <c r="I110" s="153">
        <v>294</v>
      </c>
      <c r="J110" s="153">
        <v>290</v>
      </c>
      <c r="K110" s="153">
        <v>232</v>
      </c>
      <c r="L110" s="153">
        <v>231</v>
      </c>
      <c r="M110" s="153">
        <v>278</v>
      </c>
      <c r="N110" s="153">
        <v>335</v>
      </c>
      <c r="O110" s="153">
        <v>468</v>
      </c>
      <c r="P110" s="153">
        <v>477</v>
      </c>
      <c r="Q110" s="153">
        <v>407</v>
      </c>
      <c r="R110" s="153">
        <v>507</v>
      </c>
      <c r="S110" s="153">
        <v>649</v>
      </c>
      <c r="T110" s="153">
        <v>785</v>
      </c>
      <c r="U110" s="153">
        <v>766</v>
      </c>
      <c r="V110" s="153">
        <v>499</v>
      </c>
      <c r="W110" s="153">
        <v>402</v>
      </c>
      <c r="X110" s="153">
        <v>314</v>
      </c>
      <c r="Y110" s="153">
        <v>134</v>
      </c>
      <c r="Z110" s="153">
        <v>37</v>
      </c>
      <c r="AA110" s="153">
        <v>3</v>
      </c>
      <c r="AB110" s="153">
        <v>753</v>
      </c>
      <c r="AC110" s="153">
        <v>3874</v>
      </c>
      <c r="AD110" s="153">
        <v>2940</v>
      </c>
      <c r="AE110" s="153">
        <v>1389</v>
      </c>
      <c r="AF110" s="153">
        <v>488</v>
      </c>
      <c r="AG110" s="153">
        <v>4369</v>
      </c>
      <c r="AH110" s="653">
        <v>9.9511000000000003</v>
      </c>
      <c r="AI110" s="653">
        <v>51.195979999999999</v>
      </c>
      <c r="AJ110" s="653">
        <v>38.852910000000001</v>
      </c>
      <c r="AK110" s="653">
        <v>47.429630000000003</v>
      </c>
      <c r="AL110" s="653">
        <v>18.356020000000001</v>
      </c>
      <c r="AM110" s="653">
        <v>6.4490600000000002</v>
      </c>
      <c r="AN110" s="653">
        <v>3.9649999999999998E-2</v>
      </c>
      <c r="AO110" s="653">
        <v>57.737540000000003</v>
      </c>
      <c r="AP110" s="653">
        <v>53.142000000000003</v>
      </c>
      <c r="AQ110" s="653">
        <v>58.307340000000003</v>
      </c>
    </row>
    <row r="111" spans="1:43" x14ac:dyDescent="0.15">
      <c r="A111" s="192">
        <v>3344</v>
      </c>
      <c r="B111" s="192">
        <v>2</v>
      </c>
      <c r="C111" s="192">
        <v>28585</v>
      </c>
      <c r="D111" s="192">
        <v>3</v>
      </c>
      <c r="E111" s="656" t="s">
        <v>1166</v>
      </c>
      <c r="F111" s="153">
        <v>7636</v>
      </c>
      <c r="G111" s="153">
        <v>193</v>
      </c>
      <c r="H111" s="153">
        <v>315</v>
      </c>
      <c r="I111" s="153">
        <v>332</v>
      </c>
      <c r="J111" s="153">
        <v>411</v>
      </c>
      <c r="K111" s="153">
        <v>162</v>
      </c>
      <c r="L111" s="153">
        <v>241</v>
      </c>
      <c r="M111" s="153">
        <v>264</v>
      </c>
      <c r="N111" s="153">
        <v>370</v>
      </c>
      <c r="O111" s="153">
        <v>401</v>
      </c>
      <c r="P111" s="153">
        <v>505</v>
      </c>
      <c r="Q111" s="153">
        <v>477</v>
      </c>
      <c r="R111" s="153">
        <v>556</v>
      </c>
      <c r="S111" s="153">
        <v>650</v>
      </c>
      <c r="T111" s="153">
        <v>718</v>
      </c>
      <c r="U111" s="153">
        <v>662</v>
      </c>
      <c r="V111" s="153">
        <v>488</v>
      </c>
      <c r="W111" s="153">
        <v>406</v>
      </c>
      <c r="X111" s="153">
        <v>320</v>
      </c>
      <c r="Y111" s="153">
        <v>139</v>
      </c>
      <c r="Z111" s="153">
        <v>24</v>
      </c>
      <c r="AA111" s="153">
        <v>2</v>
      </c>
      <c r="AB111" s="153">
        <v>840</v>
      </c>
      <c r="AC111" s="153">
        <v>4037</v>
      </c>
      <c r="AD111" s="153">
        <v>2759</v>
      </c>
      <c r="AE111" s="153">
        <v>1379</v>
      </c>
      <c r="AF111" s="153">
        <v>485</v>
      </c>
      <c r="AG111" s="153">
        <v>4344</v>
      </c>
      <c r="AH111" s="653">
        <v>11.00052</v>
      </c>
      <c r="AI111" s="653">
        <v>52.867989999999999</v>
      </c>
      <c r="AJ111" s="653">
        <v>36.131480000000003</v>
      </c>
      <c r="AK111" s="653">
        <v>44.643790000000003</v>
      </c>
      <c r="AL111" s="653">
        <v>18.059190000000001</v>
      </c>
      <c r="AM111" s="653">
        <v>6.3514900000000001</v>
      </c>
      <c r="AN111" s="653">
        <v>2.6190000000000001E-2</v>
      </c>
      <c r="AO111" s="653">
        <v>56.888420000000004</v>
      </c>
      <c r="AP111" s="653">
        <v>51.948659999999997</v>
      </c>
      <c r="AQ111" s="653">
        <v>56.416670000000003</v>
      </c>
    </row>
    <row r="112" spans="1:43" x14ac:dyDescent="0.15">
      <c r="A112" s="192">
        <v>3345</v>
      </c>
      <c r="B112" s="192">
        <v>2</v>
      </c>
      <c r="C112" s="192">
        <v>28586</v>
      </c>
      <c r="D112" s="192">
        <v>3</v>
      </c>
      <c r="E112" s="657" t="s">
        <v>534</v>
      </c>
      <c r="F112" s="153">
        <v>6302</v>
      </c>
      <c r="G112" s="153">
        <v>175</v>
      </c>
      <c r="H112" s="153">
        <v>229</v>
      </c>
      <c r="I112" s="153">
        <v>310</v>
      </c>
      <c r="J112" s="153">
        <v>249</v>
      </c>
      <c r="K112" s="153">
        <v>167</v>
      </c>
      <c r="L112" s="153">
        <v>238</v>
      </c>
      <c r="M112" s="153">
        <v>234</v>
      </c>
      <c r="N112" s="153">
        <v>319</v>
      </c>
      <c r="O112" s="153">
        <v>377</v>
      </c>
      <c r="P112" s="153">
        <v>384</v>
      </c>
      <c r="Q112" s="153">
        <v>353</v>
      </c>
      <c r="R112" s="153">
        <v>408</v>
      </c>
      <c r="S112" s="153">
        <v>589</v>
      </c>
      <c r="T112" s="153">
        <v>583</v>
      </c>
      <c r="U112" s="153">
        <v>608</v>
      </c>
      <c r="V112" s="153">
        <v>381</v>
      </c>
      <c r="W112" s="153">
        <v>311</v>
      </c>
      <c r="X112" s="153">
        <v>263</v>
      </c>
      <c r="Y112" s="153">
        <v>106</v>
      </c>
      <c r="Z112" s="153">
        <v>17</v>
      </c>
      <c r="AA112" s="153">
        <v>1</v>
      </c>
      <c r="AB112" s="153">
        <v>714</v>
      </c>
      <c r="AC112" s="153">
        <v>3318</v>
      </c>
      <c r="AD112" s="153">
        <v>2270</v>
      </c>
      <c r="AE112" s="153">
        <v>1079</v>
      </c>
      <c r="AF112" s="153">
        <v>387</v>
      </c>
      <c r="AG112" s="153">
        <v>3652</v>
      </c>
      <c r="AH112" s="653">
        <v>11.329739999999999</v>
      </c>
      <c r="AI112" s="653">
        <v>52.649949999999997</v>
      </c>
      <c r="AJ112" s="653">
        <v>36.020310000000002</v>
      </c>
      <c r="AK112" s="653">
        <v>45.366549999999997</v>
      </c>
      <c r="AL112" s="653">
        <v>17.121549999999999</v>
      </c>
      <c r="AM112" s="653">
        <v>6.1409099999999999</v>
      </c>
      <c r="AN112" s="653">
        <v>1.5869999999999999E-2</v>
      </c>
      <c r="AO112" s="653">
        <v>57.949860000000001</v>
      </c>
      <c r="AP112" s="653">
        <v>51.834339999999997</v>
      </c>
      <c r="AQ112" s="653">
        <v>56.586210000000001</v>
      </c>
    </row>
    <row r="113" spans="1:43" x14ac:dyDescent="0.15">
      <c r="A113" s="192">
        <v>5260</v>
      </c>
      <c r="B113" s="192">
        <v>3</v>
      </c>
      <c r="C113" s="192">
        <v>28000</v>
      </c>
      <c r="D113" s="192" t="s">
        <v>896</v>
      </c>
      <c r="E113" s="192" t="s">
        <v>631</v>
      </c>
      <c r="F113" s="153">
        <v>2865246</v>
      </c>
      <c r="G113" s="153">
        <v>96822</v>
      </c>
      <c r="H113" s="153">
        <v>110687</v>
      </c>
      <c r="I113" s="153">
        <v>117484</v>
      </c>
      <c r="J113" s="153">
        <v>124969</v>
      </c>
      <c r="K113" s="153">
        <v>134374</v>
      </c>
      <c r="L113" s="153">
        <v>125606</v>
      </c>
      <c r="M113" s="153">
        <v>135544</v>
      </c>
      <c r="N113" s="153">
        <v>156117</v>
      </c>
      <c r="O113" s="153">
        <v>181500</v>
      </c>
      <c r="P113" s="153">
        <v>222113</v>
      </c>
      <c r="Q113" s="153">
        <v>198862</v>
      </c>
      <c r="R113" s="153">
        <v>180882</v>
      </c>
      <c r="S113" s="153">
        <v>167070</v>
      </c>
      <c r="T113" s="153">
        <v>186155</v>
      </c>
      <c r="U113" s="153">
        <v>221787</v>
      </c>
      <c r="V113" s="153">
        <v>181587</v>
      </c>
      <c r="W113" s="153">
        <v>140382</v>
      </c>
      <c r="X113" s="153">
        <v>106912</v>
      </c>
      <c r="Y113" s="153">
        <v>56118</v>
      </c>
      <c r="Z113" s="153">
        <v>17272</v>
      </c>
      <c r="AA113" s="153">
        <v>3003</v>
      </c>
      <c r="AB113" s="153">
        <v>324993</v>
      </c>
      <c r="AC113" s="153">
        <v>1627037</v>
      </c>
      <c r="AD113" s="153">
        <v>913216</v>
      </c>
      <c r="AE113" s="153">
        <v>505274</v>
      </c>
      <c r="AF113" s="153">
        <v>183305</v>
      </c>
      <c r="AG113" s="153">
        <v>1688223</v>
      </c>
      <c r="AH113" s="653">
        <v>11.34259</v>
      </c>
      <c r="AI113" s="653">
        <v>56.785249999999998</v>
      </c>
      <c r="AJ113" s="653">
        <v>31.872170000000001</v>
      </c>
      <c r="AK113" s="653">
        <v>37.70308</v>
      </c>
      <c r="AL113" s="653">
        <v>17.63458</v>
      </c>
      <c r="AM113" s="653">
        <v>6.3975299999999997</v>
      </c>
      <c r="AN113" s="653">
        <v>0.10481</v>
      </c>
      <c r="AO113" s="653">
        <v>58.920699999999997</v>
      </c>
      <c r="AP113" s="653">
        <v>49.488379999999999</v>
      </c>
      <c r="AQ113" s="653">
        <v>50.634659999999997</v>
      </c>
    </row>
    <row r="114" spans="1:43" x14ac:dyDescent="0.15">
      <c r="A114" s="192">
        <v>5261</v>
      </c>
      <c r="B114" s="192">
        <v>3</v>
      </c>
      <c r="C114" s="192">
        <v>28100</v>
      </c>
      <c r="D114" s="192">
        <v>1</v>
      </c>
      <c r="E114" s="654" t="s">
        <v>1259</v>
      </c>
      <c r="F114" s="153">
        <v>808700</v>
      </c>
      <c r="G114" s="153">
        <v>25151</v>
      </c>
      <c r="H114" s="153">
        <v>28973</v>
      </c>
      <c r="I114" s="153">
        <v>30859</v>
      </c>
      <c r="J114" s="153">
        <v>34267</v>
      </c>
      <c r="K114" s="153">
        <v>42749</v>
      </c>
      <c r="L114" s="153">
        <v>38105</v>
      </c>
      <c r="M114" s="153">
        <v>39099</v>
      </c>
      <c r="N114" s="153">
        <v>44391</v>
      </c>
      <c r="O114" s="153">
        <v>51532</v>
      </c>
      <c r="P114" s="153">
        <v>62532</v>
      </c>
      <c r="Q114" s="153">
        <v>55793</v>
      </c>
      <c r="R114" s="153">
        <v>51288</v>
      </c>
      <c r="S114" s="153">
        <v>47575</v>
      </c>
      <c r="T114" s="153">
        <v>51229</v>
      </c>
      <c r="U114" s="153">
        <v>61545</v>
      </c>
      <c r="V114" s="153">
        <v>50725</v>
      </c>
      <c r="W114" s="153">
        <v>40246</v>
      </c>
      <c r="X114" s="153">
        <v>31126</v>
      </c>
      <c r="Y114" s="153">
        <v>15912</v>
      </c>
      <c r="Z114" s="153">
        <v>4802</v>
      </c>
      <c r="AA114" s="153">
        <v>801</v>
      </c>
      <c r="AB114" s="153">
        <v>84983</v>
      </c>
      <c r="AC114" s="153">
        <v>467331</v>
      </c>
      <c r="AD114" s="153">
        <v>256386</v>
      </c>
      <c r="AE114" s="153">
        <v>143612</v>
      </c>
      <c r="AF114" s="153">
        <v>52641</v>
      </c>
      <c r="AG114" s="153">
        <v>484293</v>
      </c>
      <c r="AH114" s="653">
        <v>10.50859</v>
      </c>
      <c r="AI114" s="653">
        <v>57.787930000000003</v>
      </c>
      <c r="AJ114" s="653">
        <v>31.703469999999999</v>
      </c>
      <c r="AK114" s="653">
        <v>37.586370000000002</v>
      </c>
      <c r="AL114" s="653">
        <v>17.758379999999999</v>
      </c>
      <c r="AM114" s="653">
        <v>6.5093399999999999</v>
      </c>
      <c r="AN114" s="653">
        <v>9.9049999999999999E-2</v>
      </c>
      <c r="AO114" s="653">
        <v>59.885370000000002</v>
      </c>
      <c r="AP114" s="653">
        <v>49.61665</v>
      </c>
      <c r="AQ114" s="653">
        <v>50.55697</v>
      </c>
    </row>
    <row r="115" spans="1:43" x14ac:dyDescent="0.15">
      <c r="A115" s="192">
        <v>5262</v>
      </c>
      <c r="B115" s="192">
        <v>3</v>
      </c>
      <c r="C115" s="192">
        <v>28101</v>
      </c>
      <c r="D115" s="192">
        <v>0</v>
      </c>
      <c r="E115" s="655" t="s">
        <v>1149</v>
      </c>
      <c r="F115" s="153">
        <v>114142</v>
      </c>
      <c r="G115" s="153">
        <v>3936</v>
      </c>
      <c r="H115" s="153">
        <v>4470</v>
      </c>
      <c r="I115" s="153">
        <v>4699</v>
      </c>
      <c r="J115" s="153">
        <v>5414</v>
      </c>
      <c r="K115" s="153">
        <v>6503</v>
      </c>
      <c r="L115" s="153">
        <v>5243</v>
      </c>
      <c r="M115" s="153">
        <v>5551</v>
      </c>
      <c r="N115" s="153">
        <v>6619</v>
      </c>
      <c r="O115" s="153">
        <v>7710</v>
      </c>
      <c r="P115" s="153">
        <v>9801</v>
      </c>
      <c r="Q115" s="153">
        <v>8819</v>
      </c>
      <c r="R115" s="153">
        <v>7548</v>
      </c>
      <c r="S115" s="153">
        <v>6483</v>
      </c>
      <c r="T115" s="153">
        <v>6369</v>
      </c>
      <c r="U115" s="153">
        <v>7533</v>
      </c>
      <c r="V115" s="153">
        <v>6002</v>
      </c>
      <c r="W115" s="153">
        <v>4826</v>
      </c>
      <c r="X115" s="153">
        <v>3911</v>
      </c>
      <c r="Y115" s="153">
        <v>2017</v>
      </c>
      <c r="Z115" s="153">
        <v>593</v>
      </c>
      <c r="AA115" s="153">
        <v>95</v>
      </c>
      <c r="AB115" s="153">
        <v>13105</v>
      </c>
      <c r="AC115" s="153">
        <v>69691</v>
      </c>
      <c r="AD115" s="153">
        <v>31346</v>
      </c>
      <c r="AE115" s="153">
        <v>17444</v>
      </c>
      <c r="AF115" s="153">
        <v>6616</v>
      </c>
      <c r="AG115" s="153">
        <v>70646</v>
      </c>
      <c r="AH115" s="653">
        <v>11.481310000000001</v>
      </c>
      <c r="AI115" s="653">
        <v>61.056399999999996</v>
      </c>
      <c r="AJ115" s="653">
        <v>27.46228</v>
      </c>
      <c r="AK115" s="653">
        <v>33.142049999999998</v>
      </c>
      <c r="AL115" s="653">
        <v>15.282719999999999</v>
      </c>
      <c r="AM115" s="653">
        <v>5.7962899999999999</v>
      </c>
      <c r="AN115" s="653">
        <v>8.3229999999999998E-2</v>
      </c>
      <c r="AO115" s="653">
        <v>61.893079999999998</v>
      </c>
      <c r="AP115" s="653">
        <v>47.701000000000001</v>
      </c>
      <c r="AQ115" s="653">
        <v>48.541499999999999</v>
      </c>
    </row>
    <row r="116" spans="1:43" x14ac:dyDescent="0.15">
      <c r="A116" s="192">
        <v>5263</v>
      </c>
      <c r="B116" s="192">
        <v>3</v>
      </c>
      <c r="C116" s="192">
        <v>28102</v>
      </c>
      <c r="D116" s="192">
        <v>0</v>
      </c>
      <c r="E116" s="655" t="s">
        <v>1260</v>
      </c>
      <c r="F116" s="153">
        <v>73198</v>
      </c>
      <c r="G116" s="153">
        <v>2448</v>
      </c>
      <c r="H116" s="153">
        <v>2757</v>
      </c>
      <c r="I116" s="153">
        <v>2776</v>
      </c>
      <c r="J116" s="153">
        <v>3192</v>
      </c>
      <c r="K116" s="153">
        <v>4629</v>
      </c>
      <c r="L116" s="153">
        <v>3731</v>
      </c>
      <c r="M116" s="153">
        <v>3743</v>
      </c>
      <c r="N116" s="153">
        <v>4309</v>
      </c>
      <c r="O116" s="153">
        <v>5065</v>
      </c>
      <c r="P116" s="153">
        <v>5997</v>
      </c>
      <c r="Q116" s="153">
        <v>5124</v>
      </c>
      <c r="R116" s="153">
        <v>4412</v>
      </c>
      <c r="S116" s="153">
        <v>3712</v>
      </c>
      <c r="T116" s="153">
        <v>3999</v>
      </c>
      <c r="U116" s="153">
        <v>4749</v>
      </c>
      <c r="V116" s="153">
        <v>4043</v>
      </c>
      <c r="W116" s="153">
        <v>3508</v>
      </c>
      <c r="X116" s="153">
        <v>2938</v>
      </c>
      <c r="Y116" s="153">
        <v>1568</v>
      </c>
      <c r="Z116" s="153">
        <v>430</v>
      </c>
      <c r="AA116" s="153">
        <v>68</v>
      </c>
      <c r="AB116" s="153">
        <v>7981</v>
      </c>
      <c r="AC116" s="153">
        <v>43914</v>
      </c>
      <c r="AD116" s="153">
        <v>21303</v>
      </c>
      <c r="AE116" s="153">
        <v>12555</v>
      </c>
      <c r="AF116" s="153">
        <v>5004</v>
      </c>
      <c r="AG116" s="153">
        <v>44721</v>
      </c>
      <c r="AH116" s="653">
        <v>10.9033</v>
      </c>
      <c r="AI116" s="653">
        <v>59.99344</v>
      </c>
      <c r="AJ116" s="653">
        <v>29.103249999999999</v>
      </c>
      <c r="AK116" s="653">
        <v>34.174430000000001</v>
      </c>
      <c r="AL116" s="653">
        <v>17.15211</v>
      </c>
      <c r="AM116" s="653">
        <v>6.8362499999999997</v>
      </c>
      <c r="AN116" s="653">
        <v>9.2899999999999996E-2</v>
      </c>
      <c r="AO116" s="653">
        <v>61.095930000000003</v>
      </c>
      <c r="AP116" s="653">
        <v>48.208649999999999</v>
      </c>
      <c r="AQ116" s="653">
        <v>48.242220000000003</v>
      </c>
    </row>
    <row r="117" spans="1:43" x14ac:dyDescent="0.15">
      <c r="A117" s="192">
        <v>5264</v>
      </c>
      <c r="B117" s="192">
        <v>3</v>
      </c>
      <c r="C117" s="192">
        <v>28105</v>
      </c>
      <c r="D117" s="192">
        <v>0</v>
      </c>
      <c r="E117" s="655" t="s">
        <v>1261</v>
      </c>
      <c r="F117" s="153">
        <v>56243</v>
      </c>
      <c r="G117" s="153">
        <v>1656</v>
      </c>
      <c r="H117" s="153">
        <v>1622</v>
      </c>
      <c r="I117" s="153">
        <v>1680</v>
      </c>
      <c r="J117" s="153">
        <v>1878</v>
      </c>
      <c r="K117" s="153">
        <v>3513</v>
      </c>
      <c r="L117" s="153">
        <v>3714</v>
      </c>
      <c r="M117" s="153">
        <v>3243</v>
      </c>
      <c r="N117" s="153">
        <v>3214</v>
      </c>
      <c r="O117" s="153">
        <v>3298</v>
      </c>
      <c r="P117" s="153">
        <v>4152</v>
      </c>
      <c r="Q117" s="153">
        <v>3578</v>
      </c>
      <c r="R117" s="153">
        <v>3246</v>
      </c>
      <c r="S117" s="153">
        <v>2986</v>
      </c>
      <c r="T117" s="153">
        <v>3179</v>
      </c>
      <c r="U117" s="153">
        <v>4091</v>
      </c>
      <c r="V117" s="153">
        <v>3792</v>
      </c>
      <c r="W117" s="153">
        <v>3214</v>
      </c>
      <c r="X117" s="153">
        <v>2536</v>
      </c>
      <c r="Y117" s="153">
        <v>1184</v>
      </c>
      <c r="Z117" s="153">
        <v>387</v>
      </c>
      <c r="AA117" s="153">
        <v>80</v>
      </c>
      <c r="AB117" s="153">
        <v>4958</v>
      </c>
      <c r="AC117" s="153">
        <v>32822</v>
      </c>
      <c r="AD117" s="153">
        <v>18463</v>
      </c>
      <c r="AE117" s="153">
        <v>11193</v>
      </c>
      <c r="AF117" s="153">
        <v>4187</v>
      </c>
      <c r="AG117" s="153">
        <v>34123</v>
      </c>
      <c r="AH117" s="653">
        <v>8.8153199999999998</v>
      </c>
      <c r="AI117" s="653">
        <v>58.357480000000002</v>
      </c>
      <c r="AJ117" s="653">
        <v>32.827199999999998</v>
      </c>
      <c r="AK117" s="653">
        <v>38.136299999999999</v>
      </c>
      <c r="AL117" s="653">
        <v>19.901140000000002</v>
      </c>
      <c r="AM117" s="653">
        <v>7.4444800000000004</v>
      </c>
      <c r="AN117" s="653">
        <v>0.14224000000000001</v>
      </c>
      <c r="AO117" s="653">
        <v>60.670659999999998</v>
      </c>
      <c r="AP117" s="653">
        <v>50.178310000000003</v>
      </c>
      <c r="AQ117" s="653">
        <v>50.190089999999998</v>
      </c>
    </row>
    <row r="118" spans="1:43" x14ac:dyDescent="0.15">
      <c r="A118" s="192">
        <v>5265</v>
      </c>
      <c r="B118" s="192">
        <v>3</v>
      </c>
      <c r="C118" s="192">
        <v>28106</v>
      </c>
      <c r="D118" s="192">
        <v>0</v>
      </c>
      <c r="E118" s="655" t="s">
        <v>1262</v>
      </c>
      <c r="F118" s="153">
        <v>50129</v>
      </c>
      <c r="G118" s="153">
        <v>1270</v>
      </c>
      <c r="H118" s="153">
        <v>1327</v>
      </c>
      <c r="I118" s="153">
        <v>1567</v>
      </c>
      <c r="J118" s="153">
        <v>1756</v>
      </c>
      <c r="K118" s="153">
        <v>2357</v>
      </c>
      <c r="L118" s="153">
        <v>2230</v>
      </c>
      <c r="M118" s="153">
        <v>2216</v>
      </c>
      <c r="N118" s="153">
        <v>2292</v>
      </c>
      <c r="O118" s="153">
        <v>2676</v>
      </c>
      <c r="P118" s="153">
        <v>3519</v>
      </c>
      <c r="Q118" s="153">
        <v>3349</v>
      </c>
      <c r="R118" s="153">
        <v>3109</v>
      </c>
      <c r="S118" s="153">
        <v>2915</v>
      </c>
      <c r="T118" s="153">
        <v>3300</v>
      </c>
      <c r="U118" s="153">
        <v>4326</v>
      </c>
      <c r="V118" s="153">
        <v>4012</v>
      </c>
      <c r="W118" s="153">
        <v>3486</v>
      </c>
      <c r="X118" s="153">
        <v>2694</v>
      </c>
      <c r="Y118" s="153">
        <v>1286</v>
      </c>
      <c r="Z118" s="153">
        <v>387</v>
      </c>
      <c r="AA118" s="153">
        <v>55</v>
      </c>
      <c r="AB118" s="153">
        <v>4164</v>
      </c>
      <c r="AC118" s="153">
        <v>26419</v>
      </c>
      <c r="AD118" s="153">
        <v>19546</v>
      </c>
      <c r="AE118" s="153">
        <v>11920</v>
      </c>
      <c r="AF118" s="153">
        <v>4422</v>
      </c>
      <c r="AG118" s="153">
        <v>27963</v>
      </c>
      <c r="AH118" s="653">
        <v>8.3065700000000007</v>
      </c>
      <c r="AI118" s="653">
        <v>52.702030000000001</v>
      </c>
      <c r="AJ118" s="653">
        <v>38.991399999999999</v>
      </c>
      <c r="AK118" s="653">
        <v>44.806399999999996</v>
      </c>
      <c r="AL118" s="653">
        <v>23.778649999999999</v>
      </c>
      <c r="AM118" s="653">
        <v>8.8212399999999995</v>
      </c>
      <c r="AN118" s="653">
        <v>0.10972</v>
      </c>
      <c r="AO118" s="653">
        <v>55.782080000000001</v>
      </c>
      <c r="AP118" s="653">
        <v>53.588090000000001</v>
      </c>
      <c r="AQ118" s="653">
        <v>55.808799999999998</v>
      </c>
    </row>
    <row r="119" spans="1:43" x14ac:dyDescent="0.15">
      <c r="A119" s="192">
        <v>5266</v>
      </c>
      <c r="B119" s="192">
        <v>3</v>
      </c>
      <c r="C119" s="192">
        <v>28107</v>
      </c>
      <c r="D119" s="192">
        <v>0</v>
      </c>
      <c r="E119" s="655" t="s">
        <v>1263</v>
      </c>
      <c r="F119" s="153">
        <v>85655</v>
      </c>
      <c r="G119" s="153">
        <v>2554</v>
      </c>
      <c r="H119" s="153">
        <v>2938</v>
      </c>
      <c r="I119" s="153">
        <v>3038</v>
      </c>
      <c r="J119" s="153">
        <v>3577</v>
      </c>
      <c r="K119" s="153">
        <v>4094</v>
      </c>
      <c r="L119" s="153">
        <v>3399</v>
      </c>
      <c r="M119" s="153">
        <v>3823</v>
      </c>
      <c r="N119" s="153">
        <v>4217</v>
      </c>
      <c r="O119" s="153">
        <v>5125</v>
      </c>
      <c r="P119" s="153">
        <v>6054</v>
      </c>
      <c r="Q119" s="153">
        <v>5728</v>
      </c>
      <c r="R119" s="153">
        <v>5427</v>
      </c>
      <c r="S119" s="153">
        <v>5240</v>
      </c>
      <c r="T119" s="153">
        <v>5887</v>
      </c>
      <c r="U119" s="153">
        <v>7535</v>
      </c>
      <c r="V119" s="153">
        <v>6320</v>
      </c>
      <c r="W119" s="153">
        <v>4851</v>
      </c>
      <c r="X119" s="153">
        <v>3524</v>
      </c>
      <c r="Y119" s="153">
        <v>1752</v>
      </c>
      <c r="Z119" s="153">
        <v>493</v>
      </c>
      <c r="AA119" s="153">
        <v>79</v>
      </c>
      <c r="AB119" s="153">
        <v>8530</v>
      </c>
      <c r="AC119" s="153">
        <v>46684</v>
      </c>
      <c r="AD119" s="153">
        <v>30441</v>
      </c>
      <c r="AE119" s="153">
        <v>17019</v>
      </c>
      <c r="AF119" s="153">
        <v>5848</v>
      </c>
      <c r="AG119" s="153">
        <v>48994</v>
      </c>
      <c r="AH119" s="653">
        <v>9.9585500000000007</v>
      </c>
      <c r="AI119" s="653">
        <v>54.502360000000003</v>
      </c>
      <c r="AJ119" s="653">
        <v>35.539079999999998</v>
      </c>
      <c r="AK119" s="653">
        <v>41.656649999999999</v>
      </c>
      <c r="AL119" s="653">
        <v>19.869240000000001</v>
      </c>
      <c r="AM119" s="653">
        <v>6.8273900000000003</v>
      </c>
      <c r="AN119" s="653">
        <v>9.2230000000000006E-2</v>
      </c>
      <c r="AO119" s="653">
        <v>57.19923</v>
      </c>
      <c r="AP119" s="653">
        <v>51.381619999999998</v>
      </c>
      <c r="AQ119" s="653">
        <v>53.32649</v>
      </c>
    </row>
    <row r="120" spans="1:43" x14ac:dyDescent="0.15">
      <c r="A120" s="192">
        <v>5267</v>
      </c>
      <c r="B120" s="192">
        <v>3</v>
      </c>
      <c r="C120" s="192">
        <v>28108</v>
      </c>
      <c r="D120" s="192">
        <v>0</v>
      </c>
      <c r="E120" s="655" t="s">
        <v>1264</v>
      </c>
      <c r="F120" s="153">
        <v>115042</v>
      </c>
      <c r="G120" s="153">
        <v>3973</v>
      </c>
      <c r="H120" s="153">
        <v>4739</v>
      </c>
      <c r="I120" s="153">
        <v>4797</v>
      </c>
      <c r="J120" s="153">
        <v>4764</v>
      </c>
      <c r="K120" s="153">
        <v>4642</v>
      </c>
      <c r="L120" s="153">
        <v>4306</v>
      </c>
      <c r="M120" s="153">
        <v>5128</v>
      </c>
      <c r="N120" s="153">
        <v>6466</v>
      </c>
      <c r="O120" s="153">
        <v>7200</v>
      </c>
      <c r="P120" s="153">
        <v>8761</v>
      </c>
      <c r="Q120" s="153">
        <v>7729</v>
      </c>
      <c r="R120" s="153">
        <v>7047</v>
      </c>
      <c r="S120" s="153">
        <v>6616</v>
      </c>
      <c r="T120" s="153">
        <v>7372</v>
      </c>
      <c r="U120" s="153">
        <v>9102</v>
      </c>
      <c r="V120" s="153">
        <v>7880</v>
      </c>
      <c r="W120" s="153">
        <v>6344</v>
      </c>
      <c r="X120" s="153">
        <v>4829</v>
      </c>
      <c r="Y120" s="153">
        <v>2433</v>
      </c>
      <c r="Z120" s="153">
        <v>789</v>
      </c>
      <c r="AA120" s="153">
        <v>125</v>
      </c>
      <c r="AB120" s="153">
        <v>13509</v>
      </c>
      <c r="AC120" s="153">
        <v>62659</v>
      </c>
      <c r="AD120" s="153">
        <v>38874</v>
      </c>
      <c r="AE120" s="153">
        <v>22400</v>
      </c>
      <c r="AF120" s="153">
        <v>8176</v>
      </c>
      <c r="AG120" s="153">
        <v>65267</v>
      </c>
      <c r="AH120" s="653">
        <v>11.74267</v>
      </c>
      <c r="AI120" s="653">
        <v>54.466189999999997</v>
      </c>
      <c r="AJ120" s="653">
        <v>33.791139999999999</v>
      </c>
      <c r="AK120" s="653">
        <v>39.542079999999999</v>
      </c>
      <c r="AL120" s="653">
        <v>19.471150000000002</v>
      </c>
      <c r="AM120" s="653">
        <v>7.1069699999999996</v>
      </c>
      <c r="AN120" s="653">
        <v>0.10866000000000001</v>
      </c>
      <c r="AO120" s="653">
        <v>56.73319</v>
      </c>
      <c r="AP120" s="653">
        <v>50.366030000000002</v>
      </c>
      <c r="AQ120" s="653">
        <v>51.662059999999997</v>
      </c>
    </row>
    <row r="121" spans="1:43" x14ac:dyDescent="0.15">
      <c r="A121" s="192">
        <v>5268</v>
      </c>
      <c r="B121" s="192">
        <v>3</v>
      </c>
      <c r="C121" s="192">
        <v>28109</v>
      </c>
      <c r="D121" s="192">
        <v>0</v>
      </c>
      <c r="E121" s="655" t="s">
        <v>1265</v>
      </c>
      <c r="F121" s="153">
        <v>111027</v>
      </c>
      <c r="G121" s="153">
        <v>3215</v>
      </c>
      <c r="H121" s="153">
        <v>4141</v>
      </c>
      <c r="I121" s="153">
        <v>4857</v>
      </c>
      <c r="J121" s="153">
        <v>5101</v>
      </c>
      <c r="K121" s="153">
        <v>4934</v>
      </c>
      <c r="L121" s="153">
        <v>4086</v>
      </c>
      <c r="M121" s="153">
        <v>4375</v>
      </c>
      <c r="N121" s="153">
        <v>5329</v>
      </c>
      <c r="O121" s="153">
        <v>6787</v>
      </c>
      <c r="P121" s="153">
        <v>8470</v>
      </c>
      <c r="Q121" s="153">
        <v>7649</v>
      </c>
      <c r="R121" s="153">
        <v>7210</v>
      </c>
      <c r="S121" s="153">
        <v>6905</v>
      </c>
      <c r="T121" s="153">
        <v>7702</v>
      </c>
      <c r="U121" s="153">
        <v>9615</v>
      </c>
      <c r="V121" s="153">
        <v>7770</v>
      </c>
      <c r="W121" s="153">
        <v>5723</v>
      </c>
      <c r="X121" s="153">
        <v>4126</v>
      </c>
      <c r="Y121" s="153">
        <v>2140</v>
      </c>
      <c r="Z121" s="153">
        <v>759</v>
      </c>
      <c r="AA121" s="153">
        <v>133</v>
      </c>
      <c r="AB121" s="153">
        <v>12213</v>
      </c>
      <c r="AC121" s="153">
        <v>60846</v>
      </c>
      <c r="AD121" s="153">
        <v>37968</v>
      </c>
      <c r="AE121" s="153">
        <v>20651</v>
      </c>
      <c r="AF121" s="153">
        <v>7158</v>
      </c>
      <c r="AG121" s="153">
        <v>63447</v>
      </c>
      <c r="AH121" s="653">
        <v>11.000030000000001</v>
      </c>
      <c r="AI121" s="653">
        <v>54.802889999999998</v>
      </c>
      <c r="AJ121" s="653">
        <v>34.197090000000003</v>
      </c>
      <c r="AK121" s="653">
        <v>40.4163</v>
      </c>
      <c r="AL121" s="653">
        <v>18.599979999999999</v>
      </c>
      <c r="AM121" s="653">
        <v>6.4470799999999997</v>
      </c>
      <c r="AN121" s="653">
        <v>0.11978999999999999</v>
      </c>
      <c r="AO121" s="653">
        <v>57.145560000000003</v>
      </c>
      <c r="AP121" s="653">
        <v>50.694339999999997</v>
      </c>
      <c r="AQ121" s="653">
        <v>52.569879999999998</v>
      </c>
    </row>
    <row r="122" spans="1:43" x14ac:dyDescent="0.15">
      <c r="A122" s="192">
        <v>5269</v>
      </c>
      <c r="B122" s="192">
        <v>3</v>
      </c>
      <c r="C122" s="192">
        <v>28110</v>
      </c>
      <c r="D122" s="192">
        <v>0</v>
      </c>
      <c r="E122" s="655" t="s">
        <v>1266</v>
      </c>
      <c r="F122" s="153">
        <v>79282</v>
      </c>
      <c r="G122" s="153">
        <v>2446</v>
      </c>
      <c r="H122" s="153">
        <v>2168</v>
      </c>
      <c r="I122" s="153">
        <v>1930</v>
      </c>
      <c r="J122" s="153">
        <v>2495</v>
      </c>
      <c r="K122" s="153">
        <v>6027</v>
      </c>
      <c r="L122" s="153">
        <v>6412</v>
      </c>
      <c r="M122" s="153">
        <v>5678</v>
      </c>
      <c r="N122" s="153">
        <v>5520</v>
      </c>
      <c r="O122" s="153">
        <v>5610</v>
      </c>
      <c r="P122" s="153">
        <v>6214</v>
      </c>
      <c r="Q122" s="153">
        <v>5241</v>
      </c>
      <c r="R122" s="153">
        <v>4602</v>
      </c>
      <c r="S122" s="153">
        <v>3939</v>
      </c>
      <c r="T122" s="153">
        <v>4111</v>
      </c>
      <c r="U122" s="153">
        <v>4952</v>
      </c>
      <c r="V122" s="153">
        <v>4036</v>
      </c>
      <c r="W122" s="153">
        <v>3474</v>
      </c>
      <c r="X122" s="153">
        <v>2654</v>
      </c>
      <c r="Y122" s="153">
        <v>1362</v>
      </c>
      <c r="Z122" s="153">
        <v>348</v>
      </c>
      <c r="AA122" s="153">
        <v>63</v>
      </c>
      <c r="AB122" s="153">
        <v>6544</v>
      </c>
      <c r="AC122" s="153">
        <v>51738</v>
      </c>
      <c r="AD122" s="153">
        <v>21000</v>
      </c>
      <c r="AE122" s="153">
        <v>11937</v>
      </c>
      <c r="AF122" s="153">
        <v>4427</v>
      </c>
      <c r="AG122" s="153">
        <v>53354</v>
      </c>
      <c r="AH122" s="653">
        <v>8.2540800000000001</v>
      </c>
      <c r="AI122" s="653">
        <v>65.258189999999999</v>
      </c>
      <c r="AJ122" s="653">
        <v>26.487729999999999</v>
      </c>
      <c r="AK122" s="653">
        <v>31.45607</v>
      </c>
      <c r="AL122" s="653">
        <v>15.056380000000001</v>
      </c>
      <c r="AM122" s="653">
        <v>5.5838700000000001</v>
      </c>
      <c r="AN122" s="653">
        <v>7.9460000000000003E-2</v>
      </c>
      <c r="AO122" s="653">
        <v>67.296490000000006</v>
      </c>
      <c r="AP122" s="653">
        <v>47.249690000000001</v>
      </c>
      <c r="AQ122" s="653">
        <v>46.057029999999997</v>
      </c>
    </row>
    <row r="123" spans="1:43" x14ac:dyDescent="0.15">
      <c r="A123" s="192">
        <v>5270</v>
      </c>
      <c r="B123" s="192">
        <v>3</v>
      </c>
      <c r="C123" s="192">
        <v>28111</v>
      </c>
      <c r="D123" s="192">
        <v>0</v>
      </c>
      <c r="E123" s="655" t="s">
        <v>1267</v>
      </c>
      <c r="F123" s="153">
        <v>123982</v>
      </c>
      <c r="G123" s="153">
        <v>3653</v>
      </c>
      <c r="H123" s="153">
        <v>4811</v>
      </c>
      <c r="I123" s="153">
        <v>5515</v>
      </c>
      <c r="J123" s="153">
        <v>6090</v>
      </c>
      <c r="K123" s="153">
        <v>6050</v>
      </c>
      <c r="L123" s="153">
        <v>4984</v>
      </c>
      <c r="M123" s="153">
        <v>5342</v>
      </c>
      <c r="N123" s="153">
        <v>6425</v>
      </c>
      <c r="O123" s="153">
        <v>8061</v>
      </c>
      <c r="P123" s="153">
        <v>9564</v>
      </c>
      <c r="Q123" s="153">
        <v>8576</v>
      </c>
      <c r="R123" s="153">
        <v>8687</v>
      </c>
      <c r="S123" s="153">
        <v>8779</v>
      </c>
      <c r="T123" s="153">
        <v>9310</v>
      </c>
      <c r="U123" s="153">
        <v>9642</v>
      </c>
      <c r="V123" s="153">
        <v>6870</v>
      </c>
      <c r="W123" s="153">
        <v>4820</v>
      </c>
      <c r="X123" s="153">
        <v>3914</v>
      </c>
      <c r="Y123" s="153">
        <v>2170</v>
      </c>
      <c r="Z123" s="153">
        <v>616</v>
      </c>
      <c r="AA123" s="153">
        <v>103</v>
      </c>
      <c r="AB123" s="153">
        <v>13979</v>
      </c>
      <c r="AC123" s="153">
        <v>72558</v>
      </c>
      <c r="AD123" s="153">
        <v>37445</v>
      </c>
      <c r="AE123" s="153">
        <v>18493</v>
      </c>
      <c r="AF123" s="153">
        <v>6803</v>
      </c>
      <c r="AG123" s="153">
        <v>75778</v>
      </c>
      <c r="AH123" s="653">
        <v>11.27502</v>
      </c>
      <c r="AI123" s="653">
        <v>58.523009999999999</v>
      </c>
      <c r="AJ123" s="653">
        <v>30.20196</v>
      </c>
      <c r="AK123" s="653">
        <v>37.282829999999997</v>
      </c>
      <c r="AL123" s="653">
        <v>14.91587</v>
      </c>
      <c r="AM123" s="653">
        <v>5.4870900000000002</v>
      </c>
      <c r="AN123" s="653">
        <v>8.3080000000000001E-2</v>
      </c>
      <c r="AO123" s="653">
        <v>61.120159999999998</v>
      </c>
      <c r="AP123" s="653">
        <v>48.9848</v>
      </c>
      <c r="AQ123" s="653">
        <v>50.805169999999997</v>
      </c>
    </row>
    <row r="124" spans="1:43" x14ac:dyDescent="0.15">
      <c r="A124" s="192">
        <v>5271</v>
      </c>
      <c r="B124" s="192">
        <v>3</v>
      </c>
      <c r="C124" s="192">
        <v>28201</v>
      </c>
      <c r="D124" s="192">
        <v>2</v>
      </c>
      <c r="E124" s="656" t="s">
        <v>1268</v>
      </c>
      <c r="F124" s="153">
        <v>273879</v>
      </c>
      <c r="G124" s="153">
        <v>10164</v>
      </c>
      <c r="H124" s="153">
        <v>11584</v>
      </c>
      <c r="I124" s="153">
        <v>12179</v>
      </c>
      <c r="J124" s="153">
        <v>12817</v>
      </c>
      <c r="K124" s="153">
        <v>12917</v>
      </c>
      <c r="L124" s="153">
        <v>12507</v>
      </c>
      <c r="M124" s="153">
        <v>13366</v>
      </c>
      <c r="N124" s="153">
        <v>15193</v>
      </c>
      <c r="O124" s="153">
        <v>17507</v>
      </c>
      <c r="P124" s="153">
        <v>21796</v>
      </c>
      <c r="Q124" s="153">
        <v>18818</v>
      </c>
      <c r="R124" s="153">
        <v>17137</v>
      </c>
      <c r="S124" s="153">
        <v>15198</v>
      </c>
      <c r="T124" s="153">
        <v>16816</v>
      </c>
      <c r="U124" s="153">
        <v>20495</v>
      </c>
      <c r="V124" s="153">
        <v>17087</v>
      </c>
      <c r="W124" s="153">
        <v>12687</v>
      </c>
      <c r="X124" s="153">
        <v>9372</v>
      </c>
      <c r="Y124" s="153">
        <v>4638</v>
      </c>
      <c r="Z124" s="153">
        <v>1384</v>
      </c>
      <c r="AA124" s="153">
        <v>217</v>
      </c>
      <c r="AB124" s="153">
        <v>33927</v>
      </c>
      <c r="AC124" s="153">
        <v>157256</v>
      </c>
      <c r="AD124" s="153">
        <v>82696</v>
      </c>
      <c r="AE124" s="153">
        <v>45385</v>
      </c>
      <c r="AF124" s="153">
        <v>15611</v>
      </c>
      <c r="AG124" s="153">
        <v>161255</v>
      </c>
      <c r="AH124" s="653">
        <v>12.387589999999999</v>
      </c>
      <c r="AI124" s="653">
        <v>57.418059999999997</v>
      </c>
      <c r="AJ124" s="653">
        <v>30.19436</v>
      </c>
      <c r="AK124" s="653">
        <v>35.743519999999997</v>
      </c>
      <c r="AL124" s="653">
        <v>16.571190000000001</v>
      </c>
      <c r="AM124" s="653">
        <v>5.6999599999999999</v>
      </c>
      <c r="AN124" s="653">
        <v>7.9229999999999995E-2</v>
      </c>
      <c r="AO124" s="653">
        <v>58.878189999999996</v>
      </c>
      <c r="AP124" s="653">
        <v>48.280909999999999</v>
      </c>
      <c r="AQ124" s="653">
        <v>49.275550000000003</v>
      </c>
    </row>
    <row r="125" spans="1:43" x14ac:dyDescent="0.15">
      <c r="A125" s="192">
        <v>5272</v>
      </c>
      <c r="B125" s="192">
        <v>3</v>
      </c>
      <c r="C125" s="192">
        <v>28202</v>
      </c>
      <c r="D125" s="192">
        <v>2</v>
      </c>
      <c r="E125" s="656" t="s">
        <v>1269</v>
      </c>
      <c r="F125" s="153">
        <v>237300</v>
      </c>
      <c r="G125" s="153">
        <v>7991</v>
      </c>
      <c r="H125" s="153">
        <v>7850</v>
      </c>
      <c r="I125" s="153">
        <v>8226</v>
      </c>
      <c r="J125" s="153">
        <v>8678</v>
      </c>
      <c r="K125" s="153">
        <v>11171</v>
      </c>
      <c r="L125" s="153">
        <v>12549</v>
      </c>
      <c r="M125" s="153">
        <v>12520</v>
      </c>
      <c r="N125" s="153">
        <v>13412</v>
      </c>
      <c r="O125" s="153">
        <v>14904</v>
      </c>
      <c r="P125" s="153">
        <v>18281</v>
      </c>
      <c r="Q125" s="153">
        <v>16999</v>
      </c>
      <c r="R125" s="153">
        <v>14707</v>
      </c>
      <c r="S125" s="153">
        <v>12760</v>
      </c>
      <c r="T125" s="153">
        <v>14913</v>
      </c>
      <c r="U125" s="153">
        <v>18900</v>
      </c>
      <c r="V125" s="153">
        <v>16238</v>
      </c>
      <c r="W125" s="153">
        <v>12886</v>
      </c>
      <c r="X125" s="153">
        <v>8780</v>
      </c>
      <c r="Y125" s="153">
        <v>4105</v>
      </c>
      <c r="Z125" s="153">
        <v>1221</v>
      </c>
      <c r="AA125" s="153">
        <v>209</v>
      </c>
      <c r="AB125" s="153">
        <v>24067</v>
      </c>
      <c r="AC125" s="153">
        <v>135981</v>
      </c>
      <c r="AD125" s="153">
        <v>77252</v>
      </c>
      <c r="AE125" s="153">
        <v>43439</v>
      </c>
      <c r="AF125" s="153">
        <v>14315</v>
      </c>
      <c r="AG125" s="153">
        <v>142216</v>
      </c>
      <c r="AH125" s="653">
        <v>10.142010000000001</v>
      </c>
      <c r="AI125" s="653">
        <v>57.30341</v>
      </c>
      <c r="AJ125" s="653">
        <v>32.554569999999998</v>
      </c>
      <c r="AK125" s="653">
        <v>37.931730000000002</v>
      </c>
      <c r="AL125" s="653">
        <v>18.305520000000001</v>
      </c>
      <c r="AM125" s="653">
        <v>6.0324499999999999</v>
      </c>
      <c r="AN125" s="653">
        <v>8.8069999999999996E-2</v>
      </c>
      <c r="AO125" s="653">
        <v>59.930889999999998</v>
      </c>
      <c r="AP125" s="653">
        <v>49.973889999999997</v>
      </c>
      <c r="AQ125" s="653">
        <v>50.833919999999999</v>
      </c>
    </row>
    <row r="126" spans="1:43" x14ac:dyDescent="0.15">
      <c r="A126" s="192">
        <v>5273</v>
      </c>
      <c r="B126" s="192">
        <v>3</v>
      </c>
      <c r="C126" s="192">
        <v>28203</v>
      </c>
      <c r="D126" s="192">
        <v>2</v>
      </c>
      <c r="E126" s="656" t="s">
        <v>1270</v>
      </c>
      <c r="F126" s="153">
        <v>156855</v>
      </c>
      <c r="G126" s="153">
        <v>6818</v>
      </c>
      <c r="H126" s="153">
        <v>6865</v>
      </c>
      <c r="I126" s="153">
        <v>6433</v>
      </c>
      <c r="J126" s="153">
        <v>6594</v>
      </c>
      <c r="K126" s="153">
        <v>6796</v>
      </c>
      <c r="L126" s="153">
        <v>7760</v>
      </c>
      <c r="M126" s="153">
        <v>8626</v>
      </c>
      <c r="N126" s="153">
        <v>9516</v>
      </c>
      <c r="O126" s="153">
        <v>10217</v>
      </c>
      <c r="P126" s="153">
        <v>12178</v>
      </c>
      <c r="Q126" s="153">
        <v>10890</v>
      </c>
      <c r="R126" s="153">
        <v>9643</v>
      </c>
      <c r="S126" s="153">
        <v>8205</v>
      </c>
      <c r="T126" s="153">
        <v>9324</v>
      </c>
      <c r="U126" s="153">
        <v>11595</v>
      </c>
      <c r="V126" s="153">
        <v>9673</v>
      </c>
      <c r="W126" s="153">
        <v>7200</v>
      </c>
      <c r="X126" s="153">
        <v>5130</v>
      </c>
      <c r="Y126" s="153">
        <v>2569</v>
      </c>
      <c r="Z126" s="153">
        <v>696</v>
      </c>
      <c r="AA126" s="153">
        <v>127</v>
      </c>
      <c r="AB126" s="153">
        <v>20116</v>
      </c>
      <c r="AC126" s="153">
        <v>90425</v>
      </c>
      <c r="AD126" s="153">
        <v>46314</v>
      </c>
      <c r="AE126" s="153">
        <v>25395</v>
      </c>
      <c r="AF126" s="153">
        <v>8522</v>
      </c>
      <c r="AG126" s="153">
        <v>93155</v>
      </c>
      <c r="AH126" s="653">
        <v>12.824579999999999</v>
      </c>
      <c r="AI126" s="653">
        <v>57.648780000000002</v>
      </c>
      <c r="AJ126" s="653">
        <v>29.526630000000001</v>
      </c>
      <c r="AK126" s="653">
        <v>34.757579999999997</v>
      </c>
      <c r="AL126" s="653">
        <v>16.190110000000001</v>
      </c>
      <c r="AM126" s="653">
        <v>5.4330400000000001</v>
      </c>
      <c r="AN126" s="653">
        <v>8.097E-2</v>
      </c>
      <c r="AO126" s="653">
        <v>59.389240000000001</v>
      </c>
      <c r="AP126" s="653">
        <v>47.796320000000001</v>
      </c>
      <c r="AQ126" s="653">
        <v>48.604460000000003</v>
      </c>
    </row>
    <row r="127" spans="1:43" x14ac:dyDescent="0.15">
      <c r="A127" s="192">
        <v>5274</v>
      </c>
      <c r="B127" s="192">
        <v>3</v>
      </c>
      <c r="C127" s="192">
        <v>28204</v>
      </c>
      <c r="D127" s="192">
        <v>2</v>
      </c>
      <c r="E127" s="656" t="s">
        <v>1271</v>
      </c>
      <c r="F127" s="153">
        <v>259482</v>
      </c>
      <c r="G127" s="153">
        <v>9637</v>
      </c>
      <c r="H127" s="153">
        <v>10788</v>
      </c>
      <c r="I127" s="153">
        <v>11482</v>
      </c>
      <c r="J127" s="153">
        <v>12928</v>
      </c>
      <c r="K127" s="153">
        <v>14151</v>
      </c>
      <c r="L127" s="153">
        <v>12025</v>
      </c>
      <c r="M127" s="153">
        <v>12991</v>
      </c>
      <c r="N127" s="153">
        <v>15373</v>
      </c>
      <c r="O127" s="153">
        <v>18411</v>
      </c>
      <c r="P127" s="153">
        <v>22639</v>
      </c>
      <c r="Q127" s="153">
        <v>19980</v>
      </c>
      <c r="R127" s="153">
        <v>16319</v>
      </c>
      <c r="S127" s="153">
        <v>13634</v>
      </c>
      <c r="T127" s="153">
        <v>14307</v>
      </c>
      <c r="U127" s="153">
        <v>17342</v>
      </c>
      <c r="V127" s="153">
        <v>13671</v>
      </c>
      <c r="W127" s="153">
        <v>10640</v>
      </c>
      <c r="X127" s="153">
        <v>7839</v>
      </c>
      <c r="Y127" s="153">
        <v>4026</v>
      </c>
      <c r="Z127" s="153">
        <v>1112</v>
      </c>
      <c r="AA127" s="153">
        <v>187</v>
      </c>
      <c r="AB127" s="153">
        <v>31907</v>
      </c>
      <c r="AC127" s="153">
        <v>158451</v>
      </c>
      <c r="AD127" s="153">
        <v>69124</v>
      </c>
      <c r="AE127" s="153">
        <v>37475</v>
      </c>
      <c r="AF127" s="153">
        <v>13164</v>
      </c>
      <c r="AG127" s="153">
        <v>159830</v>
      </c>
      <c r="AH127" s="653">
        <v>12.296419999999999</v>
      </c>
      <c r="AI127" s="653">
        <v>61.064349999999997</v>
      </c>
      <c r="AJ127" s="653">
        <v>26.639230000000001</v>
      </c>
      <c r="AK127" s="653">
        <v>31.893540000000002</v>
      </c>
      <c r="AL127" s="653">
        <v>14.44223</v>
      </c>
      <c r="AM127" s="653">
        <v>5.0731799999999998</v>
      </c>
      <c r="AN127" s="653">
        <v>7.2069999999999995E-2</v>
      </c>
      <c r="AO127" s="653">
        <v>61.595790000000001</v>
      </c>
      <c r="AP127" s="653">
        <v>46.865459999999999</v>
      </c>
      <c r="AQ127" s="653">
        <v>47.676499999999997</v>
      </c>
    </row>
    <row r="128" spans="1:43" x14ac:dyDescent="0.15">
      <c r="A128" s="192">
        <v>5275</v>
      </c>
      <c r="B128" s="192">
        <v>3</v>
      </c>
      <c r="C128" s="192">
        <v>28205</v>
      </c>
      <c r="D128" s="192">
        <v>2</v>
      </c>
      <c r="E128" s="656" t="s">
        <v>1272</v>
      </c>
      <c r="F128" s="153">
        <v>21601</v>
      </c>
      <c r="G128" s="153">
        <v>574</v>
      </c>
      <c r="H128" s="153">
        <v>673</v>
      </c>
      <c r="I128" s="153">
        <v>819</v>
      </c>
      <c r="J128" s="153">
        <v>792</v>
      </c>
      <c r="K128" s="153">
        <v>717</v>
      </c>
      <c r="L128" s="153">
        <v>737</v>
      </c>
      <c r="M128" s="153">
        <v>746</v>
      </c>
      <c r="N128" s="153">
        <v>972</v>
      </c>
      <c r="O128" s="153">
        <v>1230</v>
      </c>
      <c r="P128" s="153">
        <v>1442</v>
      </c>
      <c r="Q128" s="153">
        <v>1404</v>
      </c>
      <c r="R128" s="153">
        <v>1368</v>
      </c>
      <c r="S128" s="153">
        <v>1475</v>
      </c>
      <c r="T128" s="153">
        <v>1724</v>
      </c>
      <c r="U128" s="153">
        <v>2061</v>
      </c>
      <c r="V128" s="153">
        <v>1491</v>
      </c>
      <c r="W128" s="153">
        <v>1257</v>
      </c>
      <c r="X128" s="153">
        <v>1161</v>
      </c>
      <c r="Y128" s="153">
        <v>702</v>
      </c>
      <c r="Z128" s="153">
        <v>215</v>
      </c>
      <c r="AA128" s="153">
        <v>41</v>
      </c>
      <c r="AB128" s="153">
        <v>2066</v>
      </c>
      <c r="AC128" s="153">
        <v>10883</v>
      </c>
      <c r="AD128" s="153">
        <v>8652</v>
      </c>
      <c r="AE128" s="153">
        <v>4867</v>
      </c>
      <c r="AF128" s="153">
        <v>2119</v>
      </c>
      <c r="AG128" s="153">
        <v>11815</v>
      </c>
      <c r="AH128" s="653">
        <v>9.5643700000000003</v>
      </c>
      <c r="AI128" s="653">
        <v>50.381929999999997</v>
      </c>
      <c r="AJ128" s="653">
        <v>40.053699999999999</v>
      </c>
      <c r="AK128" s="653">
        <v>46.882089999999998</v>
      </c>
      <c r="AL128" s="653">
        <v>22.531359999999999</v>
      </c>
      <c r="AM128" s="653">
        <v>9.8097300000000001</v>
      </c>
      <c r="AN128" s="653">
        <v>0.18981000000000001</v>
      </c>
      <c r="AO128" s="653">
        <v>54.696539999999999</v>
      </c>
      <c r="AP128" s="653">
        <v>54.142699999999998</v>
      </c>
      <c r="AQ128" s="653">
        <v>57.5</v>
      </c>
    </row>
    <row r="129" spans="1:43" x14ac:dyDescent="0.15">
      <c r="A129" s="192">
        <v>5276</v>
      </c>
      <c r="B129" s="192">
        <v>3</v>
      </c>
      <c r="C129" s="192">
        <v>28206</v>
      </c>
      <c r="D129" s="192">
        <v>2</v>
      </c>
      <c r="E129" s="656" t="s">
        <v>1273</v>
      </c>
      <c r="F129" s="153">
        <v>51914</v>
      </c>
      <c r="G129" s="153">
        <v>1571</v>
      </c>
      <c r="H129" s="153">
        <v>1934</v>
      </c>
      <c r="I129" s="153">
        <v>2134</v>
      </c>
      <c r="J129" s="153">
        <v>2112</v>
      </c>
      <c r="K129" s="153">
        <v>1920</v>
      </c>
      <c r="L129" s="153">
        <v>1679</v>
      </c>
      <c r="M129" s="153">
        <v>2005</v>
      </c>
      <c r="N129" s="153">
        <v>2659</v>
      </c>
      <c r="O129" s="153">
        <v>3378</v>
      </c>
      <c r="P129" s="153">
        <v>4573</v>
      </c>
      <c r="Q129" s="153">
        <v>4182</v>
      </c>
      <c r="R129" s="153">
        <v>3699</v>
      </c>
      <c r="S129" s="153">
        <v>3205</v>
      </c>
      <c r="T129" s="153">
        <v>3318</v>
      </c>
      <c r="U129" s="153">
        <v>4059</v>
      </c>
      <c r="V129" s="153">
        <v>3281</v>
      </c>
      <c r="W129" s="153">
        <v>2649</v>
      </c>
      <c r="X129" s="153">
        <v>2024</v>
      </c>
      <c r="Y129" s="153">
        <v>1108</v>
      </c>
      <c r="Z129" s="153">
        <v>358</v>
      </c>
      <c r="AA129" s="153">
        <v>66</v>
      </c>
      <c r="AB129" s="153">
        <v>5639</v>
      </c>
      <c r="AC129" s="153">
        <v>29412</v>
      </c>
      <c r="AD129" s="153">
        <v>16863</v>
      </c>
      <c r="AE129" s="153">
        <v>9486</v>
      </c>
      <c r="AF129" s="153">
        <v>3556</v>
      </c>
      <c r="AG129" s="153">
        <v>30618</v>
      </c>
      <c r="AH129" s="653">
        <v>10.8622</v>
      </c>
      <c r="AI129" s="653">
        <v>56.655239999999999</v>
      </c>
      <c r="AJ129" s="653">
        <v>32.482570000000003</v>
      </c>
      <c r="AK129" s="653">
        <v>38.656239999999997</v>
      </c>
      <c r="AL129" s="653">
        <v>18.27253</v>
      </c>
      <c r="AM129" s="653">
        <v>6.8497899999999996</v>
      </c>
      <c r="AN129" s="653">
        <v>0.12712999999999999</v>
      </c>
      <c r="AO129" s="653">
        <v>58.97831</v>
      </c>
      <c r="AP129" s="653">
        <v>50.868899999999996</v>
      </c>
      <c r="AQ129" s="653">
        <v>52.221110000000003</v>
      </c>
    </row>
    <row r="130" spans="1:43" x14ac:dyDescent="0.15">
      <c r="A130" s="192">
        <v>5277</v>
      </c>
      <c r="B130" s="192">
        <v>3</v>
      </c>
      <c r="C130" s="192">
        <v>28207</v>
      </c>
      <c r="D130" s="192">
        <v>2</v>
      </c>
      <c r="E130" s="656" t="s">
        <v>1274</v>
      </c>
      <c r="F130" s="153">
        <v>102508</v>
      </c>
      <c r="G130" s="153">
        <v>4284</v>
      </c>
      <c r="H130" s="153">
        <v>4483</v>
      </c>
      <c r="I130" s="153">
        <v>4562</v>
      </c>
      <c r="J130" s="153">
        <v>4686</v>
      </c>
      <c r="K130" s="153">
        <v>4816</v>
      </c>
      <c r="L130" s="153">
        <v>4613</v>
      </c>
      <c r="M130" s="153">
        <v>5344</v>
      </c>
      <c r="N130" s="153">
        <v>5988</v>
      </c>
      <c r="O130" s="153">
        <v>7110</v>
      </c>
      <c r="P130" s="153">
        <v>8539</v>
      </c>
      <c r="Q130" s="153">
        <v>7495</v>
      </c>
      <c r="R130" s="153">
        <v>6155</v>
      </c>
      <c r="S130" s="153">
        <v>5048</v>
      </c>
      <c r="T130" s="153">
        <v>5946</v>
      </c>
      <c r="U130" s="153">
        <v>7282</v>
      </c>
      <c r="V130" s="153">
        <v>6235</v>
      </c>
      <c r="W130" s="153">
        <v>4584</v>
      </c>
      <c r="X130" s="153">
        <v>3204</v>
      </c>
      <c r="Y130" s="153">
        <v>1586</v>
      </c>
      <c r="Z130" s="153">
        <v>455</v>
      </c>
      <c r="AA130" s="153">
        <v>93</v>
      </c>
      <c r="AB130" s="153">
        <v>13329</v>
      </c>
      <c r="AC130" s="153">
        <v>59794</v>
      </c>
      <c r="AD130" s="153">
        <v>29385</v>
      </c>
      <c r="AE130" s="153">
        <v>16157</v>
      </c>
      <c r="AF130" s="153">
        <v>5338</v>
      </c>
      <c r="AG130" s="153">
        <v>61054</v>
      </c>
      <c r="AH130" s="653">
        <v>13.002890000000001</v>
      </c>
      <c r="AI130" s="653">
        <v>58.331060000000001</v>
      </c>
      <c r="AJ130" s="653">
        <v>28.666060000000002</v>
      </c>
      <c r="AK130" s="653">
        <v>33.59055</v>
      </c>
      <c r="AL130" s="653">
        <v>15.761699999999999</v>
      </c>
      <c r="AM130" s="653">
        <v>5.2073999999999998</v>
      </c>
      <c r="AN130" s="653">
        <v>9.0719999999999995E-2</v>
      </c>
      <c r="AO130" s="653">
        <v>59.560229999999997</v>
      </c>
      <c r="AP130" s="653">
        <v>47.375129999999999</v>
      </c>
      <c r="AQ130" s="653">
        <v>48.166759999999996</v>
      </c>
    </row>
    <row r="131" spans="1:43" x14ac:dyDescent="0.15">
      <c r="A131" s="192">
        <v>5278</v>
      </c>
      <c r="B131" s="192">
        <v>3</v>
      </c>
      <c r="C131" s="192">
        <v>28208</v>
      </c>
      <c r="D131" s="192">
        <v>2</v>
      </c>
      <c r="E131" s="656" t="s">
        <v>1275</v>
      </c>
      <c r="F131" s="153">
        <v>14763</v>
      </c>
      <c r="G131" s="153">
        <v>477</v>
      </c>
      <c r="H131" s="153">
        <v>547</v>
      </c>
      <c r="I131" s="153">
        <v>559</v>
      </c>
      <c r="J131" s="153">
        <v>547</v>
      </c>
      <c r="K131" s="153">
        <v>507</v>
      </c>
      <c r="L131" s="153">
        <v>494</v>
      </c>
      <c r="M131" s="153">
        <v>603</v>
      </c>
      <c r="N131" s="153">
        <v>727</v>
      </c>
      <c r="O131" s="153">
        <v>771</v>
      </c>
      <c r="P131" s="153">
        <v>1017</v>
      </c>
      <c r="Q131" s="153">
        <v>849</v>
      </c>
      <c r="R131" s="153">
        <v>841</v>
      </c>
      <c r="S131" s="153">
        <v>826</v>
      </c>
      <c r="T131" s="153">
        <v>1099</v>
      </c>
      <c r="U131" s="153">
        <v>1455</v>
      </c>
      <c r="V131" s="153">
        <v>1222</v>
      </c>
      <c r="W131" s="153">
        <v>965</v>
      </c>
      <c r="X131" s="153">
        <v>701</v>
      </c>
      <c r="Y131" s="153">
        <v>375</v>
      </c>
      <c r="Z131" s="153">
        <v>151</v>
      </c>
      <c r="AA131" s="153">
        <v>30</v>
      </c>
      <c r="AB131" s="153">
        <v>1583</v>
      </c>
      <c r="AC131" s="153">
        <v>7182</v>
      </c>
      <c r="AD131" s="153">
        <v>5998</v>
      </c>
      <c r="AE131" s="153">
        <v>3444</v>
      </c>
      <c r="AF131" s="153">
        <v>1257</v>
      </c>
      <c r="AG131" s="153">
        <v>7734</v>
      </c>
      <c r="AH131" s="653">
        <v>10.72275</v>
      </c>
      <c r="AI131" s="653">
        <v>48.648650000000004</v>
      </c>
      <c r="AJ131" s="653">
        <v>40.628599999999999</v>
      </c>
      <c r="AK131" s="653">
        <v>46.223669999999998</v>
      </c>
      <c r="AL131" s="653">
        <v>23.328589999999998</v>
      </c>
      <c r="AM131" s="653">
        <v>8.5145300000000006</v>
      </c>
      <c r="AN131" s="653">
        <v>0.20321</v>
      </c>
      <c r="AO131" s="653">
        <v>52.387729999999998</v>
      </c>
      <c r="AP131" s="653">
        <v>53.298690000000001</v>
      </c>
      <c r="AQ131" s="653">
        <v>56.539160000000003</v>
      </c>
    </row>
    <row r="132" spans="1:43" x14ac:dyDescent="0.15">
      <c r="A132" s="192">
        <v>5279</v>
      </c>
      <c r="B132" s="192">
        <v>3</v>
      </c>
      <c r="C132" s="192">
        <v>28209</v>
      </c>
      <c r="D132" s="192">
        <v>2</v>
      </c>
      <c r="E132" s="656" t="s">
        <v>1276</v>
      </c>
      <c r="F132" s="153">
        <v>40186</v>
      </c>
      <c r="G132" s="153">
        <v>1258</v>
      </c>
      <c r="H132" s="153">
        <v>1560</v>
      </c>
      <c r="I132" s="153">
        <v>1819</v>
      </c>
      <c r="J132" s="153">
        <v>1602</v>
      </c>
      <c r="K132" s="153">
        <v>1091</v>
      </c>
      <c r="L132" s="153">
        <v>1408</v>
      </c>
      <c r="M132" s="153">
        <v>1647</v>
      </c>
      <c r="N132" s="153">
        <v>2026</v>
      </c>
      <c r="O132" s="153">
        <v>2237</v>
      </c>
      <c r="P132" s="153">
        <v>2673</v>
      </c>
      <c r="Q132" s="153">
        <v>2511</v>
      </c>
      <c r="R132" s="153">
        <v>2518</v>
      </c>
      <c r="S132" s="153">
        <v>2658</v>
      </c>
      <c r="T132" s="153">
        <v>3071</v>
      </c>
      <c r="U132" s="153">
        <v>3264</v>
      </c>
      <c r="V132" s="153">
        <v>2714</v>
      </c>
      <c r="W132" s="153">
        <v>2315</v>
      </c>
      <c r="X132" s="153">
        <v>2090</v>
      </c>
      <c r="Y132" s="153">
        <v>1194</v>
      </c>
      <c r="Z132" s="153">
        <v>446</v>
      </c>
      <c r="AA132" s="153">
        <v>84</v>
      </c>
      <c r="AB132" s="153">
        <v>4637</v>
      </c>
      <c r="AC132" s="153">
        <v>20371</v>
      </c>
      <c r="AD132" s="153">
        <v>15178</v>
      </c>
      <c r="AE132" s="153">
        <v>8843</v>
      </c>
      <c r="AF132" s="153">
        <v>3814</v>
      </c>
      <c r="AG132" s="153">
        <v>21840</v>
      </c>
      <c r="AH132" s="653">
        <v>11.53884</v>
      </c>
      <c r="AI132" s="653">
        <v>50.691780000000001</v>
      </c>
      <c r="AJ132" s="653">
        <v>37.769370000000002</v>
      </c>
      <c r="AK132" s="653">
        <v>44.383620000000001</v>
      </c>
      <c r="AL132" s="653">
        <v>22.005179999999999</v>
      </c>
      <c r="AM132" s="653">
        <v>9.4908699999999993</v>
      </c>
      <c r="AN132" s="653">
        <v>0.20902999999999999</v>
      </c>
      <c r="AO132" s="653">
        <v>54.347290000000001</v>
      </c>
      <c r="AP132" s="653">
        <v>52.590110000000003</v>
      </c>
      <c r="AQ132" s="653">
        <v>55.513779999999997</v>
      </c>
    </row>
    <row r="133" spans="1:43" x14ac:dyDescent="0.15">
      <c r="A133" s="192">
        <v>5280</v>
      </c>
      <c r="B133" s="192">
        <v>3</v>
      </c>
      <c r="C133" s="192">
        <v>28210</v>
      </c>
      <c r="D133" s="192">
        <v>2</v>
      </c>
      <c r="E133" s="656" t="s">
        <v>507</v>
      </c>
      <c r="F133" s="153">
        <v>133405</v>
      </c>
      <c r="G133" s="153">
        <v>4577</v>
      </c>
      <c r="H133" s="153">
        <v>5483</v>
      </c>
      <c r="I133" s="153">
        <v>6000</v>
      </c>
      <c r="J133" s="153">
        <v>6188</v>
      </c>
      <c r="K133" s="153">
        <v>6049</v>
      </c>
      <c r="L133" s="153">
        <v>5776</v>
      </c>
      <c r="M133" s="153">
        <v>6410</v>
      </c>
      <c r="N133" s="153">
        <v>7441</v>
      </c>
      <c r="O133" s="153">
        <v>8631</v>
      </c>
      <c r="P133" s="153">
        <v>10785</v>
      </c>
      <c r="Q133" s="153">
        <v>9211</v>
      </c>
      <c r="R133" s="153">
        <v>8230</v>
      </c>
      <c r="S133" s="153">
        <v>7739</v>
      </c>
      <c r="T133" s="153">
        <v>9119</v>
      </c>
      <c r="U133" s="153">
        <v>10750</v>
      </c>
      <c r="V133" s="153">
        <v>8597</v>
      </c>
      <c r="W133" s="153">
        <v>5778</v>
      </c>
      <c r="X133" s="153">
        <v>4069</v>
      </c>
      <c r="Y133" s="153">
        <v>1935</v>
      </c>
      <c r="Z133" s="153">
        <v>556</v>
      </c>
      <c r="AA133" s="153">
        <v>81</v>
      </c>
      <c r="AB133" s="153">
        <v>16060</v>
      </c>
      <c r="AC133" s="153">
        <v>76460</v>
      </c>
      <c r="AD133" s="153">
        <v>40885</v>
      </c>
      <c r="AE133" s="153">
        <v>21016</v>
      </c>
      <c r="AF133" s="153">
        <v>6641</v>
      </c>
      <c r="AG133" s="153">
        <v>79391</v>
      </c>
      <c r="AH133" s="653">
        <v>12.03853</v>
      </c>
      <c r="AI133" s="653">
        <v>57.314190000000004</v>
      </c>
      <c r="AJ133" s="653">
        <v>30.647279999999999</v>
      </c>
      <c r="AK133" s="653">
        <v>36.448410000000003</v>
      </c>
      <c r="AL133" s="653">
        <v>15.75353</v>
      </c>
      <c r="AM133" s="653">
        <v>4.9780699999999998</v>
      </c>
      <c r="AN133" s="653">
        <v>6.0720000000000003E-2</v>
      </c>
      <c r="AO133" s="653">
        <v>59.51126</v>
      </c>
      <c r="AP133" s="653">
        <v>48.503970000000002</v>
      </c>
      <c r="AQ133" s="653">
        <v>49.702939999999998</v>
      </c>
    </row>
    <row r="134" spans="1:43" x14ac:dyDescent="0.15">
      <c r="A134" s="192">
        <v>5281</v>
      </c>
      <c r="B134" s="192">
        <v>3</v>
      </c>
      <c r="C134" s="192">
        <v>28212</v>
      </c>
      <c r="D134" s="192">
        <v>2</v>
      </c>
      <c r="E134" s="656" t="s">
        <v>1277</v>
      </c>
      <c r="F134" s="153">
        <v>23797</v>
      </c>
      <c r="G134" s="153">
        <v>688</v>
      </c>
      <c r="H134" s="153">
        <v>855</v>
      </c>
      <c r="I134" s="153">
        <v>950</v>
      </c>
      <c r="J134" s="153">
        <v>1135</v>
      </c>
      <c r="K134" s="153">
        <v>980</v>
      </c>
      <c r="L134" s="153">
        <v>852</v>
      </c>
      <c r="M134" s="153">
        <v>967</v>
      </c>
      <c r="N134" s="153">
        <v>1083</v>
      </c>
      <c r="O134" s="153">
        <v>1373</v>
      </c>
      <c r="P134" s="153">
        <v>1704</v>
      </c>
      <c r="Q134" s="153">
        <v>1559</v>
      </c>
      <c r="R134" s="153">
        <v>1531</v>
      </c>
      <c r="S134" s="153">
        <v>1460</v>
      </c>
      <c r="T134" s="153">
        <v>1769</v>
      </c>
      <c r="U134" s="153">
        <v>2046</v>
      </c>
      <c r="V134" s="153">
        <v>1663</v>
      </c>
      <c r="W134" s="153">
        <v>1331</v>
      </c>
      <c r="X134" s="153">
        <v>1081</v>
      </c>
      <c r="Y134" s="153">
        <v>549</v>
      </c>
      <c r="Z134" s="153">
        <v>182</v>
      </c>
      <c r="AA134" s="153">
        <v>39</v>
      </c>
      <c r="AB134" s="153">
        <v>2493</v>
      </c>
      <c r="AC134" s="153">
        <v>12644</v>
      </c>
      <c r="AD134" s="153">
        <v>8660</v>
      </c>
      <c r="AE134" s="153">
        <v>4845</v>
      </c>
      <c r="AF134" s="153">
        <v>1851</v>
      </c>
      <c r="AG134" s="153">
        <v>13278</v>
      </c>
      <c r="AH134" s="653">
        <v>10.47611</v>
      </c>
      <c r="AI134" s="653">
        <v>53.132750000000001</v>
      </c>
      <c r="AJ134" s="653">
        <v>36.39114</v>
      </c>
      <c r="AK134" s="653">
        <v>42.52637</v>
      </c>
      <c r="AL134" s="653">
        <v>20.35971</v>
      </c>
      <c r="AM134" s="653">
        <v>7.7782900000000001</v>
      </c>
      <c r="AN134" s="653">
        <v>0.16389000000000001</v>
      </c>
      <c r="AO134" s="653">
        <v>55.796950000000002</v>
      </c>
      <c r="AP134" s="653">
        <v>51.745370000000001</v>
      </c>
      <c r="AQ134" s="653">
        <v>54.051720000000003</v>
      </c>
    </row>
    <row r="135" spans="1:43" x14ac:dyDescent="0.15">
      <c r="A135" s="192">
        <v>5282</v>
      </c>
      <c r="B135" s="192">
        <v>3</v>
      </c>
      <c r="C135" s="192">
        <v>28213</v>
      </c>
      <c r="D135" s="192">
        <v>2</v>
      </c>
      <c r="E135" s="656" t="s">
        <v>1278</v>
      </c>
      <c r="F135" s="153">
        <v>20133</v>
      </c>
      <c r="G135" s="153">
        <v>594</v>
      </c>
      <c r="H135" s="153">
        <v>743</v>
      </c>
      <c r="I135" s="153">
        <v>845</v>
      </c>
      <c r="J135" s="153">
        <v>836</v>
      </c>
      <c r="K135" s="153">
        <v>719</v>
      </c>
      <c r="L135" s="153">
        <v>786</v>
      </c>
      <c r="M135" s="153">
        <v>777</v>
      </c>
      <c r="N135" s="153">
        <v>933</v>
      </c>
      <c r="O135" s="153">
        <v>1136</v>
      </c>
      <c r="P135" s="153">
        <v>1444</v>
      </c>
      <c r="Q135" s="153">
        <v>1269</v>
      </c>
      <c r="R135" s="153">
        <v>1273</v>
      </c>
      <c r="S135" s="153">
        <v>1254</v>
      </c>
      <c r="T135" s="153">
        <v>1463</v>
      </c>
      <c r="U135" s="153">
        <v>1623</v>
      </c>
      <c r="V135" s="153">
        <v>1542</v>
      </c>
      <c r="W135" s="153">
        <v>1206</v>
      </c>
      <c r="X135" s="153">
        <v>917</v>
      </c>
      <c r="Y135" s="153">
        <v>550</v>
      </c>
      <c r="Z135" s="153">
        <v>189</v>
      </c>
      <c r="AA135" s="153">
        <v>34</v>
      </c>
      <c r="AB135" s="153">
        <v>2182</v>
      </c>
      <c r="AC135" s="153">
        <v>10427</v>
      </c>
      <c r="AD135" s="153">
        <v>7524</v>
      </c>
      <c r="AE135" s="153">
        <v>4438</v>
      </c>
      <c r="AF135" s="153">
        <v>1690</v>
      </c>
      <c r="AG135" s="153">
        <v>11054</v>
      </c>
      <c r="AH135" s="653">
        <v>10.83793</v>
      </c>
      <c r="AI135" s="653">
        <v>51.790590000000002</v>
      </c>
      <c r="AJ135" s="653">
        <v>37.371479999999998</v>
      </c>
      <c r="AK135" s="653">
        <v>43.600059999999999</v>
      </c>
      <c r="AL135" s="653">
        <v>22.043410000000002</v>
      </c>
      <c r="AM135" s="653">
        <v>8.3941800000000004</v>
      </c>
      <c r="AN135" s="653">
        <v>0.16888</v>
      </c>
      <c r="AO135" s="653">
        <v>54.904879999999999</v>
      </c>
      <c r="AP135" s="653">
        <v>52.325409999999998</v>
      </c>
      <c r="AQ135" s="653">
        <v>54.929220000000001</v>
      </c>
    </row>
    <row r="136" spans="1:43" x14ac:dyDescent="0.15">
      <c r="A136" s="192">
        <v>5283</v>
      </c>
      <c r="B136" s="192">
        <v>3</v>
      </c>
      <c r="C136" s="192">
        <v>28214</v>
      </c>
      <c r="D136" s="192">
        <v>2</v>
      </c>
      <c r="E136" s="656" t="s">
        <v>1279</v>
      </c>
      <c r="F136" s="153">
        <v>122777</v>
      </c>
      <c r="G136" s="153">
        <v>4284</v>
      </c>
      <c r="H136" s="153">
        <v>4911</v>
      </c>
      <c r="I136" s="153">
        <v>5359</v>
      </c>
      <c r="J136" s="153">
        <v>5724</v>
      </c>
      <c r="K136" s="153">
        <v>5643</v>
      </c>
      <c r="L136" s="153">
        <v>4578</v>
      </c>
      <c r="M136" s="153">
        <v>5267</v>
      </c>
      <c r="N136" s="153">
        <v>6498</v>
      </c>
      <c r="O136" s="153">
        <v>8006</v>
      </c>
      <c r="P136" s="153">
        <v>10368</v>
      </c>
      <c r="Q136" s="153">
        <v>9537</v>
      </c>
      <c r="R136" s="153">
        <v>8069</v>
      </c>
      <c r="S136" s="153">
        <v>6967</v>
      </c>
      <c r="T136" s="153">
        <v>7479</v>
      </c>
      <c r="U136" s="153">
        <v>9445</v>
      </c>
      <c r="V136" s="153">
        <v>7580</v>
      </c>
      <c r="W136" s="153">
        <v>5848</v>
      </c>
      <c r="X136" s="153">
        <v>4185</v>
      </c>
      <c r="Y136" s="153">
        <v>2211</v>
      </c>
      <c r="Z136" s="153">
        <v>683</v>
      </c>
      <c r="AA136" s="153">
        <v>135</v>
      </c>
      <c r="AB136" s="153">
        <v>14554</v>
      </c>
      <c r="AC136" s="153">
        <v>70657</v>
      </c>
      <c r="AD136" s="153">
        <v>37566</v>
      </c>
      <c r="AE136" s="153">
        <v>20642</v>
      </c>
      <c r="AF136" s="153">
        <v>7214</v>
      </c>
      <c r="AG136" s="153">
        <v>72412</v>
      </c>
      <c r="AH136" s="653">
        <v>11.854010000000001</v>
      </c>
      <c r="AI136" s="653">
        <v>57.549050000000001</v>
      </c>
      <c r="AJ136" s="653">
        <v>30.59694</v>
      </c>
      <c r="AK136" s="653">
        <v>36.271450000000002</v>
      </c>
      <c r="AL136" s="653">
        <v>16.8126</v>
      </c>
      <c r="AM136" s="653">
        <v>5.8756899999999996</v>
      </c>
      <c r="AN136" s="653">
        <v>0.10996</v>
      </c>
      <c r="AO136" s="653">
        <v>58.978470000000002</v>
      </c>
      <c r="AP136" s="653">
        <v>49.066139999999997</v>
      </c>
      <c r="AQ136" s="653">
        <v>50.354340000000001</v>
      </c>
    </row>
    <row r="137" spans="1:43" x14ac:dyDescent="0.15">
      <c r="A137" s="192">
        <v>5284</v>
      </c>
      <c r="B137" s="192">
        <v>3</v>
      </c>
      <c r="C137" s="192">
        <v>28215</v>
      </c>
      <c r="D137" s="192">
        <v>2</v>
      </c>
      <c r="E137" s="656" t="s">
        <v>1280</v>
      </c>
      <c r="F137" s="153">
        <v>39035</v>
      </c>
      <c r="G137" s="153">
        <v>1106</v>
      </c>
      <c r="H137" s="153">
        <v>1421</v>
      </c>
      <c r="I137" s="153">
        <v>1508</v>
      </c>
      <c r="J137" s="153">
        <v>1653</v>
      </c>
      <c r="K137" s="153">
        <v>1649</v>
      </c>
      <c r="L137" s="153">
        <v>1408</v>
      </c>
      <c r="M137" s="153">
        <v>1554</v>
      </c>
      <c r="N137" s="153">
        <v>1835</v>
      </c>
      <c r="O137" s="153">
        <v>2342</v>
      </c>
      <c r="P137" s="153">
        <v>2712</v>
      </c>
      <c r="Q137" s="153">
        <v>2366</v>
      </c>
      <c r="R137" s="153">
        <v>2339</v>
      </c>
      <c r="S137" s="153">
        <v>2445</v>
      </c>
      <c r="T137" s="153">
        <v>3066</v>
      </c>
      <c r="U137" s="153">
        <v>3730</v>
      </c>
      <c r="V137" s="153">
        <v>3080</v>
      </c>
      <c r="W137" s="153">
        <v>2020</v>
      </c>
      <c r="X137" s="153">
        <v>1549</v>
      </c>
      <c r="Y137" s="153">
        <v>900</v>
      </c>
      <c r="Z137" s="153">
        <v>297</v>
      </c>
      <c r="AA137" s="153">
        <v>55</v>
      </c>
      <c r="AB137" s="153">
        <v>4035</v>
      </c>
      <c r="AC137" s="153">
        <v>20303</v>
      </c>
      <c r="AD137" s="153">
        <v>14697</v>
      </c>
      <c r="AE137" s="153">
        <v>7901</v>
      </c>
      <c r="AF137" s="153">
        <v>2801</v>
      </c>
      <c r="AG137" s="153">
        <v>21716</v>
      </c>
      <c r="AH137" s="653">
        <v>10.336880000000001</v>
      </c>
      <c r="AI137" s="653">
        <v>52.012300000000003</v>
      </c>
      <c r="AJ137" s="653">
        <v>37.650829999999999</v>
      </c>
      <c r="AK137" s="653">
        <v>43.914439999999999</v>
      </c>
      <c r="AL137" s="653">
        <v>20.24081</v>
      </c>
      <c r="AM137" s="653">
        <v>7.1756099999999998</v>
      </c>
      <c r="AN137" s="653">
        <v>0.1409</v>
      </c>
      <c r="AO137" s="653">
        <v>55.632129999999997</v>
      </c>
      <c r="AP137" s="653">
        <v>52.04871</v>
      </c>
      <c r="AQ137" s="653">
        <v>54.903440000000003</v>
      </c>
    </row>
    <row r="138" spans="1:43" x14ac:dyDescent="0.15">
      <c r="A138" s="192">
        <v>5285</v>
      </c>
      <c r="B138" s="192">
        <v>3</v>
      </c>
      <c r="C138" s="192">
        <v>28216</v>
      </c>
      <c r="D138" s="192">
        <v>2</v>
      </c>
      <c r="E138" s="656" t="s">
        <v>1281</v>
      </c>
      <c r="F138" s="153">
        <v>45343</v>
      </c>
      <c r="G138" s="153">
        <v>1596</v>
      </c>
      <c r="H138" s="153">
        <v>1901</v>
      </c>
      <c r="I138" s="153">
        <v>2083</v>
      </c>
      <c r="J138" s="153">
        <v>2059</v>
      </c>
      <c r="K138" s="153">
        <v>2029</v>
      </c>
      <c r="L138" s="153">
        <v>1891</v>
      </c>
      <c r="M138" s="153">
        <v>2171</v>
      </c>
      <c r="N138" s="153">
        <v>2449</v>
      </c>
      <c r="O138" s="153">
        <v>2812</v>
      </c>
      <c r="P138" s="153">
        <v>3484</v>
      </c>
      <c r="Q138" s="153">
        <v>2950</v>
      </c>
      <c r="R138" s="153">
        <v>2798</v>
      </c>
      <c r="S138" s="153">
        <v>2680</v>
      </c>
      <c r="T138" s="153">
        <v>3155</v>
      </c>
      <c r="U138" s="153">
        <v>3892</v>
      </c>
      <c r="V138" s="153">
        <v>2950</v>
      </c>
      <c r="W138" s="153">
        <v>2051</v>
      </c>
      <c r="X138" s="153">
        <v>1465</v>
      </c>
      <c r="Y138" s="153">
        <v>700</v>
      </c>
      <c r="Z138" s="153">
        <v>201</v>
      </c>
      <c r="AA138" s="153">
        <v>26</v>
      </c>
      <c r="AB138" s="153">
        <v>5580</v>
      </c>
      <c r="AC138" s="153">
        <v>25323</v>
      </c>
      <c r="AD138" s="153">
        <v>14440</v>
      </c>
      <c r="AE138" s="153">
        <v>7393</v>
      </c>
      <c r="AF138" s="153">
        <v>2392</v>
      </c>
      <c r="AG138" s="153">
        <v>26419</v>
      </c>
      <c r="AH138" s="653">
        <v>12.3062</v>
      </c>
      <c r="AI138" s="653">
        <v>55.847650000000002</v>
      </c>
      <c r="AJ138" s="653">
        <v>31.846150000000002</v>
      </c>
      <c r="AK138" s="653">
        <v>37.75665</v>
      </c>
      <c r="AL138" s="653">
        <v>16.30461</v>
      </c>
      <c r="AM138" s="653">
        <v>5.2753500000000004</v>
      </c>
      <c r="AN138" s="653">
        <v>5.7340000000000002E-2</v>
      </c>
      <c r="AO138" s="653">
        <v>58.264780000000002</v>
      </c>
      <c r="AP138" s="653">
        <v>48.883409999999998</v>
      </c>
      <c r="AQ138" s="653">
        <v>50.282730000000001</v>
      </c>
    </row>
    <row r="139" spans="1:43" x14ac:dyDescent="0.15">
      <c r="A139" s="192">
        <v>5286</v>
      </c>
      <c r="B139" s="192">
        <v>3</v>
      </c>
      <c r="C139" s="192">
        <v>28217</v>
      </c>
      <c r="D139" s="192">
        <v>2</v>
      </c>
      <c r="E139" s="656" t="s">
        <v>1282</v>
      </c>
      <c r="F139" s="153">
        <v>81032</v>
      </c>
      <c r="G139" s="153">
        <v>2451</v>
      </c>
      <c r="H139" s="153">
        <v>3083</v>
      </c>
      <c r="I139" s="153">
        <v>3395</v>
      </c>
      <c r="J139" s="153">
        <v>3587</v>
      </c>
      <c r="K139" s="153">
        <v>3491</v>
      </c>
      <c r="L139" s="153">
        <v>2878</v>
      </c>
      <c r="M139" s="153">
        <v>3294</v>
      </c>
      <c r="N139" s="153">
        <v>4060</v>
      </c>
      <c r="O139" s="153">
        <v>4989</v>
      </c>
      <c r="P139" s="153">
        <v>6531</v>
      </c>
      <c r="Q139" s="153">
        <v>6044</v>
      </c>
      <c r="R139" s="153">
        <v>4905</v>
      </c>
      <c r="S139" s="153">
        <v>4447</v>
      </c>
      <c r="T139" s="153">
        <v>5040</v>
      </c>
      <c r="U139" s="153">
        <v>6759</v>
      </c>
      <c r="V139" s="153">
        <v>6233</v>
      </c>
      <c r="W139" s="153">
        <v>4658</v>
      </c>
      <c r="X139" s="153">
        <v>3085</v>
      </c>
      <c r="Y139" s="153">
        <v>1533</v>
      </c>
      <c r="Z139" s="153">
        <v>473</v>
      </c>
      <c r="AA139" s="153">
        <v>96</v>
      </c>
      <c r="AB139" s="153">
        <v>8929</v>
      </c>
      <c r="AC139" s="153">
        <v>44226</v>
      </c>
      <c r="AD139" s="153">
        <v>27877</v>
      </c>
      <c r="AE139" s="153">
        <v>16078</v>
      </c>
      <c r="AF139" s="153">
        <v>5187</v>
      </c>
      <c r="AG139" s="153">
        <v>45679</v>
      </c>
      <c r="AH139" s="653">
        <v>11.0191</v>
      </c>
      <c r="AI139" s="653">
        <v>54.578440000000001</v>
      </c>
      <c r="AJ139" s="653">
        <v>34.402459999999998</v>
      </c>
      <c r="AK139" s="653">
        <v>39.890410000000003</v>
      </c>
      <c r="AL139" s="653">
        <v>19.841539999999998</v>
      </c>
      <c r="AM139" s="653">
        <v>6.4011699999999996</v>
      </c>
      <c r="AN139" s="653">
        <v>0.11847000000000001</v>
      </c>
      <c r="AO139" s="653">
        <v>56.371560000000002</v>
      </c>
      <c r="AP139" s="653">
        <v>50.78884</v>
      </c>
      <c r="AQ139" s="653">
        <v>52.081020000000002</v>
      </c>
    </row>
    <row r="140" spans="1:43" x14ac:dyDescent="0.15">
      <c r="A140" s="192">
        <v>5287</v>
      </c>
      <c r="B140" s="192">
        <v>3</v>
      </c>
      <c r="C140" s="192">
        <v>28218</v>
      </c>
      <c r="D140" s="192">
        <v>2</v>
      </c>
      <c r="E140" s="656" t="s">
        <v>1283</v>
      </c>
      <c r="F140" s="153">
        <v>24330</v>
      </c>
      <c r="G140" s="153">
        <v>816</v>
      </c>
      <c r="H140" s="153">
        <v>1017</v>
      </c>
      <c r="I140" s="153">
        <v>1161</v>
      </c>
      <c r="J140" s="153">
        <v>1194</v>
      </c>
      <c r="K140" s="153">
        <v>1051</v>
      </c>
      <c r="L140" s="153">
        <v>1024</v>
      </c>
      <c r="M140" s="153">
        <v>1124</v>
      </c>
      <c r="N140" s="153">
        <v>1312</v>
      </c>
      <c r="O140" s="153">
        <v>1483</v>
      </c>
      <c r="P140" s="153">
        <v>1929</v>
      </c>
      <c r="Q140" s="153">
        <v>1606</v>
      </c>
      <c r="R140" s="153">
        <v>1418</v>
      </c>
      <c r="S140" s="153">
        <v>1424</v>
      </c>
      <c r="T140" s="153">
        <v>1703</v>
      </c>
      <c r="U140" s="153">
        <v>1891</v>
      </c>
      <c r="V140" s="153">
        <v>1509</v>
      </c>
      <c r="W140" s="153">
        <v>1047</v>
      </c>
      <c r="X140" s="153">
        <v>883</v>
      </c>
      <c r="Y140" s="153">
        <v>531</v>
      </c>
      <c r="Z140" s="153">
        <v>178</v>
      </c>
      <c r="AA140" s="153">
        <v>29</v>
      </c>
      <c r="AB140" s="153">
        <v>2994</v>
      </c>
      <c r="AC140" s="153">
        <v>13565</v>
      </c>
      <c r="AD140" s="153">
        <v>7771</v>
      </c>
      <c r="AE140" s="153">
        <v>4177</v>
      </c>
      <c r="AF140" s="153">
        <v>1621</v>
      </c>
      <c r="AG140" s="153">
        <v>14074</v>
      </c>
      <c r="AH140" s="653">
        <v>12.3058</v>
      </c>
      <c r="AI140" s="653">
        <v>55.75421</v>
      </c>
      <c r="AJ140" s="653">
        <v>31.939990000000002</v>
      </c>
      <c r="AK140" s="653">
        <v>37.792850000000001</v>
      </c>
      <c r="AL140" s="653">
        <v>17.168109999999999</v>
      </c>
      <c r="AM140" s="653">
        <v>6.66256</v>
      </c>
      <c r="AN140" s="653">
        <v>0.11919</v>
      </c>
      <c r="AO140" s="653">
        <v>57.84628</v>
      </c>
      <c r="AP140" s="653">
        <v>49.065100000000001</v>
      </c>
      <c r="AQ140" s="653">
        <v>50.161189999999998</v>
      </c>
    </row>
    <row r="141" spans="1:43" x14ac:dyDescent="0.15">
      <c r="A141" s="192">
        <v>5288</v>
      </c>
      <c r="B141" s="192">
        <v>3</v>
      </c>
      <c r="C141" s="192">
        <v>28219</v>
      </c>
      <c r="D141" s="192">
        <v>2</v>
      </c>
      <c r="E141" s="656" t="s">
        <v>1284</v>
      </c>
      <c r="F141" s="153">
        <v>56916</v>
      </c>
      <c r="G141" s="153">
        <v>1850</v>
      </c>
      <c r="H141" s="153">
        <v>2448</v>
      </c>
      <c r="I141" s="153">
        <v>2440</v>
      </c>
      <c r="J141" s="153">
        <v>2666</v>
      </c>
      <c r="K141" s="153">
        <v>3032</v>
      </c>
      <c r="L141" s="153">
        <v>2441</v>
      </c>
      <c r="M141" s="153">
        <v>2679</v>
      </c>
      <c r="N141" s="153">
        <v>3083</v>
      </c>
      <c r="O141" s="153">
        <v>3391</v>
      </c>
      <c r="P141" s="153">
        <v>3835</v>
      </c>
      <c r="Q141" s="153">
        <v>4108</v>
      </c>
      <c r="R141" s="153">
        <v>4818</v>
      </c>
      <c r="S141" s="153">
        <v>4572</v>
      </c>
      <c r="T141" s="153">
        <v>4291</v>
      </c>
      <c r="U141" s="153">
        <v>3642</v>
      </c>
      <c r="V141" s="153">
        <v>2590</v>
      </c>
      <c r="W141" s="153">
        <v>1980</v>
      </c>
      <c r="X141" s="153">
        <v>1737</v>
      </c>
      <c r="Y141" s="153">
        <v>999</v>
      </c>
      <c r="Z141" s="153">
        <v>263</v>
      </c>
      <c r="AA141" s="153">
        <v>51</v>
      </c>
      <c r="AB141" s="153">
        <v>6738</v>
      </c>
      <c r="AC141" s="153">
        <v>34625</v>
      </c>
      <c r="AD141" s="153">
        <v>15553</v>
      </c>
      <c r="AE141" s="153">
        <v>7620</v>
      </c>
      <c r="AF141" s="153">
        <v>3050</v>
      </c>
      <c r="AG141" s="153">
        <v>36250</v>
      </c>
      <c r="AH141" s="653">
        <v>11.8385</v>
      </c>
      <c r="AI141" s="653">
        <v>60.835270000000001</v>
      </c>
      <c r="AJ141" s="653">
        <v>27.326239999999999</v>
      </c>
      <c r="AK141" s="653">
        <v>35.35913</v>
      </c>
      <c r="AL141" s="653">
        <v>13.38815</v>
      </c>
      <c r="AM141" s="653">
        <v>5.3587699999999998</v>
      </c>
      <c r="AN141" s="653">
        <v>8.9609999999999995E-2</v>
      </c>
      <c r="AO141" s="653">
        <v>63.690350000000002</v>
      </c>
      <c r="AP141" s="653">
        <v>48.04833</v>
      </c>
      <c r="AQ141" s="653">
        <v>50.734819999999999</v>
      </c>
    </row>
    <row r="142" spans="1:43" x14ac:dyDescent="0.15">
      <c r="A142" s="192">
        <v>5289</v>
      </c>
      <c r="B142" s="192">
        <v>3</v>
      </c>
      <c r="C142" s="192">
        <v>28220</v>
      </c>
      <c r="D142" s="192">
        <v>2</v>
      </c>
      <c r="E142" s="656" t="s">
        <v>1285</v>
      </c>
      <c r="F142" s="153">
        <v>21623</v>
      </c>
      <c r="G142" s="153">
        <v>641</v>
      </c>
      <c r="H142" s="153">
        <v>817</v>
      </c>
      <c r="I142" s="153">
        <v>803</v>
      </c>
      <c r="J142" s="153">
        <v>890</v>
      </c>
      <c r="K142" s="153">
        <v>900</v>
      </c>
      <c r="L142" s="153">
        <v>845</v>
      </c>
      <c r="M142" s="153">
        <v>927</v>
      </c>
      <c r="N142" s="153">
        <v>1024</v>
      </c>
      <c r="O142" s="153">
        <v>1150</v>
      </c>
      <c r="P142" s="153">
        <v>1422</v>
      </c>
      <c r="Q142" s="153">
        <v>1383</v>
      </c>
      <c r="R142" s="153">
        <v>1383</v>
      </c>
      <c r="S142" s="153">
        <v>1438</v>
      </c>
      <c r="T142" s="153">
        <v>1783</v>
      </c>
      <c r="U142" s="153">
        <v>1816</v>
      </c>
      <c r="V142" s="153">
        <v>1427</v>
      </c>
      <c r="W142" s="153">
        <v>1132</v>
      </c>
      <c r="X142" s="153">
        <v>986</v>
      </c>
      <c r="Y142" s="153">
        <v>621</v>
      </c>
      <c r="Z142" s="153">
        <v>197</v>
      </c>
      <c r="AA142" s="153">
        <v>38</v>
      </c>
      <c r="AB142" s="153">
        <v>2261</v>
      </c>
      <c r="AC142" s="153">
        <v>11362</v>
      </c>
      <c r="AD142" s="153">
        <v>8000</v>
      </c>
      <c r="AE142" s="153">
        <v>4401</v>
      </c>
      <c r="AF142" s="153">
        <v>1842</v>
      </c>
      <c r="AG142" s="153">
        <v>12255</v>
      </c>
      <c r="AH142" s="653">
        <v>10.45646</v>
      </c>
      <c r="AI142" s="653">
        <v>52.545900000000003</v>
      </c>
      <c r="AJ142" s="653">
        <v>36.997639999999997</v>
      </c>
      <c r="AK142" s="653">
        <v>43.647970000000001</v>
      </c>
      <c r="AL142" s="653">
        <v>20.35333</v>
      </c>
      <c r="AM142" s="653">
        <v>8.5187100000000004</v>
      </c>
      <c r="AN142" s="653">
        <v>0.17574000000000001</v>
      </c>
      <c r="AO142" s="653">
        <v>56.675759999999997</v>
      </c>
      <c r="AP142" s="653">
        <v>52.063609999999997</v>
      </c>
      <c r="AQ142" s="653">
        <v>55.03105</v>
      </c>
    </row>
    <row r="143" spans="1:43" x14ac:dyDescent="0.15">
      <c r="A143" s="192">
        <v>5290</v>
      </c>
      <c r="B143" s="192">
        <v>3</v>
      </c>
      <c r="C143" s="192">
        <v>28221</v>
      </c>
      <c r="D143" s="192">
        <v>2</v>
      </c>
      <c r="E143" s="656" t="s">
        <v>1286</v>
      </c>
      <c r="F143" s="153">
        <v>20800</v>
      </c>
      <c r="G143" s="153">
        <v>646</v>
      </c>
      <c r="H143" s="153">
        <v>769</v>
      </c>
      <c r="I143" s="153">
        <v>800</v>
      </c>
      <c r="J143" s="153">
        <v>782</v>
      </c>
      <c r="K143" s="153">
        <v>725</v>
      </c>
      <c r="L143" s="153">
        <v>819</v>
      </c>
      <c r="M143" s="153">
        <v>853</v>
      </c>
      <c r="N143" s="153">
        <v>1027</v>
      </c>
      <c r="O143" s="153">
        <v>1122</v>
      </c>
      <c r="P143" s="153">
        <v>1273</v>
      </c>
      <c r="Q143" s="153">
        <v>1232</v>
      </c>
      <c r="R143" s="153">
        <v>1382</v>
      </c>
      <c r="S143" s="153">
        <v>1449</v>
      </c>
      <c r="T143" s="153">
        <v>1647</v>
      </c>
      <c r="U143" s="153">
        <v>1729</v>
      </c>
      <c r="V143" s="153">
        <v>1345</v>
      </c>
      <c r="W143" s="153">
        <v>1221</v>
      </c>
      <c r="X143" s="153">
        <v>1053</v>
      </c>
      <c r="Y143" s="153">
        <v>661</v>
      </c>
      <c r="Z143" s="153">
        <v>221</v>
      </c>
      <c r="AA143" s="153">
        <v>44</v>
      </c>
      <c r="AB143" s="153">
        <v>2215</v>
      </c>
      <c r="AC143" s="153">
        <v>10664</v>
      </c>
      <c r="AD143" s="153">
        <v>7921</v>
      </c>
      <c r="AE143" s="153">
        <v>4545</v>
      </c>
      <c r="AF143" s="153">
        <v>1979</v>
      </c>
      <c r="AG143" s="153">
        <v>11529</v>
      </c>
      <c r="AH143" s="653">
        <v>10.649039999999999</v>
      </c>
      <c r="AI143" s="653">
        <v>51.26923</v>
      </c>
      <c r="AJ143" s="653">
        <v>38.08173</v>
      </c>
      <c r="AK143" s="653">
        <v>45.048079999999999</v>
      </c>
      <c r="AL143" s="653">
        <v>21.850960000000001</v>
      </c>
      <c r="AM143" s="653">
        <v>9.5144199999999994</v>
      </c>
      <c r="AN143" s="653">
        <v>0.21154000000000001</v>
      </c>
      <c r="AO143" s="653">
        <v>55.427880000000002</v>
      </c>
      <c r="AP143" s="653">
        <v>52.865670000000001</v>
      </c>
      <c r="AQ143" s="653">
        <v>56.259399999999999</v>
      </c>
    </row>
    <row r="144" spans="1:43" x14ac:dyDescent="0.15">
      <c r="A144" s="192">
        <v>5291</v>
      </c>
      <c r="B144" s="192">
        <v>3</v>
      </c>
      <c r="C144" s="192">
        <v>28222</v>
      </c>
      <c r="D144" s="192">
        <v>2</v>
      </c>
      <c r="E144" s="656" t="s">
        <v>1159</v>
      </c>
      <c r="F144" s="153">
        <v>11506</v>
      </c>
      <c r="G144" s="153">
        <v>346</v>
      </c>
      <c r="H144" s="153">
        <v>394</v>
      </c>
      <c r="I144" s="153">
        <v>422</v>
      </c>
      <c r="J144" s="153">
        <v>420</v>
      </c>
      <c r="K144" s="153">
        <v>269</v>
      </c>
      <c r="L144" s="153">
        <v>316</v>
      </c>
      <c r="M144" s="153">
        <v>412</v>
      </c>
      <c r="N144" s="153">
        <v>537</v>
      </c>
      <c r="O144" s="153">
        <v>580</v>
      </c>
      <c r="P144" s="153">
        <v>653</v>
      </c>
      <c r="Q144" s="153">
        <v>632</v>
      </c>
      <c r="R144" s="153">
        <v>745</v>
      </c>
      <c r="S144" s="153">
        <v>851</v>
      </c>
      <c r="T144" s="153">
        <v>972</v>
      </c>
      <c r="U144" s="153">
        <v>1020</v>
      </c>
      <c r="V144" s="153">
        <v>827</v>
      </c>
      <c r="W144" s="153">
        <v>751</v>
      </c>
      <c r="X144" s="153">
        <v>701</v>
      </c>
      <c r="Y144" s="153">
        <v>464</v>
      </c>
      <c r="Z144" s="153">
        <v>166</v>
      </c>
      <c r="AA144" s="153">
        <v>28</v>
      </c>
      <c r="AB144" s="153">
        <v>1162</v>
      </c>
      <c r="AC144" s="153">
        <v>5415</v>
      </c>
      <c r="AD144" s="153">
        <v>4929</v>
      </c>
      <c r="AE144" s="153">
        <v>2937</v>
      </c>
      <c r="AF144" s="153">
        <v>1359</v>
      </c>
      <c r="AG144" s="153">
        <v>5967</v>
      </c>
      <c r="AH144" s="653">
        <v>10.099080000000001</v>
      </c>
      <c r="AI144" s="653">
        <v>47.062399999999997</v>
      </c>
      <c r="AJ144" s="653">
        <v>42.838520000000003</v>
      </c>
      <c r="AK144" s="653">
        <v>50.234659999999998</v>
      </c>
      <c r="AL144" s="653">
        <v>25.52581</v>
      </c>
      <c r="AM144" s="653">
        <v>11.81123</v>
      </c>
      <c r="AN144" s="653">
        <v>0.24335000000000001</v>
      </c>
      <c r="AO144" s="653">
        <v>51.859900000000003</v>
      </c>
      <c r="AP144" s="653">
        <v>55.472099999999998</v>
      </c>
      <c r="AQ144" s="653">
        <v>60.158819999999999</v>
      </c>
    </row>
    <row r="145" spans="1:43" x14ac:dyDescent="0.15">
      <c r="A145" s="192">
        <v>5292</v>
      </c>
      <c r="B145" s="192">
        <v>3</v>
      </c>
      <c r="C145" s="192">
        <v>28223</v>
      </c>
      <c r="D145" s="192">
        <v>2</v>
      </c>
      <c r="E145" s="656" t="s">
        <v>1160</v>
      </c>
      <c r="F145" s="153">
        <v>32007</v>
      </c>
      <c r="G145" s="153">
        <v>1049</v>
      </c>
      <c r="H145" s="153">
        <v>1286</v>
      </c>
      <c r="I145" s="153">
        <v>1325</v>
      </c>
      <c r="J145" s="153">
        <v>1301</v>
      </c>
      <c r="K145" s="153">
        <v>1122</v>
      </c>
      <c r="L145" s="153">
        <v>1105</v>
      </c>
      <c r="M145" s="153">
        <v>1275</v>
      </c>
      <c r="N145" s="153">
        <v>1504</v>
      </c>
      <c r="O145" s="153">
        <v>1775</v>
      </c>
      <c r="P145" s="153">
        <v>2022</v>
      </c>
      <c r="Q145" s="153">
        <v>1880</v>
      </c>
      <c r="R145" s="153">
        <v>1950</v>
      </c>
      <c r="S145" s="153">
        <v>2207</v>
      </c>
      <c r="T145" s="153">
        <v>2423</v>
      </c>
      <c r="U145" s="153">
        <v>2660</v>
      </c>
      <c r="V145" s="153">
        <v>2123</v>
      </c>
      <c r="W145" s="153">
        <v>1794</v>
      </c>
      <c r="X145" s="153">
        <v>1740</v>
      </c>
      <c r="Y145" s="153">
        <v>1021</v>
      </c>
      <c r="Z145" s="153">
        <v>379</v>
      </c>
      <c r="AA145" s="153">
        <v>66</v>
      </c>
      <c r="AB145" s="153">
        <v>3660</v>
      </c>
      <c r="AC145" s="153">
        <v>16141</v>
      </c>
      <c r="AD145" s="153">
        <v>12206</v>
      </c>
      <c r="AE145" s="153">
        <v>7123</v>
      </c>
      <c r="AF145" s="153">
        <v>3206</v>
      </c>
      <c r="AG145" s="153">
        <v>17263</v>
      </c>
      <c r="AH145" s="653">
        <v>11.435</v>
      </c>
      <c r="AI145" s="653">
        <v>50.429589999999997</v>
      </c>
      <c r="AJ145" s="653">
        <v>38.13541</v>
      </c>
      <c r="AK145" s="653">
        <v>45.030769999999997</v>
      </c>
      <c r="AL145" s="653">
        <v>22.25451</v>
      </c>
      <c r="AM145" s="653">
        <v>10.01656</v>
      </c>
      <c r="AN145" s="653">
        <v>0.20619999999999999</v>
      </c>
      <c r="AO145" s="653">
        <v>53.935079999999999</v>
      </c>
      <c r="AP145" s="653">
        <v>52.612540000000003</v>
      </c>
      <c r="AQ145" s="653">
        <v>55.926549999999999</v>
      </c>
    </row>
    <row r="146" spans="1:43" x14ac:dyDescent="0.15">
      <c r="A146" s="192">
        <v>5293</v>
      </c>
      <c r="B146" s="192">
        <v>3</v>
      </c>
      <c r="C146" s="192">
        <v>28224</v>
      </c>
      <c r="D146" s="192">
        <v>2</v>
      </c>
      <c r="E146" s="656" t="s">
        <v>542</v>
      </c>
      <c r="F146" s="153">
        <v>23023</v>
      </c>
      <c r="G146" s="153">
        <v>723</v>
      </c>
      <c r="H146" s="153">
        <v>897</v>
      </c>
      <c r="I146" s="153">
        <v>949</v>
      </c>
      <c r="J146" s="153">
        <v>847</v>
      </c>
      <c r="K146" s="153">
        <v>632</v>
      </c>
      <c r="L146" s="153">
        <v>708</v>
      </c>
      <c r="M146" s="153">
        <v>951</v>
      </c>
      <c r="N146" s="153">
        <v>1138</v>
      </c>
      <c r="O146" s="153">
        <v>1231</v>
      </c>
      <c r="P146" s="153">
        <v>1510</v>
      </c>
      <c r="Q146" s="153">
        <v>1340</v>
      </c>
      <c r="R146" s="153">
        <v>1478</v>
      </c>
      <c r="S146" s="153">
        <v>1578</v>
      </c>
      <c r="T146" s="153">
        <v>1849</v>
      </c>
      <c r="U146" s="153">
        <v>2113</v>
      </c>
      <c r="V146" s="153">
        <v>1501</v>
      </c>
      <c r="W146" s="153">
        <v>1332</v>
      </c>
      <c r="X146" s="153">
        <v>1222</v>
      </c>
      <c r="Y146" s="153">
        <v>720</v>
      </c>
      <c r="Z146" s="153">
        <v>256</v>
      </c>
      <c r="AA146" s="153">
        <v>48</v>
      </c>
      <c r="AB146" s="153">
        <v>2569</v>
      </c>
      <c r="AC146" s="153">
        <v>11413</v>
      </c>
      <c r="AD146" s="153">
        <v>9041</v>
      </c>
      <c r="AE146" s="153">
        <v>5079</v>
      </c>
      <c r="AF146" s="153">
        <v>2246</v>
      </c>
      <c r="AG146" s="153">
        <v>12415</v>
      </c>
      <c r="AH146" s="653">
        <v>11.15841</v>
      </c>
      <c r="AI146" s="653">
        <v>49.57217</v>
      </c>
      <c r="AJ146" s="653">
        <v>39.26943</v>
      </c>
      <c r="AK146" s="653">
        <v>46.123440000000002</v>
      </c>
      <c r="AL146" s="653">
        <v>22.060549999999999</v>
      </c>
      <c r="AM146" s="653">
        <v>9.7554599999999994</v>
      </c>
      <c r="AN146" s="653">
        <v>0.20849000000000001</v>
      </c>
      <c r="AO146" s="653">
        <v>53.924340000000001</v>
      </c>
      <c r="AP146" s="653">
        <v>53.321869999999997</v>
      </c>
      <c r="AQ146" s="653">
        <v>56.92586</v>
      </c>
    </row>
    <row r="147" spans="1:43" x14ac:dyDescent="0.15">
      <c r="A147" s="192">
        <v>5294</v>
      </c>
      <c r="B147" s="192">
        <v>3</v>
      </c>
      <c r="C147" s="192">
        <v>28225</v>
      </c>
      <c r="D147" s="192">
        <v>2</v>
      </c>
      <c r="E147" s="656" t="s">
        <v>1161</v>
      </c>
      <c r="F147" s="153">
        <v>15096</v>
      </c>
      <c r="G147" s="153">
        <v>515</v>
      </c>
      <c r="H147" s="153">
        <v>564</v>
      </c>
      <c r="I147" s="153">
        <v>592</v>
      </c>
      <c r="J147" s="153">
        <v>567</v>
      </c>
      <c r="K147" s="153">
        <v>432</v>
      </c>
      <c r="L147" s="153">
        <v>492</v>
      </c>
      <c r="M147" s="153">
        <v>604</v>
      </c>
      <c r="N147" s="153">
        <v>717</v>
      </c>
      <c r="O147" s="153">
        <v>820</v>
      </c>
      <c r="P147" s="153">
        <v>962</v>
      </c>
      <c r="Q147" s="153">
        <v>856</v>
      </c>
      <c r="R147" s="153">
        <v>972</v>
      </c>
      <c r="S147" s="153">
        <v>1047</v>
      </c>
      <c r="T147" s="153">
        <v>1161</v>
      </c>
      <c r="U147" s="153">
        <v>1230</v>
      </c>
      <c r="V147" s="153">
        <v>1047</v>
      </c>
      <c r="W147" s="153">
        <v>847</v>
      </c>
      <c r="X147" s="153">
        <v>849</v>
      </c>
      <c r="Y147" s="153">
        <v>561</v>
      </c>
      <c r="Z147" s="153">
        <v>223</v>
      </c>
      <c r="AA147" s="153">
        <v>38</v>
      </c>
      <c r="AB147" s="153">
        <v>1671</v>
      </c>
      <c r="AC147" s="153">
        <v>7469</v>
      </c>
      <c r="AD147" s="153">
        <v>5956</v>
      </c>
      <c r="AE147" s="153">
        <v>3565</v>
      </c>
      <c r="AF147" s="153">
        <v>1671</v>
      </c>
      <c r="AG147" s="153">
        <v>8063</v>
      </c>
      <c r="AH147" s="653">
        <v>11.06916</v>
      </c>
      <c r="AI147" s="653">
        <v>49.476680000000002</v>
      </c>
      <c r="AJ147" s="653">
        <v>39.454160000000002</v>
      </c>
      <c r="AK147" s="653">
        <v>46.389769999999999</v>
      </c>
      <c r="AL147" s="653">
        <v>23.61553</v>
      </c>
      <c r="AM147" s="653">
        <v>11.06916</v>
      </c>
      <c r="AN147" s="653">
        <v>0.25172</v>
      </c>
      <c r="AO147" s="653">
        <v>53.411499999999997</v>
      </c>
      <c r="AP147" s="653">
        <v>53.634869999999999</v>
      </c>
      <c r="AQ147" s="653">
        <v>57.288460000000001</v>
      </c>
    </row>
    <row r="148" spans="1:43" x14ac:dyDescent="0.15">
      <c r="A148" s="192">
        <v>5295</v>
      </c>
      <c r="B148" s="192">
        <v>3</v>
      </c>
      <c r="C148" s="192">
        <v>28226</v>
      </c>
      <c r="D148" s="192">
        <v>2</v>
      </c>
      <c r="E148" s="656" t="s">
        <v>1162</v>
      </c>
      <c r="F148" s="153">
        <v>22095</v>
      </c>
      <c r="G148" s="153">
        <v>656</v>
      </c>
      <c r="H148" s="153">
        <v>797</v>
      </c>
      <c r="I148" s="153">
        <v>800</v>
      </c>
      <c r="J148" s="153">
        <v>852</v>
      </c>
      <c r="K148" s="153">
        <v>805</v>
      </c>
      <c r="L148" s="153">
        <v>612</v>
      </c>
      <c r="M148" s="153">
        <v>867</v>
      </c>
      <c r="N148" s="153">
        <v>959</v>
      </c>
      <c r="O148" s="153">
        <v>1231</v>
      </c>
      <c r="P148" s="153">
        <v>1306</v>
      </c>
      <c r="Q148" s="153">
        <v>1238</v>
      </c>
      <c r="R148" s="153">
        <v>1300</v>
      </c>
      <c r="S148" s="153">
        <v>1468</v>
      </c>
      <c r="T148" s="153">
        <v>1740</v>
      </c>
      <c r="U148" s="153">
        <v>1951</v>
      </c>
      <c r="V148" s="153">
        <v>1579</v>
      </c>
      <c r="W148" s="153">
        <v>1347</v>
      </c>
      <c r="X148" s="153">
        <v>1298</v>
      </c>
      <c r="Y148" s="153">
        <v>911</v>
      </c>
      <c r="Z148" s="153">
        <v>322</v>
      </c>
      <c r="AA148" s="153">
        <v>56</v>
      </c>
      <c r="AB148" s="153">
        <v>2253</v>
      </c>
      <c r="AC148" s="153">
        <v>10638</v>
      </c>
      <c r="AD148" s="153">
        <v>9204</v>
      </c>
      <c r="AE148" s="153">
        <v>5513</v>
      </c>
      <c r="AF148" s="153">
        <v>2587</v>
      </c>
      <c r="AG148" s="153">
        <v>11526</v>
      </c>
      <c r="AH148" s="653">
        <v>10.19688</v>
      </c>
      <c r="AI148" s="653">
        <v>48.146639999999998</v>
      </c>
      <c r="AJ148" s="653">
        <v>41.656480000000002</v>
      </c>
      <c r="AK148" s="653">
        <v>48.300519999999999</v>
      </c>
      <c r="AL148" s="653">
        <v>24.951350000000001</v>
      </c>
      <c r="AM148" s="653">
        <v>11.70853</v>
      </c>
      <c r="AN148" s="653">
        <v>0.25345000000000001</v>
      </c>
      <c r="AO148" s="653">
        <v>52.165649999999999</v>
      </c>
      <c r="AP148" s="653">
        <v>54.531140000000001</v>
      </c>
      <c r="AQ148" s="653">
        <v>58.526420000000002</v>
      </c>
    </row>
    <row r="149" spans="1:43" x14ac:dyDescent="0.15">
      <c r="A149" s="192">
        <v>5296</v>
      </c>
      <c r="B149" s="192">
        <v>3</v>
      </c>
      <c r="C149" s="192">
        <v>28227</v>
      </c>
      <c r="D149" s="192">
        <v>2</v>
      </c>
      <c r="E149" s="656" t="s">
        <v>1163</v>
      </c>
      <c r="F149" s="153">
        <v>18184</v>
      </c>
      <c r="G149" s="153">
        <v>481</v>
      </c>
      <c r="H149" s="153">
        <v>640</v>
      </c>
      <c r="I149" s="153">
        <v>795</v>
      </c>
      <c r="J149" s="153">
        <v>699</v>
      </c>
      <c r="K149" s="153">
        <v>509</v>
      </c>
      <c r="L149" s="153">
        <v>529</v>
      </c>
      <c r="M149" s="153">
        <v>740</v>
      </c>
      <c r="N149" s="153">
        <v>839</v>
      </c>
      <c r="O149" s="153">
        <v>976</v>
      </c>
      <c r="P149" s="153">
        <v>1170</v>
      </c>
      <c r="Q149" s="153">
        <v>1070</v>
      </c>
      <c r="R149" s="153">
        <v>1186</v>
      </c>
      <c r="S149" s="153">
        <v>1361</v>
      </c>
      <c r="T149" s="153">
        <v>1552</v>
      </c>
      <c r="U149" s="153">
        <v>1631</v>
      </c>
      <c r="V149" s="153">
        <v>1235</v>
      </c>
      <c r="W149" s="153">
        <v>1077</v>
      </c>
      <c r="X149" s="153">
        <v>955</v>
      </c>
      <c r="Y149" s="153">
        <v>531</v>
      </c>
      <c r="Z149" s="153">
        <v>182</v>
      </c>
      <c r="AA149" s="153">
        <v>26</v>
      </c>
      <c r="AB149" s="153">
        <v>1916</v>
      </c>
      <c r="AC149" s="153">
        <v>9079</v>
      </c>
      <c r="AD149" s="153">
        <v>7189</v>
      </c>
      <c r="AE149" s="153">
        <v>4006</v>
      </c>
      <c r="AF149" s="153">
        <v>1694</v>
      </c>
      <c r="AG149" s="153">
        <v>9932</v>
      </c>
      <c r="AH149" s="653">
        <v>10.53674</v>
      </c>
      <c r="AI149" s="653">
        <v>49.928510000000003</v>
      </c>
      <c r="AJ149" s="653">
        <v>39.534759999999999</v>
      </c>
      <c r="AK149" s="653">
        <v>47.019359999999999</v>
      </c>
      <c r="AL149" s="653">
        <v>22.030360000000002</v>
      </c>
      <c r="AM149" s="653">
        <v>9.3158799999999999</v>
      </c>
      <c r="AN149" s="653">
        <v>0.14298</v>
      </c>
      <c r="AO149" s="653">
        <v>54.619450000000001</v>
      </c>
      <c r="AP149" s="653">
        <v>53.690939999999998</v>
      </c>
      <c r="AQ149" s="653">
        <v>57.856499999999997</v>
      </c>
    </row>
    <row r="150" spans="1:43" x14ac:dyDescent="0.15">
      <c r="A150" s="192">
        <v>5297</v>
      </c>
      <c r="B150" s="192">
        <v>3</v>
      </c>
      <c r="C150" s="192">
        <v>28228</v>
      </c>
      <c r="D150" s="192">
        <v>2</v>
      </c>
      <c r="E150" s="656" t="s">
        <v>1164</v>
      </c>
      <c r="F150" s="153">
        <v>20689</v>
      </c>
      <c r="G150" s="153">
        <v>791</v>
      </c>
      <c r="H150" s="153">
        <v>855</v>
      </c>
      <c r="I150" s="153">
        <v>911</v>
      </c>
      <c r="J150" s="153">
        <v>992</v>
      </c>
      <c r="K150" s="153">
        <v>1274</v>
      </c>
      <c r="L150" s="153">
        <v>1119</v>
      </c>
      <c r="M150" s="153">
        <v>1093</v>
      </c>
      <c r="N150" s="153">
        <v>1141</v>
      </c>
      <c r="O150" s="153">
        <v>1266</v>
      </c>
      <c r="P150" s="153">
        <v>1473</v>
      </c>
      <c r="Q150" s="153">
        <v>1318</v>
      </c>
      <c r="R150" s="153">
        <v>1220</v>
      </c>
      <c r="S150" s="153">
        <v>1202</v>
      </c>
      <c r="T150" s="153">
        <v>1333</v>
      </c>
      <c r="U150" s="153">
        <v>1360</v>
      </c>
      <c r="V150" s="153">
        <v>1039</v>
      </c>
      <c r="W150" s="153">
        <v>915</v>
      </c>
      <c r="X150" s="153">
        <v>779</v>
      </c>
      <c r="Y150" s="153">
        <v>460</v>
      </c>
      <c r="Z150" s="153">
        <v>124</v>
      </c>
      <c r="AA150" s="153">
        <v>24</v>
      </c>
      <c r="AB150" s="153">
        <v>2557</v>
      </c>
      <c r="AC150" s="153">
        <v>12098</v>
      </c>
      <c r="AD150" s="153">
        <v>6034</v>
      </c>
      <c r="AE150" s="153">
        <v>3341</v>
      </c>
      <c r="AF150" s="153">
        <v>1387</v>
      </c>
      <c r="AG150" s="153">
        <v>12439</v>
      </c>
      <c r="AH150" s="653">
        <v>12.359220000000001</v>
      </c>
      <c r="AI150" s="653">
        <v>58.475520000000003</v>
      </c>
      <c r="AJ150" s="653">
        <v>29.16526</v>
      </c>
      <c r="AK150" s="653">
        <v>34.975110000000001</v>
      </c>
      <c r="AL150" s="653">
        <v>16.148679999999999</v>
      </c>
      <c r="AM150" s="653">
        <v>6.7040499999999996</v>
      </c>
      <c r="AN150" s="653">
        <v>0.11600000000000001</v>
      </c>
      <c r="AO150" s="653">
        <v>60.123739999999998</v>
      </c>
      <c r="AP150" s="653">
        <v>47.506619999999998</v>
      </c>
      <c r="AQ150" s="653">
        <v>48.052900000000001</v>
      </c>
    </row>
    <row r="151" spans="1:43" x14ac:dyDescent="0.15">
      <c r="A151" s="192">
        <v>5298</v>
      </c>
      <c r="B151" s="192">
        <v>3</v>
      </c>
      <c r="C151" s="192">
        <v>28229</v>
      </c>
      <c r="D151" s="192">
        <v>2</v>
      </c>
      <c r="E151" s="656" t="s">
        <v>520</v>
      </c>
      <c r="F151" s="153">
        <v>38398</v>
      </c>
      <c r="G151" s="153">
        <v>1258</v>
      </c>
      <c r="H151" s="153">
        <v>1548</v>
      </c>
      <c r="I151" s="153">
        <v>1618</v>
      </c>
      <c r="J151" s="153">
        <v>1801</v>
      </c>
      <c r="K151" s="153">
        <v>1610</v>
      </c>
      <c r="L151" s="153">
        <v>1313</v>
      </c>
      <c r="M151" s="153">
        <v>1645</v>
      </c>
      <c r="N151" s="153">
        <v>2002</v>
      </c>
      <c r="O151" s="153">
        <v>2318</v>
      </c>
      <c r="P151" s="153">
        <v>2825</v>
      </c>
      <c r="Q151" s="153">
        <v>2489</v>
      </c>
      <c r="R151" s="153">
        <v>2321</v>
      </c>
      <c r="S151" s="153">
        <v>2428</v>
      </c>
      <c r="T151" s="153">
        <v>2886</v>
      </c>
      <c r="U151" s="153">
        <v>3322</v>
      </c>
      <c r="V151" s="153">
        <v>2599</v>
      </c>
      <c r="W151" s="153">
        <v>1892</v>
      </c>
      <c r="X151" s="153">
        <v>1472</v>
      </c>
      <c r="Y151" s="153">
        <v>765</v>
      </c>
      <c r="Z151" s="153">
        <v>246</v>
      </c>
      <c r="AA151" s="153">
        <v>40</v>
      </c>
      <c r="AB151" s="153">
        <v>4424</v>
      </c>
      <c r="AC151" s="153">
        <v>20752</v>
      </c>
      <c r="AD151" s="153">
        <v>13222</v>
      </c>
      <c r="AE151" s="153">
        <v>7014</v>
      </c>
      <c r="AF151" s="153">
        <v>2523</v>
      </c>
      <c r="AG151" s="153">
        <v>21837</v>
      </c>
      <c r="AH151" s="653">
        <v>11.521430000000001</v>
      </c>
      <c r="AI151" s="653">
        <v>54.04448</v>
      </c>
      <c r="AJ151" s="653">
        <v>34.434089999999998</v>
      </c>
      <c r="AK151" s="653">
        <v>40.757330000000003</v>
      </c>
      <c r="AL151" s="653">
        <v>18.266580000000001</v>
      </c>
      <c r="AM151" s="653">
        <v>6.5706499999999997</v>
      </c>
      <c r="AN151" s="653">
        <v>0.10417</v>
      </c>
      <c r="AO151" s="653">
        <v>56.870150000000002</v>
      </c>
      <c r="AP151" s="653">
        <v>50.415280000000003</v>
      </c>
      <c r="AQ151" s="653">
        <v>52.410649999999997</v>
      </c>
    </row>
    <row r="152" spans="1:43" x14ac:dyDescent="0.15">
      <c r="A152" s="192">
        <v>5299</v>
      </c>
      <c r="B152" s="192">
        <v>3</v>
      </c>
      <c r="C152" s="192">
        <v>28301</v>
      </c>
      <c r="D152" s="192">
        <v>3</v>
      </c>
      <c r="E152" s="656" t="s">
        <v>1098</v>
      </c>
      <c r="F152" s="153">
        <v>15705</v>
      </c>
      <c r="G152" s="153">
        <v>404</v>
      </c>
      <c r="H152" s="153">
        <v>653</v>
      </c>
      <c r="I152" s="153">
        <v>828</v>
      </c>
      <c r="J152" s="153">
        <v>858</v>
      </c>
      <c r="K152" s="153">
        <v>589</v>
      </c>
      <c r="L152" s="153">
        <v>411</v>
      </c>
      <c r="M152" s="153">
        <v>517</v>
      </c>
      <c r="N152" s="153">
        <v>739</v>
      </c>
      <c r="O152" s="153">
        <v>1015</v>
      </c>
      <c r="P152" s="153">
        <v>1243</v>
      </c>
      <c r="Q152" s="153">
        <v>1121</v>
      </c>
      <c r="R152" s="153">
        <v>1059</v>
      </c>
      <c r="S152" s="153">
        <v>1102</v>
      </c>
      <c r="T152" s="153">
        <v>1225</v>
      </c>
      <c r="U152" s="153">
        <v>1300</v>
      </c>
      <c r="V152" s="153">
        <v>947</v>
      </c>
      <c r="W152" s="153">
        <v>651</v>
      </c>
      <c r="X152" s="153">
        <v>526</v>
      </c>
      <c r="Y152" s="153">
        <v>378</v>
      </c>
      <c r="Z152" s="153">
        <v>109</v>
      </c>
      <c r="AA152" s="153">
        <v>30</v>
      </c>
      <c r="AB152" s="153">
        <v>1885</v>
      </c>
      <c r="AC152" s="153">
        <v>8654</v>
      </c>
      <c r="AD152" s="153">
        <v>5166</v>
      </c>
      <c r="AE152" s="153">
        <v>2641</v>
      </c>
      <c r="AF152" s="153">
        <v>1043</v>
      </c>
      <c r="AG152" s="153">
        <v>9021</v>
      </c>
      <c r="AH152" s="653">
        <v>12.002549999999999</v>
      </c>
      <c r="AI152" s="653">
        <v>55.103470000000002</v>
      </c>
      <c r="AJ152" s="653">
        <v>32.893979999999999</v>
      </c>
      <c r="AK152" s="653">
        <v>39.91086</v>
      </c>
      <c r="AL152" s="653">
        <v>16.816299999999998</v>
      </c>
      <c r="AM152" s="653">
        <v>6.6412000000000004</v>
      </c>
      <c r="AN152" s="653">
        <v>0.19102</v>
      </c>
      <c r="AO152" s="653">
        <v>57.440309999999997</v>
      </c>
      <c r="AP152" s="653">
        <v>50.275289999999998</v>
      </c>
      <c r="AQ152" s="653">
        <v>52.404980000000002</v>
      </c>
    </row>
    <row r="153" spans="1:43" x14ac:dyDescent="0.15">
      <c r="A153" s="192">
        <v>5300</v>
      </c>
      <c r="B153" s="192">
        <v>3</v>
      </c>
      <c r="C153" s="192">
        <v>28365</v>
      </c>
      <c r="D153" s="192">
        <v>3</v>
      </c>
      <c r="E153" s="656" t="s">
        <v>517</v>
      </c>
      <c r="F153" s="153">
        <v>9950</v>
      </c>
      <c r="G153" s="153">
        <v>205</v>
      </c>
      <c r="H153" s="153">
        <v>345</v>
      </c>
      <c r="I153" s="153">
        <v>410</v>
      </c>
      <c r="J153" s="153">
        <v>396</v>
      </c>
      <c r="K153" s="153">
        <v>296</v>
      </c>
      <c r="L153" s="153">
        <v>284</v>
      </c>
      <c r="M153" s="153">
        <v>303</v>
      </c>
      <c r="N153" s="153">
        <v>424</v>
      </c>
      <c r="O153" s="153">
        <v>479</v>
      </c>
      <c r="P153" s="153">
        <v>673</v>
      </c>
      <c r="Q153" s="153">
        <v>607</v>
      </c>
      <c r="R153" s="153">
        <v>690</v>
      </c>
      <c r="S153" s="153">
        <v>705</v>
      </c>
      <c r="T153" s="153">
        <v>777</v>
      </c>
      <c r="U153" s="153">
        <v>889</v>
      </c>
      <c r="V153" s="153">
        <v>748</v>
      </c>
      <c r="W153" s="153">
        <v>689</v>
      </c>
      <c r="X153" s="153">
        <v>518</v>
      </c>
      <c r="Y153" s="153">
        <v>337</v>
      </c>
      <c r="Z153" s="153">
        <v>141</v>
      </c>
      <c r="AA153" s="153">
        <v>34</v>
      </c>
      <c r="AB153" s="153">
        <v>960</v>
      </c>
      <c r="AC153" s="153">
        <v>4857</v>
      </c>
      <c r="AD153" s="153">
        <v>4133</v>
      </c>
      <c r="AE153" s="153">
        <v>2467</v>
      </c>
      <c r="AF153" s="153">
        <v>1030</v>
      </c>
      <c r="AG153" s="153">
        <v>5238</v>
      </c>
      <c r="AH153" s="653">
        <v>9.6482399999999995</v>
      </c>
      <c r="AI153" s="653">
        <v>48.814070000000001</v>
      </c>
      <c r="AJ153" s="653">
        <v>41.537689999999998</v>
      </c>
      <c r="AK153" s="653">
        <v>48.62312</v>
      </c>
      <c r="AL153" s="653">
        <v>24.793970000000002</v>
      </c>
      <c r="AM153" s="653">
        <v>10.351760000000001</v>
      </c>
      <c r="AN153" s="653">
        <v>0.34171000000000001</v>
      </c>
      <c r="AO153" s="653">
        <v>52.643219999999999</v>
      </c>
      <c r="AP153" s="653">
        <v>55.135379999999998</v>
      </c>
      <c r="AQ153" s="653">
        <v>59.086669999999998</v>
      </c>
    </row>
    <row r="154" spans="1:43" x14ac:dyDescent="0.15">
      <c r="A154" s="192">
        <v>5301</v>
      </c>
      <c r="B154" s="192">
        <v>3</v>
      </c>
      <c r="C154" s="192">
        <v>28381</v>
      </c>
      <c r="D154" s="192">
        <v>3</v>
      </c>
      <c r="E154" s="656" t="s">
        <v>509</v>
      </c>
      <c r="F154" s="153">
        <v>15493</v>
      </c>
      <c r="G154" s="153">
        <v>527</v>
      </c>
      <c r="H154" s="153">
        <v>657</v>
      </c>
      <c r="I154" s="153">
        <v>636</v>
      </c>
      <c r="J154" s="153">
        <v>698</v>
      </c>
      <c r="K154" s="153">
        <v>589</v>
      </c>
      <c r="L154" s="153">
        <v>555</v>
      </c>
      <c r="M154" s="153">
        <v>683</v>
      </c>
      <c r="N154" s="153">
        <v>845</v>
      </c>
      <c r="O154" s="153">
        <v>987</v>
      </c>
      <c r="P154" s="153">
        <v>1141</v>
      </c>
      <c r="Q154" s="153">
        <v>961</v>
      </c>
      <c r="R154" s="153">
        <v>891</v>
      </c>
      <c r="S154" s="153">
        <v>948</v>
      </c>
      <c r="T154" s="153">
        <v>1233</v>
      </c>
      <c r="U154" s="153">
        <v>1504</v>
      </c>
      <c r="V154" s="153">
        <v>1095</v>
      </c>
      <c r="W154" s="153">
        <v>724</v>
      </c>
      <c r="X154" s="153">
        <v>491</v>
      </c>
      <c r="Y154" s="153">
        <v>257</v>
      </c>
      <c r="Z154" s="153">
        <v>65</v>
      </c>
      <c r="AA154" s="153">
        <v>6</v>
      </c>
      <c r="AB154" s="153">
        <v>1820</v>
      </c>
      <c r="AC154" s="153">
        <v>8298</v>
      </c>
      <c r="AD154" s="153">
        <v>5375</v>
      </c>
      <c r="AE154" s="153">
        <v>2638</v>
      </c>
      <c r="AF154" s="153">
        <v>819</v>
      </c>
      <c r="AG154" s="153">
        <v>8833</v>
      </c>
      <c r="AH154" s="653">
        <v>11.74724</v>
      </c>
      <c r="AI154" s="653">
        <v>53.559669999999997</v>
      </c>
      <c r="AJ154" s="653">
        <v>34.693089999999998</v>
      </c>
      <c r="AK154" s="653">
        <v>40.811979999999998</v>
      </c>
      <c r="AL154" s="653">
        <v>17.02704</v>
      </c>
      <c r="AM154" s="653">
        <v>5.2862600000000004</v>
      </c>
      <c r="AN154" s="653">
        <v>3.8730000000000001E-2</v>
      </c>
      <c r="AO154" s="653">
        <v>57.012839999999997</v>
      </c>
      <c r="AP154" s="653">
        <v>50.10866</v>
      </c>
      <c r="AQ154" s="653">
        <v>51.988149999999997</v>
      </c>
    </row>
    <row r="155" spans="1:43" x14ac:dyDescent="0.15">
      <c r="A155" s="192">
        <v>5302</v>
      </c>
      <c r="B155" s="192">
        <v>3</v>
      </c>
      <c r="C155" s="192">
        <v>28382</v>
      </c>
      <c r="D155" s="192">
        <v>3</v>
      </c>
      <c r="E155" s="656" t="s">
        <v>510</v>
      </c>
      <c r="F155" s="153">
        <v>17272</v>
      </c>
      <c r="G155" s="153">
        <v>712</v>
      </c>
      <c r="H155" s="153">
        <v>848</v>
      </c>
      <c r="I155" s="153">
        <v>792</v>
      </c>
      <c r="J155" s="153">
        <v>778</v>
      </c>
      <c r="K155" s="153">
        <v>793</v>
      </c>
      <c r="L155" s="153">
        <v>761</v>
      </c>
      <c r="M155" s="153">
        <v>834</v>
      </c>
      <c r="N155" s="153">
        <v>1012</v>
      </c>
      <c r="O155" s="153">
        <v>1173</v>
      </c>
      <c r="P155" s="153">
        <v>1340</v>
      </c>
      <c r="Q155" s="153">
        <v>1128</v>
      </c>
      <c r="R155" s="153">
        <v>977</v>
      </c>
      <c r="S155" s="153">
        <v>958</v>
      </c>
      <c r="T155" s="153">
        <v>1130</v>
      </c>
      <c r="U155" s="153">
        <v>1425</v>
      </c>
      <c r="V155" s="153">
        <v>1124</v>
      </c>
      <c r="W155" s="153">
        <v>704</v>
      </c>
      <c r="X155" s="153">
        <v>507</v>
      </c>
      <c r="Y155" s="153">
        <v>222</v>
      </c>
      <c r="Z155" s="153">
        <v>49</v>
      </c>
      <c r="AA155" s="153">
        <v>5</v>
      </c>
      <c r="AB155" s="153">
        <v>2352</v>
      </c>
      <c r="AC155" s="153">
        <v>9754</v>
      </c>
      <c r="AD155" s="153">
        <v>5166</v>
      </c>
      <c r="AE155" s="153">
        <v>2611</v>
      </c>
      <c r="AF155" s="153">
        <v>783</v>
      </c>
      <c r="AG155" s="153">
        <v>10106</v>
      </c>
      <c r="AH155" s="653">
        <v>13.617419999999999</v>
      </c>
      <c r="AI155" s="653">
        <v>56.472900000000003</v>
      </c>
      <c r="AJ155" s="653">
        <v>29.909680000000002</v>
      </c>
      <c r="AK155" s="653">
        <v>35.456229999999998</v>
      </c>
      <c r="AL155" s="653">
        <v>15.116949999999999</v>
      </c>
      <c r="AM155" s="653">
        <v>4.5333500000000004</v>
      </c>
      <c r="AN155" s="653">
        <v>2.895E-2</v>
      </c>
      <c r="AO155" s="653">
        <v>58.51088</v>
      </c>
      <c r="AP155" s="653">
        <v>47.404989999999998</v>
      </c>
      <c r="AQ155" s="653">
        <v>48.329410000000003</v>
      </c>
    </row>
    <row r="156" spans="1:43" x14ac:dyDescent="0.15">
      <c r="A156" s="192">
        <v>5303</v>
      </c>
      <c r="B156" s="192">
        <v>3</v>
      </c>
      <c r="C156" s="192">
        <v>28442</v>
      </c>
      <c r="D156" s="192">
        <v>3</v>
      </c>
      <c r="E156" s="656" t="s">
        <v>1100</v>
      </c>
      <c r="F156" s="153">
        <v>5749</v>
      </c>
      <c r="G156" s="153">
        <v>128</v>
      </c>
      <c r="H156" s="153">
        <v>198</v>
      </c>
      <c r="I156" s="153">
        <v>227</v>
      </c>
      <c r="J156" s="153">
        <v>235</v>
      </c>
      <c r="K156" s="153">
        <v>191</v>
      </c>
      <c r="L156" s="153">
        <v>172</v>
      </c>
      <c r="M156" s="153">
        <v>212</v>
      </c>
      <c r="N156" s="153">
        <v>262</v>
      </c>
      <c r="O156" s="153">
        <v>296</v>
      </c>
      <c r="P156" s="153">
        <v>359</v>
      </c>
      <c r="Q156" s="153">
        <v>352</v>
      </c>
      <c r="R156" s="153">
        <v>378</v>
      </c>
      <c r="S156" s="153">
        <v>467</v>
      </c>
      <c r="T156" s="153">
        <v>503</v>
      </c>
      <c r="U156" s="153">
        <v>536</v>
      </c>
      <c r="V156" s="153">
        <v>409</v>
      </c>
      <c r="W156" s="153">
        <v>343</v>
      </c>
      <c r="X156" s="153">
        <v>255</v>
      </c>
      <c r="Y156" s="153">
        <v>164</v>
      </c>
      <c r="Z156" s="153">
        <v>55</v>
      </c>
      <c r="AA156" s="153">
        <v>7</v>
      </c>
      <c r="AB156" s="153">
        <v>553</v>
      </c>
      <c r="AC156" s="153">
        <v>2924</v>
      </c>
      <c r="AD156" s="153">
        <v>2272</v>
      </c>
      <c r="AE156" s="153">
        <v>1233</v>
      </c>
      <c r="AF156" s="153">
        <v>481</v>
      </c>
      <c r="AG156" s="153">
        <v>3192</v>
      </c>
      <c r="AH156" s="653">
        <v>9.6190599999999993</v>
      </c>
      <c r="AI156" s="653">
        <v>50.861020000000003</v>
      </c>
      <c r="AJ156" s="653">
        <v>39.519919999999999</v>
      </c>
      <c r="AK156" s="653">
        <v>47.643070000000002</v>
      </c>
      <c r="AL156" s="653">
        <v>21.447209999999998</v>
      </c>
      <c r="AM156" s="653">
        <v>8.3666699999999992</v>
      </c>
      <c r="AN156" s="653">
        <v>0.12175999999999999</v>
      </c>
      <c r="AO156" s="653">
        <v>55.5227</v>
      </c>
      <c r="AP156" s="653">
        <v>53.890149999999998</v>
      </c>
      <c r="AQ156" s="653">
        <v>58.147889999999997</v>
      </c>
    </row>
    <row r="157" spans="1:43" x14ac:dyDescent="0.15">
      <c r="A157" s="192">
        <v>5304</v>
      </c>
      <c r="B157" s="192">
        <v>3</v>
      </c>
      <c r="C157" s="192">
        <v>28443</v>
      </c>
      <c r="D157" s="192">
        <v>3</v>
      </c>
      <c r="E157" s="656" t="s">
        <v>1101</v>
      </c>
      <c r="F157" s="153">
        <v>9916</v>
      </c>
      <c r="G157" s="153">
        <v>339</v>
      </c>
      <c r="H157" s="153">
        <v>411</v>
      </c>
      <c r="I157" s="153">
        <v>464</v>
      </c>
      <c r="J157" s="153">
        <v>527</v>
      </c>
      <c r="K157" s="153">
        <v>567</v>
      </c>
      <c r="L157" s="153">
        <v>423</v>
      </c>
      <c r="M157" s="153">
        <v>448</v>
      </c>
      <c r="N157" s="153">
        <v>558</v>
      </c>
      <c r="O157" s="153">
        <v>608</v>
      </c>
      <c r="P157" s="153">
        <v>714</v>
      </c>
      <c r="Q157" s="153">
        <v>560</v>
      </c>
      <c r="R157" s="153">
        <v>554</v>
      </c>
      <c r="S157" s="153">
        <v>586</v>
      </c>
      <c r="T157" s="153">
        <v>692</v>
      </c>
      <c r="U157" s="153">
        <v>798</v>
      </c>
      <c r="V157" s="153">
        <v>607</v>
      </c>
      <c r="W157" s="153">
        <v>444</v>
      </c>
      <c r="X157" s="153">
        <v>354</v>
      </c>
      <c r="Y157" s="153">
        <v>184</v>
      </c>
      <c r="Z157" s="153">
        <v>70</v>
      </c>
      <c r="AA157" s="153">
        <v>8</v>
      </c>
      <c r="AB157" s="153">
        <v>1214</v>
      </c>
      <c r="AC157" s="153">
        <v>5545</v>
      </c>
      <c r="AD157" s="153">
        <v>3157</v>
      </c>
      <c r="AE157" s="153">
        <v>1667</v>
      </c>
      <c r="AF157" s="153">
        <v>616</v>
      </c>
      <c r="AG157" s="153">
        <v>5710</v>
      </c>
      <c r="AH157" s="653">
        <v>12.242839999999999</v>
      </c>
      <c r="AI157" s="653">
        <v>55.919730000000001</v>
      </c>
      <c r="AJ157" s="653">
        <v>31.837430000000001</v>
      </c>
      <c r="AK157" s="653">
        <v>37.747079999999997</v>
      </c>
      <c r="AL157" s="653">
        <v>16.811209999999999</v>
      </c>
      <c r="AM157" s="653">
        <v>6.21218</v>
      </c>
      <c r="AN157" s="653">
        <v>8.0680000000000002E-2</v>
      </c>
      <c r="AO157" s="653">
        <v>57.5837</v>
      </c>
      <c r="AP157" s="653">
        <v>48.415489999999998</v>
      </c>
      <c r="AQ157" s="653">
        <v>49.262770000000003</v>
      </c>
    </row>
    <row r="158" spans="1:43" x14ac:dyDescent="0.15">
      <c r="A158" s="192">
        <v>5305</v>
      </c>
      <c r="B158" s="192">
        <v>3</v>
      </c>
      <c r="C158" s="192">
        <v>28446</v>
      </c>
      <c r="D158" s="192">
        <v>3</v>
      </c>
      <c r="E158" s="656" t="s">
        <v>1165</v>
      </c>
      <c r="F158" s="153">
        <v>5658</v>
      </c>
      <c r="G158" s="153">
        <v>163</v>
      </c>
      <c r="H158" s="153">
        <v>165</v>
      </c>
      <c r="I158" s="153">
        <v>259</v>
      </c>
      <c r="J158" s="153">
        <v>240</v>
      </c>
      <c r="K158" s="153">
        <v>188</v>
      </c>
      <c r="L158" s="153">
        <v>178</v>
      </c>
      <c r="M158" s="153">
        <v>178</v>
      </c>
      <c r="N158" s="153">
        <v>238</v>
      </c>
      <c r="O158" s="153">
        <v>290</v>
      </c>
      <c r="P158" s="153">
        <v>345</v>
      </c>
      <c r="Q158" s="153">
        <v>332</v>
      </c>
      <c r="R158" s="153">
        <v>375</v>
      </c>
      <c r="S158" s="153">
        <v>399</v>
      </c>
      <c r="T158" s="153">
        <v>455</v>
      </c>
      <c r="U158" s="153">
        <v>466</v>
      </c>
      <c r="V158" s="153">
        <v>384</v>
      </c>
      <c r="W158" s="153">
        <v>348</v>
      </c>
      <c r="X158" s="153">
        <v>335</v>
      </c>
      <c r="Y158" s="153">
        <v>223</v>
      </c>
      <c r="Z158" s="153">
        <v>84</v>
      </c>
      <c r="AA158" s="153">
        <v>13</v>
      </c>
      <c r="AB158" s="153">
        <v>587</v>
      </c>
      <c r="AC158" s="153">
        <v>2763</v>
      </c>
      <c r="AD158" s="153">
        <v>2308</v>
      </c>
      <c r="AE158" s="153">
        <v>1387</v>
      </c>
      <c r="AF158" s="153">
        <v>655</v>
      </c>
      <c r="AG158" s="153">
        <v>2978</v>
      </c>
      <c r="AH158" s="653">
        <v>10.374689999999999</v>
      </c>
      <c r="AI158" s="653">
        <v>48.833509999999997</v>
      </c>
      <c r="AJ158" s="653">
        <v>40.791800000000002</v>
      </c>
      <c r="AK158" s="653">
        <v>47.843760000000003</v>
      </c>
      <c r="AL158" s="653">
        <v>24.513960000000001</v>
      </c>
      <c r="AM158" s="653">
        <v>11.57653</v>
      </c>
      <c r="AN158" s="653">
        <v>0.22975999999999999</v>
      </c>
      <c r="AO158" s="653">
        <v>52.63344</v>
      </c>
      <c r="AP158" s="653">
        <v>54.446620000000003</v>
      </c>
      <c r="AQ158" s="653">
        <v>58.302630000000001</v>
      </c>
    </row>
    <row r="159" spans="1:43" x14ac:dyDescent="0.15">
      <c r="A159" s="192">
        <v>5306</v>
      </c>
      <c r="B159" s="192">
        <v>3</v>
      </c>
      <c r="C159" s="192">
        <v>28464</v>
      </c>
      <c r="D159" s="192">
        <v>3</v>
      </c>
      <c r="E159" s="656" t="s">
        <v>1103</v>
      </c>
      <c r="F159" s="153">
        <v>17224</v>
      </c>
      <c r="G159" s="153">
        <v>637</v>
      </c>
      <c r="H159" s="153">
        <v>785</v>
      </c>
      <c r="I159" s="153">
        <v>891</v>
      </c>
      <c r="J159" s="153">
        <v>933</v>
      </c>
      <c r="K159" s="153">
        <v>774</v>
      </c>
      <c r="L159" s="153">
        <v>681</v>
      </c>
      <c r="M159" s="153">
        <v>837</v>
      </c>
      <c r="N159" s="153">
        <v>997</v>
      </c>
      <c r="O159" s="153">
        <v>1198</v>
      </c>
      <c r="P159" s="153">
        <v>1500</v>
      </c>
      <c r="Q159" s="153">
        <v>1098</v>
      </c>
      <c r="R159" s="153">
        <v>909</v>
      </c>
      <c r="S159" s="153">
        <v>874</v>
      </c>
      <c r="T159" s="153">
        <v>1205</v>
      </c>
      <c r="U159" s="153">
        <v>1381</v>
      </c>
      <c r="V159" s="153">
        <v>1053</v>
      </c>
      <c r="W159" s="153">
        <v>645</v>
      </c>
      <c r="X159" s="153">
        <v>482</v>
      </c>
      <c r="Y159" s="153">
        <v>244</v>
      </c>
      <c r="Z159" s="153">
        <v>87</v>
      </c>
      <c r="AA159" s="153">
        <v>13</v>
      </c>
      <c r="AB159" s="153">
        <v>2313</v>
      </c>
      <c r="AC159" s="153">
        <v>9801</v>
      </c>
      <c r="AD159" s="153">
        <v>5110</v>
      </c>
      <c r="AE159" s="153">
        <v>2524</v>
      </c>
      <c r="AF159" s="153">
        <v>826</v>
      </c>
      <c r="AG159" s="153">
        <v>10073</v>
      </c>
      <c r="AH159" s="653">
        <v>13.428940000000001</v>
      </c>
      <c r="AI159" s="653">
        <v>56.90316</v>
      </c>
      <c r="AJ159" s="653">
        <v>29.667909999999999</v>
      </c>
      <c r="AK159" s="653">
        <v>34.742220000000003</v>
      </c>
      <c r="AL159" s="653">
        <v>14.653969999999999</v>
      </c>
      <c r="AM159" s="653">
        <v>4.7956300000000001</v>
      </c>
      <c r="AN159" s="653">
        <v>7.5480000000000005E-2</v>
      </c>
      <c r="AO159" s="653">
        <v>58.482349999999997</v>
      </c>
      <c r="AP159" s="653">
        <v>47.19885</v>
      </c>
      <c r="AQ159" s="653">
        <v>47.87086</v>
      </c>
    </row>
    <row r="160" spans="1:43" x14ac:dyDescent="0.15">
      <c r="A160" s="192">
        <v>5307</v>
      </c>
      <c r="B160" s="192">
        <v>3</v>
      </c>
      <c r="C160" s="192">
        <v>28481</v>
      </c>
      <c r="D160" s="192">
        <v>3</v>
      </c>
      <c r="E160" s="656" t="s">
        <v>526</v>
      </c>
      <c r="F160" s="153">
        <v>7162</v>
      </c>
      <c r="G160" s="153">
        <v>138</v>
      </c>
      <c r="H160" s="153">
        <v>201</v>
      </c>
      <c r="I160" s="153">
        <v>246</v>
      </c>
      <c r="J160" s="153">
        <v>295</v>
      </c>
      <c r="K160" s="153">
        <v>208</v>
      </c>
      <c r="L160" s="153">
        <v>192</v>
      </c>
      <c r="M160" s="153">
        <v>230</v>
      </c>
      <c r="N160" s="153">
        <v>290</v>
      </c>
      <c r="O160" s="153">
        <v>379</v>
      </c>
      <c r="P160" s="153">
        <v>454</v>
      </c>
      <c r="Q160" s="153">
        <v>407</v>
      </c>
      <c r="R160" s="153">
        <v>460</v>
      </c>
      <c r="S160" s="153">
        <v>542</v>
      </c>
      <c r="T160" s="153">
        <v>690</v>
      </c>
      <c r="U160" s="153">
        <v>748</v>
      </c>
      <c r="V160" s="153">
        <v>586</v>
      </c>
      <c r="W160" s="153">
        <v>418</v>
      </c>
      <c r="X160" s="153">
        <v>367</v>
      </c>
      <c r="Y160" s="153">
        <v>235</v>
      </c>
      <c r="Z160" s="153">
        <v>67</v>
      </c>
      <c r="AA160" s="153">
        <v>9</v>
      </c>
      <c r="AB160" s="153">
        <v>585</v>
      </c>
      <c r="AC160" s="153">
        <v>3457</v>
      </c>
      <c r="AD160" s="153">
        <v>3120</v>
      </c>
      <c r="AE160" s="153">
        <v>1682</v>
      </c>
      <c r="AF160" s="153">
        <v>678</v>
      </c>
      <c r="AG160" s="153">
        <v>3852</v>
      </c>
      <c r="AH160" s="653">
        <v>8.1681100000000004</v>
      </c>
      <c r="AI160" s="653">
        <v>48.268639999999998</v>
      </c>
      <c r="AJ160" s="653">
        <v>43.563249999999996</v>
      </c>
      <c r="AK160" s="653">
        <v>51.130969999999998</v>
      </c>
      <c r="AL160" s="653">
        <v>23.485060000000001</v>
      </c>
      <c r="AM160" s="653">
        <v>9.4666300000000003</v>
      </c>
      <c r="AN160" s="653">
        <v>0.12565999999999999</v>
      </c>
      <c r="AO160" s="653">
        <v>53.783859999999997</v>
      </c>
      <c r="AP160" s="653">
        <v>55.817509999999999</v>
      </c>
      <c r="AQ160" s="653">
        <v>60.786409999999997</v>
      </c>
    </row>
    <row r="161" spans="1:43" x14ac:dyDescent="0.15">
      <c r="A161" s="192">
        <v>5308</v>
      </c>
      <c r="B161" s="192">
        <v>3</v>
      </c>
      <c r="C161" s="192">
        <v>28501</v>
      </c>
      <c r="D161" s="192">
        <v>3</v>
      </c>
      <c r="E161" s="656" t="s">
        <v>1104</v>
      </c>
      <c r="F161" s="153">
        <v>8296</v>
      </c>
      <c r="G161" s="153">
        <v>189</v>
      </c>
      <c r="H161" s="153">
        <v>238</v>
      </c>
      <c r="I161" s="153">
        <v>282</v>
      </c>
      <c r="J161" s="153">
        <v>254</v>
      </c>
      <c r="K161" s="153">
        <v>166</v>
      </c>
      <c r="L161" s="153">
        <v>214</v>
      </c>
      <c r="M161" s="153">
        <v>263</v>
      </c>
      <c r="N161" s="153">
        <v>313</v>
      </c>
      <c r="O161" s="153">
        <v>399</v>
      </c>
      <c r="P161" s="153">
        <v>417</v>
      </c>
      <c r="Q161" s="153">
        <v>436</v>
      </c>
      <c r="R161" s="153">
        <v>546</v>
      </c>
      <c r="S161" s="153">
        <v>658</v>
      </c>
      <c r="T161" s="153">
        <v>747</v>
      </c>
      <c r="U161" s="153">
        <v>748</v>
      </c>
      <c r="V161" s="153">
        <v>604</v>
      </c>
      <c r="W161" s="153">
        <v>626</v>
      </c>
      <c r="X161" s="153">
        <v>599</v>
      </c>
      <c r="Y161" s="153">
        <v>403</v>
      </c>
      <c r="Z161" s="153">
        <v>166</v>
      </c>
      <c r="AA161" s="153">
        <v>28</v>
      </c>
      <c r="AB161" s="153">
        <v>709</v>
      </c>
      <c r="AC161" s="153">
        <v>3666</v>
      </c>
      <c r="AD161" s="153">
        <v>3921</v>
      </c>
      <c r="AE161" s="153">
        <v>2426</v>
      </c>
      <c r="AF161" s="153">
        <v>1196</v>
      </c>
      <c r="AG161" s="153">
        <v>4159</v>
      </c>
      <c r="AH161" s="653">
        <v>8.5462900000000008</v>
      </c>
      <c r="AI161" s="653">
        <v>44.189970000000002</v>
      </c>
      <c r="AJ161" s="653">
        <v>47.263739999999999</v>
      </c>
      <c r="AK161" s="653">
        <v>55.195270000000001</v>
      </c>
      <c r="AL161" s="653">
        <v>29.243010000000002</v>
      </c>
      <c r="AM161" s="653">
        <v>14.416589999999999</v>
      </c>
      <c r="AN161" s="653">
        <v>0.33750999999999998</v>
      </c>
      <c r="AO161" s="653">
        <v>50.13259</v>
      </c>
      <c r="AP161" s="653">
        <v>58.346670000000003</v>
      </c>
      <c r="AQ161" s="653">
        <v>63.341090000000001</v>
      </c>
    </row>
    <row r="162" spans="1:43" x14ac:dyDescent="0.15">
      <c r="A162" s="192">
        <v>5309</v>
      </c>
      <c r="B162" s="192">
        <v>3</v>
      </c>
      <c r="C162" s="192">
        <v>28585</v>
      </c>
      <c r="D162" s="192">
        <v>3</v>
      </c>
      <c r="E162" s="656" t="s">
        <v>1166</v>
      </c>
      <c r="F162" s="153">
        <v>8428</v>
      </c>
      <c r="G162" s="153">
        <v>217</v>
      </c>
      <c r="H162" s="153">
        <v>273</v>
      </c>
      <c r="I162" s="153">
        <v>331</v>
      </c>
      <c r="J162" s="153">
        <v>310</v>
      </c>
      <c r="K162" s="153">
        <v>152</v>
      </c>
      <c r="L162" s="153">
        <v>208</v>
      </c>
      <c r="M162" s="153">
        <v>262</v>
      </c>
      <c r="N162" s="153">
        <v>303</v>
      </c>
      <c r="O162" s="153">
        <v>393</v>
      </c>
      <c r="P162" s="153">
        <v>475</v>
      </c>
      <c r="Q162" s="153">
        <v>478</v>
      </c>
      <c r="R162" s="153">
        <v>580</v>
      </c>
      <c r="S162" s="153">
        <v>675</v>
      </c>
      <c r="T162" s="153">
        <v>675</v>
      </c>
      <c r="U162" s="153">
        <v>743</v>
      </c>
      <c r="V162" s="153">
        <v>703</v>
      </c>
      <c r="W162" s="153">
        <v>637</v>
      </c>
      <c r="X162" s="153">
        <v>555</v>
      </c>
      <c r="Y162" s="153">
        <v>324</v>
      </c>
      <c r="Z162" s="153">
        <v>113</v>
      </c>
      <c r="AA162" s="153">
        <v>21</v>
      </c>
      <c r="AB162" s="153">
        <v>821</v>
      </c>
      <c r="AC162" s="153">
        <v>3836</v>
      </c>
      <c r="AD162" s="153">
        <v>3771</v>
      </c>
      <c r="AE162" s="153">
        <v>2353</v>
      </c>
      <c r="AF162" s="153">
        <v>1013</v>
      </c>
      <c r="AG162" s="153">
        <v>4201</v>
      </c>
      <c r="AH162" s="653">
        <v>9.7413399999999992</v>
      </c>
      <c r="AI162" s="653">
        <v>45.514949999999999</v>
      </c>
      <c r="AJ162" s="653">
        <v>44.74371</v>
      </c>
      <c r="AK162" s="653">
        <v>52.75273</v>
      </c>
      <c r="AL162" s="653">
        <v>27.918839999999999</v>
      </c>
      <c r="AM162" s="653">
        <v>12.01946</v>
      </c>
      <c r="AN162" s="653">
        <v>0.24917</v>
      </c>
      <c r="AO162" s="653">
        <v>49.845750000000002</v>
      </c>
      <c r="AP162" s="653">
        <v>56.859870000000001</v>
      </c>
      <c r="AQ162" s="653">
        <v>61.694659999999999</v>
      </c>
    </row>
    <row r="163" spans="1:43" x14ac:dyDescent="0.15">
      <c r="A163" s="192">
        <v>5310</v>
      </c>
      <c r="B163" s="192">
        <v>3</v>
      </c>
      <c r="C163" s="192">
        <v>28586</v>
      </c>
      <c r="D163" s="192">
        <v>3</v>
      </c>
      <c r="E163" s="657" t="s">
        <v>534</v>
      </c>
      <c r="F163" s="153">
        <v>7016</v>
      </c>
      <c r="G163" s="153">
        <v>170</v>
      </c>
      <c r="H163" s="153">
        <v>227</v>
      </c>
      <c r="I163" s="153">
        <v>290</v>
      </c>
      <c r="J163" s="153">
        <v>229</v>
      </c>
      <c r="K163" s="153">
        <v>105</v>
      </c>
      <c r="L163" s="153">
        <v>158</v>
      </c>
      <c r="M163" s="153">
        <v>220</v>
      </c>
      <c r="N163" s="153">
        <v>297</v>
      </c>
      <c r="O163" s="153">
        <v>354</v>
      </c>
      <c r="P163" s="153">
        <v>374</v>
      </c>
      <c r="Q163" s="153">
        <v>373</v>
      </c>
      <c r="R163" s="153">
        <v>470</v>
      </c>
      <c r="S163" s="153">
        <v>555</v>
      </c>
      <c r="T163" s="153">
        <v>645</v>
      </c>
      <c r="U163" s="153">
        <v>641</v>
      </c>
      <c r="V163" s="153">
        <v>524</v>
      </c>
      <c r="W163" s="153">
        <v>497</v>
      </c>
      <c r="X163" s="153">
        <v>470</v>
      </c>
      <c r="Y163" s="153">
        <v>309</v>
      </c>
      <c r="Z163" s="153">
        <v>88</v>
      </c>
      <c r="AA163" s="153">
        <v>20</v>
      </c>
      <c r="AB163" s="153">
        <v>687</v>
      </c>
      <c r="AC163" s="153">
        <v>3135</v>
      </c>
      <c r="AD163" s="153">
        <v>3194</v>
      </c>
      <c r="AE163" s="153">
        <v>1908</v>
      </c>
      <c r="AF163" s="153">
        <v>887</v>
      </c>
      <c r="AG163" s="153">
        <v>3551</v>
      </c>
      <c r="AH163" s="653">
        <v>9.7919</v>
      </c>
      <c r="AI163" s="653">
        <v>44.683579999999999</v>
      </c>
      <c r="AJ163" s="653">
        <v>45.524520000000003</v>
      </c>
      <c r="AK163" s="653">
        <v>53.435009999999998</v>
      </c>
      <c r="AL163" s="653">
        <v>27.194980000000001</v>
      </c>
      <c r="AM163" s="653">
        <v>12.642530000000001</v>
      </c>
      <c r="AN163" s="653">
        <v>0.28505999999999998</v>
      </c>
      <c r="AO163" s="653">
        <v>50.612879999999997</v>
      </c>
      <c r="AP163" s="653">
        <v>57.120440000000002</v>
      </c>
      <c r="AQ163" s="653">
        <v>62.186920000000001</v>
      </c>
    </row>
    <row r="165" spans="1:43" x14ac:dyDescent="0.15">
      <c r="D165" s="231" t="s">
        <v>1309</v>
      </c>
      <c r="AB165" s="658"/>
      <c r="AC165" s="658"/>
      <c r="AD165" s="658"/>
      <c r="AE165" s="658"/>
      <c r="AF165" s="658"/>
      <c r="AG165" s="658" t="s">
        <v>1288</v>
      </c>
      <c r="AH165" s="658"/>
      <c r="AI165" s="658"/>
      <c r="AJ165" s="658"/>
    </row>
    <row r="166" spans="1:43" ht="26.25" customHeight="1" x14ac:dyDescent="0.15">
      <c r="B166" s="232"/>
      <c r="D166" s="707" t="s">
        <v>941</v>
      </c>
      <c r="E166" s="708"/>
      <c r="F166" s="659" t="s">
        <v>1249</v>
      </c>
      <c r="G166" s="660" t="s">
        <v>609</v>
      </c>
      <c r="H166" s="660" t="s">
        <v>610</v>
      </c>
      <c r="I166" s="660" t="s">
        <v>611</v>
      </c>
      <c r="J166" s="660" t="s">
        <v>612</v>
      </c>
      <c r="K166" s="660" t="s">
        <v>613</v>
      </c>
      <c r="L166" s="660" t="s">
        <v>614</v>
      </c>
      <c r="M166" s="660" t="s">
        <v>615</v>
      </c>
      <c r="N166" s="660" t="s">
        <v>616</v>
      </c>
      <c r="O166" s="660" t="s">
        <v>617</v>
      </c>
      <c r="P166" s="660" t="s">
        <v>618</v>
      </c>
      <c r="Q166" s="660" t="s">
        <v>619</v>
      </c>
      <c r="R166" s="660" t="s">
        <v>620</v>
      </c>
      <c r="S166" s="660" t="s">
        <v>621</v>
      </c>
      <c r="T166" s="660" t="s">
        <v>622</v>
      </c>
      <c r="U166" s="660" t="s">
        <v>623</v>
      </c>
      <c r="V166" s="660" t="s">
        <v>624</v>
      </c>
      <c r="W166" s="660" t="s">
        <v>625</v>
      </c>
      <c r="X166" s="660" t="s">
        <v>626</v>
      </c>
      <c r="Y166" s="660" t="s">
        <v>627</v>
      </c>
      <c r="Z166" s="660" t="s">
        <v>628</v>
      </c>
      <c r="AA166" s="661" t="s">
        <v>467</v>
      </c>
      <c r="AB166" s="688" t="s">
        <v>1289</v>
      </c>
      <c r="AC166" s="688" t="s">
        <v>1290</v>
      </c>
      <c r="AD166" s="688" t="s">
        <v>1291</v>
      </c>
      <c r="AE166" s="659" t="s">
        <v>1292</v>
      </c>
      <c r="AF166" s="660" t="s">
        <v>1293</v>
      </c>
      <c r="AG166" s="660" t="s">
        <v>1294</v>
      </c>
      <c r="AH166" s="665" t="s">
        <v>1295</v>
      </c>
      <c r="AI166" s="665" t="s">
        <v>1296</v>
      </c>
      <c r="AJ166" s="665" t="s">
        <v>1297</v>
      </c>
      <c r="AK166" s="666"/>
      <c r="AL166" s="666"/>
      <c r="AM166" s="666"/>
      <c r="AN166" s="666"/>
      <c r="AO166" s="666"/>
    </row>
    <row r="167" spans="1:43" x14ac:dyDescent="0.15">
      <c r="D167" s="667" t="s">
        <v>631</v>
      </c>
      <c r="E167" s="668" t="s">
        <v>417</v>
      </c>
      <c r="F167" s="159">
        <f>F170+F173+F176+F179+F182+F185+F188+F191+F194+F197</f>
        <v>5465002</v>
      </c>
      <c r="G167" s="159">
        <f t="shared" ref="G167:AG169" si="0">G170+G173+G176+G179+G182+G185+G188+G191+G194+G197</f>
        <v>198522</v>
      </c>
      <c r="H167" s="159">
        <f t="shared" si="0"/>
        <v>227081</v>
      </c>
      <c r="I167" s="159">
        <f t="shared" si="0"/>
        <v>240908</v>
      </c>
      <c r="J167" s="159">
        <f t="shared" si="0"/>
        <v>254119</v>
      </c>
      <c r="K167" s="159">
        <f t="shared" si="0"/>
        <v>264410</v>
      </c>
      <c r="L167" s="159">
        <f t="shared" si="0"/>
        <v>250579</v>
      </c>
      <c r="M167" s="159">
        <f t="shared" si="0"/>
        <v>271081</v>
      </c>
      <c r="N167" s="159">
        <f t="shared" si="0"/>
        <v>307660</v>
      </c>
      <c r="O167" s="159">
        <f t="shared" si="0"/>
        <v>355605</v>
      </c>
      <c r="P167" s="159">
        <f t="shared" si="0"/>
        <v>435266</v>
      </c>
      <c r="Q167" s="159">
        <f t="shared" si="0"/>
        <v>387088</v>
      </c>
      <c r="R167" s="159">
        <f t="shared" si="0"/>
        <v>349503</v>
      </c>
      <c r="S167" s="159">
        <f t="shared" si="0"/>
        <v>321781</v>
      </c>
      <c r="T167" s="159">
        <f t="shared" si="0"/>
        <v>355498</v>
      </c>
      <c r="U167" s="159">
        <f t="shared" si="0"/>
        <v>415260</v>
      </c>
      <c r="V167" s="159">
        <f t="shared" si="0"/>
        <v>325082</v>
      </c>
      <c r="W167" s="159">
        <f t="shared" si="0"/>
        <v>238434</v>
      </c>
      <c r="X167" s="159">
        <f t="shared" si="0"/>
        <v>164785</v>
      </c>
      <c r="Y167" s="159">
        <f t="shared" si="0"/>
        <v>77630</v>
      </c>
      <c r="Z167" s="159">
        <f t="shared" si="0"/>
        <v>21314</v>
      </c>
      <c r="AA167" s="159">
        <f t="shared" si="0"/>
        <v>3396</v>
      </c>
      <c r="AB167" s="669">
        <f t="shared" si="0"/>
        <v>666511</v>
      </c>
      <c r="AC167" s="670">
        <f t="shared" si="0"/>
        <v>3197092</v>
      </c>
      <c r="AD167" s="671">
        <f t="shared" si="0"/>
        <v>1601399</v>
      </c>
      <c r="AE167" s="670">
        <f t="shared" si="0"/>
        <v>830641</v>
      </c>
      <c r="AF167" s="670">
        <f t="shared" si="0"/>
        <v>267125</v>
      </c>
      <c r="AG167" s="671">
        <f t="shared" si="0"/>
        <v>3298471</v>
      </c>
      <c r="AH167" s="689">
        <f>AB167/$F167*100</f>
        <v>12.19598821738766</v>
      </c>
      <c r="AI167" s="672">
        <f t="shared" ref="AI167:AJ182" si="1">AC167/$F167*100</f>
        <v>58.501204574124586</v>
      </c>
      <c r="AJ167" s="673">
        <f t="shared" si="1"/>
        <v>29.302807208487756</v>
      </c>
      <c r="AK167" s="460"/>
      <c r="AL167" s="460"/>
      <c r="AM167" s="460"/>
      <c r="AN167" s="460"/>
      <c r="AO167" s="460"/>
    </row>
    <row r="168" spans="1:43" x14ac:dyDescent="0.15">
      <c r="D168" s="674" t="s">
        <v>456</v>
      </c>
      <c r="E168" s="675" t="s">
        <v>414</v>
      </c>
      <c r="F168" s="161">
        <f>F171+F174+F177+F180+F183+F186+F189+F192+F195+F198</f>
        <v>2599756</v>
      </c>
      <c r="G168" s="161">
        <f t="shared" si="0"/>
        <v>101700</v>
      </c>
      <c r="H168" s="161">
        <f t="shared" si="0"/>
        <v>116394</v>
      </c>
      <c r="I168" s="161">
        <f t="shared" si="0"/>
        <v>123424</v>
      </c>
      <c r="J168" s="161">
        <f t="shared" si="0"/>
        <v>129150</v>
      </c>
      <c r="K168" s="161">
        <f t="shared" si="0"/>
        <v>130036</v>
      </c>
      <c r="L168" s="161">
        <f t="shared" si="0"/>
        <v>124973</v>
      </c>
      <c r="M168" s="161">
        <f t="shared" si="0"/>
        <v>135537</v>
      </c>
      <c r="N168" s="161">
        <f t="shared" si="0"/>
        <v>151543</v>
      </c>
      <c r="O168" s="161">
        <f t="shared" si="0"/>
        <v>174105</v>
      </c>
      <c r="P168" s="161">
        <f t="shared" si="0"/>
        <v>213153</v>
      </c>
      <c r="Q168" s="161">
        <f t="shared" si="0"/>
        <v>188226</v>
      </c>
      <c r="R168" s="161">
        <f t="shared" si="0"/>
        <v>168621</v>
      </c>
      <c r="S168" s="161">
        <f t="shared" si="0"/>
        <v>154711</v>
      </c>
      <c r="T168" s="161">
        <f t="shared" si="0"/>
        <v>169343</v>
      </c>
      <c r="U168" s="161">
        <f t="shared" si="0"/>
        <v>193473</v>
      </c>
      <c r="V168" s="161">
        <f t="shared" si="0"/>
        <v>143495</v>
      </c>
      <c r="W168" s="161">
        <f t="shared" si="0"/>
        <v>98052</v>
      </c>
      <c r="X168" s="161">
        <f t="shared" si="0"/>
        <v>57873</v>
      </c>
      <c r="Y168" s="161">
        <f t="shared" si="0"/>
        <v>21512</v>
      </c>
      <c r="Z168" s="161">
        <f t="shared" si="0"/>
        <v>4042</v>
      </c>
      <c r="AA168" s="161">
        <f t="shared" si="0"/>
        <v>393</v>
      </c>
      <c r="AB168" s="676">
        <f t="shared" si="0"/>
        <v>341518</v>
      </c>
      <c r="AC168" s="677">
        <f t="shared" si="0"/>
        <v>1570055</v>
      </c>
      <c r="AD168" s="678">
        <f t="shared" si="0"/>
        <v>688183</v>
      </c>
      <c r="AE168" s="677">
        <f t="shared" si="0"/>
        <v>325367</v>
      </c>
      <c r="AF168" s="677">
        <f t="shared" si="0"/>
        <v>83820</v>
      </c>
      <c r="AG168" s="678">
        <f t="shared" si="0"/>
        <v>1610248</v>
      </c>
      <c r="AH168" s="690">
        <f t="shared" ref="AH168:AJ199" si="2">AB168/$F168*100</f>
        <v>13.136540506109034</v>
      </c>
      <c r="AI168" s="679">
        <f t="shared" si="1"/>
        <v>60.392398363538732</v>
      </c>
      <c r="AJ168" s="680">
        <f t="shared" si="1"/>
        <v>26.471061130352229</v>
      </c>
      <c r="AK168" s="460"/>
      <c r="AL168" s="460"/>
      <c r="AM168" s="460"/>
      <c r="AN168" s="460"/>
      <c r="AO168" s="460"/>
    </row>
    <row r="169" spans="1:43" x14ac:dyDescent="0.15">
      <c r="D169" s="681" t="s">
        <v>456</v>
      </c>
      <c r="E169" s="682" t="s">
        <v>415</v>
      </c>
      <c r="F169" s="160">
        <f>F172+F175+F178+F181+F184+F187+F190+F193+F196+F199</f>
        <v>2865246</v>
      </c>
      <c r="G169" s="160">
        <f t="shared" si="0"/>
        <v>96822</v>
      </c>
      <c r="H169" s="160">
        <f t="shared" si="0"/>
        <v>110687</v>
      </c>
      <c r="I169" s="160">
        <f t="shared" si="0"/>
        <v>117484</v>
      </c>
      <c r="J169" s="160">
        <f t="shared" si="0"/>
        <v>124969</v>
      </c>
      <c r="K169" s="160">
        <f t="shared" si="0"/>
        <v>134374</v>
      </c>
      <c r="L169" s="160">
        <f t="shared" si="0"/>
        <v>125606</v>
      </c>
      <c r="M169" s="160">
        <f t="shared" si="0"/>
        <v>135544</v>
      </c>
      <c r="N169" s="160">
        <f t="shared" si="0"/>
        <v>156117</v>
      </c>
      <c r="O169" s="160">
        <f t="shared" si="0"/>
        <v>181500</v>
      </c>
      <c r="P169" s="160">
        <f t="shared" si="0"/>
        <v>222113</v>
      </c>
      <c r="Q169" s="160">
        <f t="shared" si="0"/>
        <v>198862</v>
      </c>
      <c r="R169" s="160">
        <f t="shared" si="0"/>
        <v>180882</v>
      </c>
      <c r="S169" s="160">
        <f t="shared" si="0"/>
        <v>167070</v>
      </c>
      <c r="T169" s="160">
        <f t="shared" si="0"/>
        <v>186155</v>
      </c>
      <c r="U169" s="160">
        <f t="shared" si="0"/>
        <v>221787</v>
      </c>
      <c r="V169" s="160">
        <f t="shared" si="0"/>
        <v>181587</v>
      </c>
      <c r="W169" s="160">
        <f t="shared" si="0"/>
        <v>140382</v>
      </c>
      <c r="X169" s="160">
        <f t="shared" si="0"/>
        <v>106912</v>
      </c>
      <c r="Y169" s="160">
        <f t="shared" si="0"/>
        <v>56118</v>
      </c>
      <c r="Z169" s="160">
        <f t="shared" si="0"/>
        <v>17272</v>
      </c>
      <c r="AA169" s="160">
        <f t="shared" si="0"/>
        <v>3003</v>
      </c>
      <c r="AB169" s="685">
        <f t="shared" si="0"/>
        <v>324993</v>
      </c>
      <c r="AC169" s="686">
        <f t="shared" si="0"/>
        <v>1627037</v>
      </c>
      <c r="AD169" s="687">
        <f t="shared" si="0"/>
        <v>913216</v>
      </c>
      <c r="AE169" s="686">
        <f t="shared" si="0"/>
        <v>505274</v>
      </c>
      <c r="AF169" s="686">
        <f t="shared" si="0"/>
        <v>183305</v>
      </c>
      <c r="AG169" s="687">
        <f t="shared" si="0"/>
        <v>1688223</v>
      </c>
      <c r="AH169" s="691">
        <f t="shared" si="2"/>
        <v>11.342586291020037</v>
      </c>
      <c r="AI169" s="683">
        <f t="shared" si="1"/>
        <v>56.785246362790488</v>
      </c>
      <c r="AJ169" s="684">
        <f t="shared" si="1"/>
        <v>31.872167346189471</v>
      </c>
      <c r="AK169" s="460"/>
      <c r="AL169" s="460"/>
      <c r="AM169" s="460"/>
      <c r="AN169" s="460"/>
      <c r="AO169" s="460"/>
    </row>
    <row r="170" spans="1:43" x14ac:dyDescent="0.15">
      <c r="D170" s="674" t="s">
        <v>1068</v>
      </c>
      <c r="E170" s="675" t="s">
        <v>417</v>
      </c>
      <c r="F170" s="161">
        <f>F12</f>
        <v>1525152</v>
      </c>
      <c r="G170" s="161">
        <f t="shared" ref="G170:AG170" si="3">G12</f>
        <v>51811</v>
      </c>
      <c r="H170" s="161">
        <f t="shared" si="3"/>
        <v>59330</v>
      </c>
      <c r="I170" s="161">
        <f t="shared" si="3"/>
        <v>63496</v>
      </c>
      <c r="J170" s="161">
        <f t="shared" si="3"/>
        <v>69224</v>
      </c>
      <c r="K170" s="161">
        <f t="shared" si="3"/>
        <v>82920</v>
      </c>
      <c r="L170" s="161">
        <f t="shared" si="3"/>
        <v>73701</v>
      </c>
      <c r="M170" s="161">
        <f t="shared" si="3"/>
        <v>76756</v>
      </c>
      <c r="N170" s="161">
        <f t="shared" si="3"/>
        <v>86213</v>
      </c>
      <c r="O170" s="161">
        <f t="shared" si="3"/>
        <v>99026</v>
      </c>
      <c r="P170" s="161">
        <f t="shared" si="3"/>
        <v>120997</v>
      </c>
      <c r="Q170" s="161">
        <f t="shared" si="3"/>
        <v>107919</v>
      </c>
      <c r="R170" s="161">
        <f t="shared" si="3"/>
        <v>98213</v>
      </c>
      <c r="S170" s="161">
        <f t="shared" si="3"/>
        <v>90546</v>
      </c>
      <c r="T170" s="161">
        <f t="shared" si="3"/>
        <v>97835</v>
      </c>
      <c r="U170" s="161">
        <f t="shared" si="3"/>
        <v>114666</v>
      </c>
      <c r="V170" s="161">
        <f t="shared" si="3"/>
        <v>89503</v>
      </c>
      <c r="W170" s="161">
        <f t="shared" si="3"/>
        <v>66924</v>
      </c>
      <c r="X170" s="161">
        <f t="shared" si="3"/>
        <v>47273</v>
      </c>
      <c r="Y170" s="161">
        <f t="shared" si="3"/>
        <v>21921</v>
      </c>
      <c r="Z170" s="161">
        <f t="shared" si="3"/>
        <v>5976</v>
      </c>
      <c r="AA170" s="161">
        <f t="shared" si="3"/>
        <v>902</v>
      </c>
      <c r="AB170" s="676">
        <f t="shared" si="3"/>
        <v>174637</v>
      </c>
      <c r="AC170" s="677">
        <f t="shared" si="3"/>
        <v>905515</v>
      </c>
      <c r="AD170" s="678">
        <f t="shared" si="3"/>
        <v>445000</v>
      </c>
      <c r="AE170" s="677">
        <f t="shared" si="3"/>
        <v>232499</v>
      </c>
      <c r="AF170" s="677">
        <f t="shared" si="3"/>
        <v>76072</v>
      </c>
      <c r="AG170" s="678">
        <f t="shared" si="3"/>
        <v>934126</v>
      </c>
      <c r="AH170" s="690">
        <f t="shared" si="2"/>
        <v>11.450465265101446</v>
      </c>
      <c r="AI170" s="679">
        <f t="shared" si="1"/>
        <v>59.372115041648307</v>
      </c>
      <c r="AJ170" s="680">
        <f t="shared" si="1"/>
        <v>29.177419693250243</v>
      </c>
      <c r="AK170" s="460"/>
      <c r="AL170" s="460"/>
      <c r="AM170" s="460"/>
      <c r="AN170" s="460"/>
      <c r="AO170" s="460"/>
    </row>
    <row r="171" spans="1:43" x14ac:dyDescent="0.15">
      <c r="D171" s="674" t="s">
        <v>456</v>
      </c>
      <c r="E171" s="675" t="s">
        <v>414</v>
      </c>
      <c r="F171" s="161">
        <f>F63</f>
        <v>716452</v>
      </c>
      <c r="G171" s="161">
        <f t="shared" ref="G171:AG171" si="4">G63</f>
        <v>26660</v>
      </c>
      <c r="H171" s="161">
        <f t="shared" si="4"/>
        <v>30357</v>
      </c>
      <c r="I171" s="161">
        <f t="shared" si="4"/>
        <v>32637</v>
      </c>
      <c r="J171" s="161">
        <f t="shared" si="4"/>
        <v>34957</v>
      </c>
      <c r="K171" s="161">
        <f t="shared" si="4"/>
        <v>40171</v>
      </c>
      <c r="L171" s="161">
        <f t="shared" si="4"/>
        <v>35596</v>
      </c>
      <c r="M171" s="161">
        <f t="shared" si="4"/>
        <v>37657</v>
      </c>
      <c r="N171" s="161">
        <f t="shared" si="4"/>
        <v>41822</v>
      </c>
      <c r="O171" s="161">
        <f t="shared" si="4"/>
        <v>47494</v>
      </c>
      <c r="P171" s="161">
        <f t="shared" si="4"/>
        <v>58465</v>
      </c>
      <c r="Q171" s="161">
        <f t="shared" si="4"/>
        <v>52126</v>
      </c>
      <c r="R171" s="161">
        <f t="shared" si="4"/>
        <v>46925</v>
      </c>
      <c r="S171" s="161">
        <f t="shared" si="4"/>
        <v>42971</v>
      </c>
      <c r="T171" s="161">
        <f t="shared" si="4"/>
        <v>46606</v>
      </c>
      <c r="U171" s="161">
        <f t="shared" si="4"/>
        <v>53121</v>
      </c>
      <c r="V171" s="161">
        <f t="shared" si="4"/>
        <v>38778</v>
      </c>
      <c r="W171" s="161">
        <f t="shared" si="4"/>
        <v>26678</v>
      </c>
      <c r="X171" s="161">
        <f t="shared" si="4"/>
        <v>16147</v>
      </c>
      <c r="Y171" s="161">
        <f t="shared" si="4"/>
        <v>6009</v>
      </c>
      <c r="Z171" s="161">
        <f t="shared" si="4"/>
        <v>1174</v>
      </c>
      <c r="AA171" s="161">
        <f t="shared" si="4"/>
        <v>101</v>
      </c>
      <c r="AB171" s="676">
        <f t="shared" si="4"/>
        <v>89654</v>
      </c>
      <c r="AC171" s="677">
        <f t="shared" si="4"/>
        <v>438184</v>
      </c>
      <c r="AD171" s="678">
        <f t="shared" si="4"/>
        <v>188614</v>
      </c>
      <c r="AE171" s="677">
        <f t="shared" si="4"/>
        <v>88887</v>
      </c>
      <c r="AF171" s="677">
        <f t="shared" si="4"/>
        <v>23431</v>
      </c>
      <c r="AG171" s="678">
        <f t="shared" si="4"/>
        <v>449833</v>
      </c>
      <c r="AH171" s="690">
        <f t="shared" si="2"/>
        <v>12.513608727451386</v>
      </c>
      <c r="AI171" s="679">
        <f t="shared" si="1"/>
        <v>61.160273123670528</v>
      </c>
      <c r="AJ171" s="680">
        <f t="shared" si="1"/>
        <v>26.326118148878081</v>
      </c>
      <c r="AK171" s="460"/>
      <c r="AL171" s="460"/>
      <c r="AM171" s="460"/>
      <c r="AN171" s="460"/>
      <c r="AO171" s="460"/>
    </row>
    <row r="172" spans="1:43" x14ac:dyDescent="0.15">
      <c r="D172" s="674" t="s">
        <v>456</v>
      </c>
      <c r="E172" s="675" t="s">
        <v>415</v>
      </c>
      <c r="F172" s="161">
        <f>F114</f>
        <v>808700</v>
      </c>
      <c r="G172" s="161">
        <f t="shared" ref="G172:AG172" si="5">G114</f>
        <v>25151</v>
      </c>
      <c r="H172" s="161">
        <f t="shared" si="5"/>
        <v>28973</v>
      </c>
      <c r="I172" s="161">
        <f t="shared" si="5"/>
        <v>30859</v>
      </c>
      <c r="J172" s="161">
        <f t="shared" si="5"/>
        <v>34267</v>
      </c>
      <c r="K172" s="161">
        <f t="shared" si="5"/>
        <v>42749</v>
      </c>
      <c r="L172" s="161">
        <f t="shared" si="5"/>
        <v>38105</v>
      </c>
      <c r="M172" s="161">
        <f t="shared" si="5"/>
        <v>39099</v>
      </c>
      <c r="N172" s="161">
        <f t="shared" si="5"/>
        <v>44391</v>
      </c>
      <c r="O172" s="161">
        <f t="shared" si="5"/>
        <v>51532</v>
      </c>
      <c r="P172" s="161">
        <f t="shared" si="5"/>
        <v>62532</v>
      </c>
      <c r="Q172" s="161">
        <f t="shared" si="5"/>
        <v>55793</v>
      </c>
      <c r="R172" s="161">
        <f t="shared" si="5"/>
        <v>51288</v>
      </c>
      <c r="S172" s="161">
        <f t="shared" si="5"/>
        <v>47575</v>
      </c>
      <c r="T172" s="161">
        <f t="shared" si="5"/>
        <v>51229</v>
      </c>
      <c r="U172" s="161">
        <f t="shared" si="5"/>
        <v>61545</v>
      </c>
      <c r="V172" s="161">
        <f t="shared" si="5"/>
        <v>50725</v>
      </c>
      <c r="W172" s="161">
        <f t="shared" si="5"/>
        <v>40246</v>
      </c>
      <c r="X172" s="161">
        <f t="shared" si="5"/>
        <v>31126</v>
      </c>
      <c r="Y172" s="161">
        <f t="shared" si="5"/>
        <v>15912</v>
      </c>
      <c r="Z172" s="161">
        <f t="shared" si="5"/>
        <v>4802</v>
      </c>
      <c r="AA172" s="161">
        <f t="shared" si="5"/>
        <v>801</v>
      </c>
      <c r="AB172" s="676">
        <f t="shared" si="5"/>
        <v>84983</v>
      </c>
      <c r="AC172" s="677">
        <f t="shared" si="5"/>
        <v>467331</v>
      </c>
      <c r="AD172" s="678">
        <f t="shared" si="5"/>
        <v>256386</v>
      </c>
      <c r="AE172" s="677">
        <f t="shared" si="5"/>
        <v>143612</v>
      </c>
      <c r="AF172" s="677">
        <f t="shared" si="5"/>
        <v>52641</v>
      </c>
      <c r="AG172" s="678">
        <f t="shared" si="5"/>
        <v>484293</v>
      </c>
      <c r="AH172" s="690">
        <f t="shared" si="2"/>
        <v>10.508594039816991</v>
      </c>
      <c r="AI172" s="679">
        <f t="shared" si="1"/>
        <v>57.78793124768147</v>
      </c>
      <c r="AJ172" s="680">
        <f t="shared" si="1"/>
        <v>31.703474712501546</v>
      </c>
      <c r="AK172" s="460"/>
      <c r="AL172" s="460"/>
      <c r="AM172" s="460"/>
      <c r="AN172" s="460"/>
      <c r="AO172" s="460"/>
    </row>
    <row r="173" spans="1:43" x14ac:dyDescent="0.15">
      <c r="D173" s="667" t="s">
        <v>1298</v>
      </c>
      <c r="E173" s="668" t="s">
        <v>417</v>
      </c>
      <c r="F173" s="159">
        <f>F23+F25+F27</f>
        <v>1039102</v>
      </c>
      <c r="G173" s="159">
        <f t="shared" ref="G173:AG173" si="6">G23+G25+G27</f>
        <v>39303</v>
      </c>
      <c r="H173" s="159">
        <f t="shared" si="6"/>
        <v>42270</v>
      </c>
      <c r="I173" s="159">
        <f t="shared" si="6"/>
        <v>44681</v>
      </c>
      <c r="J173" s="159">
        <f t="shared" si="6"/>
        <v>48350</v>
      </c>
      <c r="K173" s="159">
        <f t="shared" si="6"/>
        <v>52214</v>
      </c>
      <c r="L173" s="159">
        <f t="shared" si="6"/>
        <v>51010</v>
      </c>
      <c r="M173" s="159">
        <f t="shared" si="6"/>
        <v>53766</v>
      </c>
      <c r="N173" s="159">
        <f t="shared" si="6"/>
        <v>60730</v>
      </c>
      <c r="O173" s="159">
        <f t="shared" si="6"/>
        <v>70578</v>
      </c>
      <c r="P173" s="159">
        <f t="shared" si="6"/>
        <v>88011</v>
      </c>
      <c r="Q173" s="159">
        <f t="shared" si="6"/>
        <v>80001</v>
      </c>
      <c r="R173" s="159">
        <f t="shared" si="6"/>
        <v>67487</v>
      </c>
      <c r="S173" s="159">
        <f t="shared" si="6"/>
        <v>57065</v>
      </c>
      <c r="T173" s="159">
        <f t="shared" si="6"/>
        <v>61434</v>
      </c>
      <c r="U173" s="159">
        <f t="shared" si="6"/>
        <v>74622</v>
      </c>
      <c r="V173" s="159">
        <f t="shared" si="6"/>
        <v>58814</v>
      </c>
      <c r="W173" s="159">
        <f t="shared" si="6"/>
        <v>43654</v>
      </c>
      <c r="X173" s="159">
        <f t="shared" si="6"/>
        <v>28567</v>
      </c>
      <c r="Y173" s="159">
        <f t="shared" si="6"/>
        <v>12721</v>
      </c>
      <c r="Z173" s="159">
        <f t="shared" si="6"/>
        <v>3296</v>
      </c>
      <c r="AA173" s="159">
        <f t="shared" si="6"/>
        <v>528</v>
      </c>
      <c r="AB173" s="669">
        <f t="shared" si="6"/>
        <v>126254</v>
      </c>
      <c r="AC173" s="670">
        <f t="shared" si="6"/>
        <v>629212</v>
      </c>
      <c r="AD173" s="671">
        <f t="shared" si="6"/>
        <v>283636</v>
      </c>
      <c r="AE173" s="670">
        <f t="shared" si="6"/>
        <v>147580</v>
      </c>
      <c r="AF173" s="670">
        <f t="shared" si="6"/>
        <v>45112</v>
      </c>
      <c r="AG173" s="671">
        <f t="shared" si="6"/>
        <v>642296</v>
      </c>
      <c r="AH173" s="689">
        <f t="shared" si="2"/>
        <v>12.150299008182065</v>
      </c>
      <c r="AI173" s="672">
        <f t="shared" si="1"/>
        <v>60.553439412107757</v>
      </c>
      <c r="AJ173" s="673">
        <f t="shared" si="1"/>
        <v>27.296261579710173</v>
      </c>
      <c r="AK173" s="460"/>
      <c r="AL173" s="460"/>
      <c r="AM173" s="460"/>
      <c r="AN173" s="460"/>
      <c r="AO173" s="460"/>
    </row>
    <row r="174" spans="1:43" x14ac:dyDescent="0.15">
      <c r="D174" s="674" t="s">
        <v>456</v>
      </c>
      <c r="E174" s="675" t="s">
        <v>414</v>
      </c>
      <c r="F174" s="161">
        <f>F74+F76+F78</f>
        <v>490406</v>
      </c>
      <c r="G174" s="161">
        <f t="shared" ref="G174:AG174" si="7">G74+G76+G78</f>
        <v>20104</v>
      </c>
      <c r="H174" s="161">
        <f t="shared" si="7"/>
        <v>21698</v>
      </c>
      <c r="I174" s="161">
        <f t="shared" si="7"/>
        <v>22839</v>
      </c>
      <c r="J174" s="161">
        <f t="shared" si="7"/>
        <v>24632</v>
      </c>
      <c r="K174" s="161">
        <f t="shared" si="7"/>
        <v>24972</v>
      </c>
      <c r="L174" s="161">
        <f t="shared" si="7"/>
        <v>24757</v>
      </c>
      <c r="M174" s="161">
        <f t="shared" si="7"/>
        <v>26250</v>
      </c>
      <c r="N174" s="161">
        <f t="shared" si="7"/>
        <v>29286</v>
      </c>
      <c r="O174" s="161">
        <f t="shared" si="7"/>
        <v>33885</v>
      </c>
      <c r="P174" s="161">
        <f t="shared" si="7"/>
        <v>42518</v>
      </c>
      <c r="Q174" s="161">
        <f t="shared" si="7"/>
        <v>38840</v>
      </c>
      <c r="R174" s="161">
        <f t="shared" si="7"/>
        <v>32762</v>
      </c>
      <c r="S174" s="161">
        <f t="shared" si="7"/>
        <v>27466</v>
      </c>
      <c r="T174" s="161">
        <f t="shared" si="7"/>
        <v>28896</v>
      </c>
      <c r="U174" s="161">
        <f t="shared" si="7"/>
        <v>34321</v>
      </c>
      <c r="V174" s="161">
        <f t="shared" si="7"/>
        <v>25624</v>
      </c>
      <c r="W174" s="161">
        <f t="shared" si="7"/>
        <v>17479</v>
      </c>
      <c r="X174" s="161">
        <f t="shared" si="7"/>
        <v>9924</v>
      </c>
      <c r="Y174" s="161">
        <f t="shared" si="7"/>
        <v>3482</v>
      </c>
      <c r="Z174" s="161">
        <f t="shared" si="7"/>
        <v>605</v>
      </c>
      <c r="AA174" s="161">
        <f t="shared" si="7"/>
        <v>66</v>
      </c>
      <c r="AB174" s="676">
        <f t="shared" si="7"/>
        <v>64641</v>
      </c>
      <c r="AC174" s="677">
        <f t="shared" si="7"/>
        <v>305368</v>
      </c>
      <c r="AD174" s="678">
        <f t="shared" si="7"/>
        <v>120397</v>
      </c>
      <c r="AE174" s="677">
        <f t="shared" si="7"/>
        <v>57180</v>
      </c>
      <c r="AF174" s="677">
        <f t="shared" si="7"/>
        <v>14077</v>
      </c>
      <c r="AG174" s="678">
        <f t="shared" si="7"/>
        <v>309632</v>
      </c>
      <c r="AH174" s="690">
        <f t="shared" si="2"/>
        <v>13.181119317463489</v>
      </c>
      <c r="AI174" s="679">
        <f t="shared" si="1"/>
        <v>62.268406177738441</v>
      </c>
      <c r="AJ174" s="680">
        <f t="shared" si="1"/>
        <v>24.550474504798064</v>
      </c>
      <c r="AK174" s="460"/>
      <c r="AL174" s="460"/>
      <c r="AM174" s="460"/>
      <c r="AN174" s="460"/>
      <c r="AO174" s="460"/>
    </row>
    <row r="175" spans="1:43" x14ac:dyDescent="0.15">
      <c r="D175" s="681" t="s">
        <v>456</v>
      </c>
      <c r="E175" s="682" t="s">
        <v>415</v>
      </c>
      <c r="F175" s="160">
        <f>F125+F127+F129</f>
        <v>548696</v>
      </c>
      <c r="G175" s="160">
        <f t="shared" ref="G175:AG175" si="8">G125+G127+G129</f>
        <v>19199</v>
      </c>
      <c r="H175" s="160">
        <f t="shared" si="8"/>
        <v>20572</v>
      </c>
      <c r="I175" s="160">
        <f t="shared" si="8"/>
        <v>21842</v>
      </c>
      <c r="J175" s="160">
        <f t="shared" si="8"/>
        <v>23718</v>
      </c>
      <c r="K175" s="160">
        <f t="shared" si="8"/>
        <v>27242</v>
      </c>
      <c r="L175" s="160">
        <f t="shared" si="8"/>
        <v>26253</v>
      </c>
      <c r="M175" s="160">
        <f t="shared" si="8"/>
        <v>27516</v>
      </c>
      <c r="N175" s="160">
        <f t="shared" si="8"/>
        <v>31444</v>
      </c>
      <c r="O175" s="160">
        <f t="shared" si="8"/>
        <v>36693</v>
      </c>
      <c r="P175" s="160">
        <f t="shared" si="8"/>
        <v>45493</v>
      </c>
      <c r="Q175" s="160">
        <f t="shared" si="8"/>
        <v>41161</v>
      </c>
      <c r="R175" s="160">
        <f t="shared" si="8"/>
        <v>34725</v>
      </c>
      <c r="S175" s="160">
        <f t="shared" si="8"/>
        <v>29599</v>
      </c>
      <c r="T175" s="160">
        <f t="shared" si="8"/>
        <v>32538</v>
      </c>
      <c r="U175" s="160">
        <f t="shared" si="8"/>
        <v>40301</v>
      </c>
      <c r="V175" s="160">
        <f t="shared" si="8"/>
        <v>33190</v>
      </c>
      <c r="W175" s="160">
        <f t="shared" si="8"/>
        <v>26175</v>
      </c>
      <c r="X175" s="160">
        <f t="shared" si="8"/>
        <v>18643</v>
      </c>
      <c r="Y175" s="160">
        <f t="shared" si="8"/>
        <v>9239</v>
      </c>
      <c r="Z175" s="160">
        <f t="shared" si="8"/>
        <v>2691</v>
      </c>
      <c r="AA175" s="160">
        <f t="shared" si="8"/>
        <v>462</v>
      </c>
      <c r="AB175" s="685">
        <f t="shared" si="8"/>
        <v>61613</v>
      </c>
      <c r="AC175" s="686">
        <f t="shared" si="8"/>
        <v>323844</v>
      </c>
      <c r="AD175" s="687">
        <f t="shared" si="8"/>
        <v>163239</v>
      </c>
      <c r="AE175" s="686">
        <f t="shared" si="8"/>
        <v>90400</v>
      </c>
      <c r="AF175" s="686">
        <f t="shared" si="8"/>
        <v>31035</v>
      </c>
      <c r="AG175" s="687">
        <f t="shared" si="8"/>
        <v>332664</v>
      </c>
      <c r="AH175" s="691">
        <f t="shared" si="2"/>
        <v>11.228986542639277</v>
      </c>
      <c r="AI175" s="683">
        <f t="shared" si="1"/>
        <v>59.02065989181623</v>
      </c>
      <c r="AJ175" s="684">
        <f t="shared" si="1"/>
        <v>29.75035356554449</v>
      </c>
      <c r="AK175" s="460"/>
      <c r="AL175" s="460"/>
      <c r="AM175" s="460"/>
      <c r="AN175" s="460"/>
      <c r="AO175" s="460"/>
    </row>
    <row r="176" spans="1:43" x14ac:dyDescent="0.15">
      <c r="D176" s="674" t="s">
        <v>1299</v>
      </c>
      <c r="E176" s="675" t="s">
        <v>417</v>
      </c>
      <c r="F176" s="161">
        <f>F28+F34+F37+F39+F50</f>
        <v>715809</v>
      </c>
      <c r="G176" s="161">
        <f t="shared" ref="G176:AG176" si="9">G28+G34+G37+G39+G50</f>
        <v>27071</v>
      </c>
      <c r="H176" s="161">
        <f t="shared" si="9"/>
        <v>31939</v>
      </c>
      <c r="I176" s="161">
        <f t="shared" si="9"/>
        <v>33846</v>
      </c>
      <c r="J176" s="161">
        <f t="shared" si="9"/>
        <v>35288</v>
      </c>
      <c r="K176" s="161">
        <f t="shared" si="9"/>
        <v>33957</v>
      </c>
      <c r="L176" s="161">
        <f t="shared" si="9"/>
        <v>28716</v>
      </c>
      <c r="M176" s="161">
        <f t="shared" si="9"/>
        <v>33076</v>
      </c>
      <c r="N176" s="161">
        <f t="shared" si="9"/>
        <v>39237</v>
      </c>
      <c r="O176" s="161">
        <f t="shared" si="9"/>
        <v>47049</v>
      </c>
      <c r="P176" s="161">
        <f t="shared" si="9"/>
        <v>58616</v>
      </c>
      <c r="Q176" s="161">
        <f t="shared" si="9"/>
        <v>53730</v>
      </c>
      <c r="R176" s="161">
        <f t="shared" si="9"/>
        <v>47541</v>
      </c>
      <c r="S176" s="161">
        <f t="shared" si="9"/>
        <v>41854</v>
      </c>
      <c r="T176" s="161">
        <f t="shared" si="9"/>
        <v>44997</v>
      </c>
      <c r="U176" s="161">
        <f t="shared" si="9"/>
        <v>52528</v>
      </c>
      <c r="V176" s="161">
        <f t="shared" si="9"/>
        <v>42517</v>
      </c>
      <c r="W176" s="161">
        <f t="shared" si="9"/>
        <v>31170</v>
      </c>
      <c r="X176" s="161">
        <f t="shared" si="9"/>
        <v>20337</v>
      </c>
      <c r="Y176" s="161">
        <f t="shared" si="9"/>
        <v>9396</v>
      </c>
      <c r="Z176" s="161">
        <f t="shared" si="9"/>
        <v>2491</v>
      </c>
      <c r="AA176" s="161">
        <f t="shared" si="9"/>
        <v>453</v>
      </c>
      <c r="AB176" s="676">
        <f t="shared" si="9"/>
        <v>92856</v>
      </c>
      <c r="AC176" s="677">
        <f t="shared" si="9"/>
        <v>419064</v>
      </c>
      <c r="AD176" s="678">
        <f t="shared" si="9"/>
        <v>203889</v>
      </c>
      <c r="AE176" s="677">
        <f t="shared" si="9"/>
        <v>106364</v>
      </c>
      <c r="AF176" s="677">
        <f t="shared" si="9"/>
        <v>32677</v>
      </c>
      <c r="AG176" s="678">
        <f t="shared" si="9"/>
        <v>428773</v>
      </c>
      <c r="AH176" s="690">
        <f t="shared" si="2"/>
        <v>12.972175538446709</v>
      </c>
      <c r="AI176" s="679">
        <f t="shared" si="1"/>
        <v>58.544108833501674</v>
      </c>
      <c r="AJ176" s="680">
        <f t="shared" si="1"/>
        <v>28.483715628051616</v>
      </c>
      <c r="AK176" s="460"/>
      <c r="AL176" s="460"/>
      <c r="AM176" s="460"/>
      <c r="AN176" s="460"/>
      <c r="AO176" s="460"/>
    </row>
    <row r="177" spans="4:41" x14ac:dyDescent="0.15">
      <c r="D177" s="674" t="s">
        <v>456</v>
      </c>
      <c r="E177" s="675" t="s">
        <v>414</v>
      </c>
      <c r="F177" s="161">
        <f>F79+F85+F88+F90+F101</f>
        <v>336871</v>
      </c>
      <c r="G177" s="161">
        <f t="shared" ref="G177:AG177" si="10">G79+G85+G88+G90+G101</f>
        <v>13798</v>
      </c>
      <c r="H177" s="161">
        <f t="shared" si="10"/>
        <v>16361</v>
      </c>
      <c r="I177" s="161">
        <f t="shared" si="10"/>
        <v>17262</v>
      </c>
      <c r="J177" s="161">
        <f t="shared" si="10"/>
        <v>17767</v>
      </c>
      <c r="K177" s="161">
        <f t="shared" si="10"/>
        <v>16386</v>
      </c>
      <c r="L177" s="161">
        <f t="shared" si="10"/>
        <v>13795</v>
      </c>
      <c r="M177" s="161">
        <f t="shared" si="10"/>
        <v>15975</v>
      </c>
      <c r="N177" s="161">
        <f t="shared" si="10"/>
        <v>18869</v>
      </c>
      <c r="O177" s="161">
        <f t="shared" si="10"/>
        <v>22538</v>
      </c>
      <c r="P177" s="161">
        <f t="shared" si="10"/>
        <v>28100</v>
      </c>
      <c r="Q177" s="161">
        <f t="shared" si="10"/>
        <v>25425</v>
      </c>
      <c r="R177" s="161">
        <f t="shared" si="10"/>
        <v>22535</v>
      </c>
      <c r="S177" s="161">
        <f t="shared" si="10"/>
        <v>19718</v>
      </c>
      <c r="T177" s="161">
        <f t="shared" si="10"/>
        <v>21016</v>
      </c>
      <c r="U177" s="161">
        <f t="shared" si="10"/>
        <v>24100</v>
      </c>
      <c r="V177" s="161">
        <f t="shared" si="10"/>
        <v>18932</v>
      </c>
      <c r="W177" s="161">
        <f t="shared" si="10"/>
        <v>13449</v>
      </c>
      <c r="X177" s="161">
        <f t="shared" si="10"/>
        <v>7600</v>
      </c>
      <c r="Y177" s="161">
        <f t="shared" si="10"/>
        <v>2689</v>
      </c>
      <c r="Z177" s="161">
        <f t="shared" si="10"/>
        <v>508</v>
      </c>
      <c r="AA177" s="161">
        <f t="shared" si="10"/>
        <v>48</v>
      </c>
      <c r="AB177" s="676">
        <f t="shared" si="10"/>
        <v>47421</v>
      </c>
      <c r="AC177" s="677">
        <f t="shared" si="10"/>
        <v>201108</v>
      </c>
      <c r="AD177" s="678">
        <f t="shared" si="10"/>
        <v>88342</v>
      </c>
      <c r="AE177" s="677">
        <f t="shared" si="10"/>
        <v>43226</v>
      </c>
      <c r="AF177" s="677">
        <f t="shared" si="10"/>
        <v>10845</v>
      </c>
      <c r="AG177" s="678">
        <f t="shared" si="10"/>
        <v>204357</v>
      </c>
      <c r="AH177" s="690">
        <f t="shared" si="2"/>
        <v>14.076901840763972</v>
      </c>
      <c r="AI177" s="679">
        <f t="shared" si="1"/>
        <v>59.69881646090046</v>
      </c>
      <c r="AJ177" s="680">
        <f t="shared" si="1"/>
        <v>26.224281698335567</v>
      </c>
      <c r="AK177" s="460"/>
      <c r="AL177" s="460"/>
      <c r="AM177" s="460"/>
      <c r="AN177" s="460"/>
      <c r="AO177" s="460"/>
    </row>
    <row r="178" spans="4:41" x14ac:dyDescent="0.15">
      <c r="D178" s="674" t="s">
        <v>456</v>
      </c>
      <c r="E178" s="675" t="s">
        <v>415</v>
      </c>
      <c r="F178" s="161">
        <f>F130+F136+F139+F141+F152</f>
        <v>378938</v>
      </c>
      <c r="G178" s="161">
        <f t="shared" ref="G178:AG178" si="11">G130+G136+G139+G141+G152</f>
        <v>13273</v>
      </c>
      <c r="H178" s="161">
        <f t="shared" si="11"/>
        <v>15578</v>
      </c>
      <c r="I178" s="161">
        <f t="shared" si="11"/>
        <v>16584</v>
      </c>
      <c r="J178" s="161">
        <f t="shared" si="11"/>
        <v>17521</v>
      </c>
      <c r="K178" s="161">
        <f t="shared" si="11"/>
        <v>17571</v>
      </c>
      <c r="L178" s="161">
        <f t="shared" si="11"/>
        <v>14921</v>
      </c>
      <c r="M178" s="161">
        <f t="shared" si="11"/>
        <v>17101</v>
      </c>
      <c r="N178" s="161">
        <f t="shared" si="11"/>
        <v>20368</v>
      </c>
      <c r="O178" s="161">
        <f t="shared" si="11"/>
        <v>24511</v>
      </c>
      <c r="P178" s="161">
        <f t="shared" si="11"/>
        <v>30516</v>
      </c>
      <c r="Q178" s="161">
        <f t="shared" si="11"/>
        <v>28305</v>
      </c>
      <c r="R178" s="161">
        <f t="shared" si="11"/>
        <v>25006</v>
      </c>
      <c r="S178" s="161">
        <f t="shared" si="11"/>
        <v>22136</v>
      </c>
      <c r="T178" s="161">
        <f t="shared" si="11"/>
        <v>23981</v>
      </c>
      <c r="U178" s="161">
        <f t="shared" si="11"/>
        <v>28428</v>
      </c>
      <c r="V178" s="161">
        <f t="shared" si="11"/>
        <v>23585</v>
      </c>
      <c r="W178" s="161">
        <f t="shared" si="11"/>
        <v>17721</v>
      </c>
      <c r="X178" s="161">
        <f t="shared" si="11"/>
        <v>12737</v>
      </c>
      <c r="Y178" s="161">
        <f t="shared" si="11"/>
        <v>6707</v>
      </c>
      <c r="Z178" s="161">
        <f t="shared" si="11"/>
        <v>1983</v>
      </c>
      <c r="AA178" s="161">
        <f t="shared" si="11"/>
        <v>405</v>
      </c>
      <c r="AB178" s="676">
        <f t="shared" si="11"/>
        <v>45435</v>
      </c>
      <c r="AC178" s="677">
        <f t="shared" si="11"/>
        <v>217956</v>
      </c>
      <c r="AD178" s="678">
        <f t="shared" si="11"/>
        <v>115547</v>
      </c>
      <c r="AE178" s="677">
        <f t="shared" si="11"/>
        <v>63138</v>
      </c>
      <c r="AF178" s="677">
        <f t="shared" si="11"/>
        <v>21832</v>
      </c>
      <c r="AG178" s="678">
        <f t="shared" si="11"/>
        <v>224416</v>
      </c>
      <c r="AH178" s="690">
        <f t="shared" si="2"/>
        <v>11.99008808828885</v>
      </c>
      <c r="AI178" s="679">
        <f t="shared" si="1"/>
        <v>57.517588629274442</v>
      </c>
      <c r="AJ178" s="680">
        <f t="shared" si="1"/>
        <v>30.492323282436708</v>
      </c>
      <c r="AK178" s="460"/>
      <c r="AL178" s="460"/>
      <c r="AM178" s="460"/>
      <c r="AN178" s="460"/>
      <c r="AO178" s="460"/>
    </row>
    <row r="179" spans="4:41" x14ac:dyDescent="0.15">
      <c r="D179" s="667" t="s">
        <v>1300</v>
      </c>
      <c r="E179" s="668" t="s">
        <v>417</v>
      </c>
      <c r="F179" s="159">
        <f>F24+F31+F36+F52+F53</f>
        <v>716073</v>
      </c>
      <c r="G179" s="159">
        <f t="shared" ref="G179:AG179" si="12">G24+G31+G36+G52+G53</f>
        <v>29107</v>
      </c>
      <c r="H179" s="159">
        <f t="shared" si="12"/>
        <v>32226</v>
      </c>
      <c r="I179" s="159">
        <f t="shared" si="12"/>
        <v>32566</v>
      </c>
      <c r="J179" s="159">
        <f t="shared" si="12"/>
        <v>33584</v>
      </c>
      <c r="K179" s="159">
        <f t="shared" si="12"/>
        <v>33335</v>
      </c>
      <c r="L179" s="159">
        <f t="shared" si="12"/>
        <v>34977</v>
      </c>
      <c r="M179" s="159">
        <f t="shared" si="12"/>
        <v>38881</v>
      </c>
      <c r="N179" s="159">
        <f t="shared" si="12"/>
        <v>42794</v>
      </c>
      <c r="O179" s="159">
        <f t="shared" si="12"/>
        <v>47905</v>
      </c>
      <c r="P179" s="159">
        <f t="shared" si="12"/>
        <v>57691</v>
      </c>
      <c r="Q179" s="159">
        <f t="shared" si="12"/>
        <v>49683</v>
      </c>
      <c r="R179" s="159">
        <f t="shared" si="12"/>
        <v>43698</v>
      </c>
      <c r="S179" s="159">
        <f t="shared" si="12"/>
        <v>39735</v>
      </c>
      <c r="T179" s="159">
        <f t="shared" si="12"/>
        <v>45825</v>
      </c>
      <c r="U179" s="159">
        <f t="shared" si="12"/>
        <v>54424</v>
      </c>
      <c r="V179" s="159">
        <f t="shared" si="12"/>
        <v>42865</v>
      </c>
      <c r="W179" s="159">
        <f t="shared" si="12"/>
        <v>28713</v>
      </c>
      <c r="X179" s="159">
        <f t="shared" si="12"/>
        <v>18019</v>
      </c>
      <c r="Y179" s="159">
        <f t="shared" si="12"/>
        <v>7845</v>
      </c>
      <c r="Z179" s="159">
        <f t="shared" si="12"/>
        <v>1924</v>
      </c>
      <c r="AA179" s="159">
        <f t="shared" si="12"/>
        <v>276</v>
      </c>
      <c r="AB179" s="669">
        <f t="shared" si="12"/>
        <v>93899</v>
      </c>
      <c r="AC179" s="670">
        <f t="shared" si="12"/>
        <v>422283</v>
      </c>
      <c r="AD179" s="671">
        <f t="shared" si="12"/>
        <v>199891</v>
      </c>
      <c r="AE179" s="670">
        <f t="shared" si="12"/>
        <v>99642</v>
      </c>
      <c r="AF179" s="670">
        <f t="shared" si="12"/>
        <v>28064</v>
      </c>
      <c r="AG179" s="671">
        <f t="shared" si="12"/>
        <v>434524</v>
      </c>
      <c r="AH179" s="689">
        <f t="shared" si="2"/>
        <v>13.113048529968314</v>
      </c>
      <c r="AI179" s="672">
        <f t="shared" si="1"/>
        <v>58.972060111189784</v>
      </c>
      <c r="AJ179" s="673">
        <f t="shared" si="1"/>
        <v>27.914891358841903</v>
      </c>
      <c r="AK179" s="460"/>
      <c r="AL179" s="460"/>
      <c r="AM179" s="460"/>
      <c r="AN179" s="460"/>
      <c r="AO179" s="460"/>
    </row>
    <row r="180" spans="4:41" x14ac:dyDescent="0.15">
      <c r="D180" s="674" t="s">
        <v>456</v>
      </c>
      <c r="E180" s="675" t="s">
        <v>414</v>
      </c>
      <c r="F180" s="161">
        <f>F75+F82+F87+F103+F104</f>
        <v>347705</v>
      </c>
      <c r="G180" s="161">
        <f t="shared" ref="G180:AG180" si="13">G75+G82+G87+G103+G104</f>
        <v>14877</v>
      </c>
      <c r="H180" s="161">
        <f t="shared" si="13"/>
        <v>16472</v>
      </c>
      <c r="I180" s="161">
        <f t="shared" si="13"/>
        <v>16622</v>
      </c>
      <c r="J180" s="161">
        <f t="shared" si="13"/>
        <v>17267</v>
      </c>
      <c r="K180" s="161">
        <f t="shared" si="13"/>
        <v>17079</v>
      </c>
      <c r="L180" s="161">
        <f t="shared" si="13"/>
        <v>18234</v>
      </c>
      <c r="M180" s="161">
        <f t="shared" si="13"/>
        <v>20157</v>
      </c>
      <c r="N180" s="161">
        <f t="shared" si="13"/>
        <v>21531</v>
      </c>
      <c r="O180" s="161">
        <f t="shared" si="13"/>
        <v>24085</v>
      </c>
      <c r="P180" s="161">
        <f t="shared" si="13"/>
        <v>28763</v>
      </c>
      <c r="Q180" s="161">
        <f t="shared" si="13"/>
        <v>24543</v>
      </c>
      <c r="R180" s="161">
        <f t="shared" si="13"/>
        <v>21159</v>
      </c>
      <c r="S180" s="161">
        <f t="shared" si="13"/>
        <v>19205</v>
      </c>
      <c r="T180" s="161">
        <f t="shared" si="13"/>
        <v>21864</v>
      </c>
      <c r="U180" s="161">
        <f t="shared" si="13"/>
        <v>25258</v>
      </c>
      <c r="V180" s="161">
        <f t="shared" si="13"/>
        <v>19426</v>
      </c>
      <c r="W180" s="161">
        <f t="shared" si="13"/>
        <v>12256</v>
      </c>
      <c r="X180" s="161">
        <f t="shared" si="13"/>
        <v>6357</v>
      </c>
      <c r="Y180" s="161">
        <f t="shared" si="13"/>
        <v>2162</v>
      </c>
      <c r="Z180" s="161">
        <f t="shared" si="13"/>
        <v>357</v>
      </c>
      <c r="AA180" s="161">
        <f t="shared" si="13"/>
        <v>31</v>
      </c>
      <c r="AB180" s="676">
        <f t="shared" si="13"/>
        <v>47971</v>
      </c>
      <c r="AC180" s="677">
        <f t="shared" si="13"/>
        <v>212023</v>
      </c>
      <c r="AD180" s="678">
        <f t="shared" si="13"/>
        <v>87711</v>
      </c>
      <c r="AE180" s="677">
        <f t="shared" si="13"/>
        <v>40589</v>
      </c>
      <c r="AF180" s="677">
        <f t="shared" si="13"/>
        <v>8907</v>
      </c>
      <c r="AG180" s="678">
        <f t="shared" si="13"/>
        <v>216620</v>
      </c>
      <c r="AH180" s="690">
        <f t="shared" si="2"/>
        <v>13.796465394515467</v>
      </c>
      <c r="AI180" s="679">
        <f t="shared" si="1"/>
        <v>60.977840410692977</v>
      </c>
      <c r="AJ180" s="680">
        <f t="shared" si="1"/>
        <v>25.225694194791558</v>
      </c>
      <c r="AK180" s="460"/>
      <c r="AL180" s="460"/>
      <c r="AM180" s="460"/>
      <c r="AN180" s="460"/>
      <c r="AO180" s="460"/>
    </row>
    <row r="181" spans="4:41" x14ac:dyDescent="0.15">
      <c r="D181" s="681" t="s">
        <v>456</v>
      </c>
      <c r="E181" s="682" t="s">
        <v>415</v>
      </c>
      <c r="F181" s="160">
        <f>F126+F133+F138+F154+F155</f>
        <v>368368</v>
      </c>
      <c r="G181" s="160">
        <f t="shared" ref="G181:AG181" si="14">G126+G133+G138+G154+G155</f>
        <v>14230</v>
      </c>
      <c r="H181" s="160">
        <f t="shared" si="14"/>
        <v>15754</v>
      </c>
      <c r="I181" s="160">
        <f t="shared" si="14"/>
        <v>15944</v>
      </c>
      <c r="J181" s="160">
        <f t="shared" si="14"/>
        <v>16317</v>
      </c>
      <c r="K181" s="160">
        <f t="shared" si="14"/>
        <v>16256</v>
      </c>
      <c r="L181" s="160">
        <f t="shared" si="14"/>
        <v>16743</v>
      </c>
      <c r="M181" s="160">
        <f t="shared" si="14"/>
        <v>18724</v>
      </c>
      <c r="N181" s="160">
        <f t="shared" si="14"/>
        <v>21263</v>
      </c>
      <c r="O181" s="160">
        <f t="shared" si="14"/>
        <v>23820</v>
      </c>
      <c r="P181" s="160">
        <f t="shared" si="14"/>
        <v>28928</v>
      </c>
      <c r="Q181" s="160">
        <f t="shared" si="14"/>
        <v>25140</v>
      </c>
      <c r="R181" s="160">
        <f t="shared" si="14"/>
        <v>22539</v>
      </c>
      <c r="S181" s="160">
        <f t="shared" si="14"/>
        <v>20530</v>
      </c>
      <c r="T181" s="160">
        <f t="shared" si="14"/>
        <v>23961</v>
      </c>
      <c r="U181" s="160">
        <f t="shared" si="14"/>
        <v>29166</v>
      </c>
      <c r="V181" s="160">
        <f t="shared" si="14"/>
        <v>23439</v>
      </c>
      <c r="W181" s="160">
        <f t="shared" si="14"/>
        <v>16457</v>
      </c>
      <c r="X181" s="160">
        <f t="shared" si="14"/>
        <v>11662</v>
      </c>
      <c r="Y181" s="160">
        <f t="shared" si="14"/>
        <v>5683</v>
      </c>
      <c r="Z181" s="160">
        <f t="shared" si="14"/>
        <v>1567</v>
      </c>
      <c r="AA181" s="160">
        <f t="shared" si="14"/>
        <v>245</v>
      </c>
      <c r="AB181" s="685">
        <f t="shared" si="14"/>
        <v>45928</v>
      </c>
      <c r="AC181" s="686">
        <f t="shared" si="14"/>
        <v>210260</v>
      </c>
      <c r="AD181" s="687">
        <f t="shared" si="14"/>
        <v>112180</v>
      </c>
      <c r="AE181" s="686">
        <f t="shared" si="14"/>
        <v>59053</v>
      </c>
      <c r="AF181" s="686">
        <f t="shared" si="14"/>
        <v>19157</v>
      </c>
      <c r="AG181" s="687">
        <f t="shared" si="14"/>
        <v>217904</v>
      </c>
      <c r="AH181" s="691">
        <f t="shared" si="2"/>
        <v>12.467966815792902</v>
      </c>
      <c r="AI181" s="683">
        <f t="shared" si="1"/>
        <v>57.078790774442943</v>
      </c>
      <c r="AJ181" s="684">
        <f t="shared" si="1"/>
        <v>30.453242409764147</v>
      </c>
      <c r="AK181" s="460"/>
      <c r="AL181" s="460"/>
      <c r="AM181" s="460"/>
      <c r="AN181" s="460"/>
      <c r="AO181" s="460"/>
    </row>
    <row r="182" spans="4:41" x14ac:dyDescent="0.15">
      <c r="D182" s="674" t="s">
        <v>1301</v>
      </c>
      <c r="E182" s="675" t="s">
        <v>417</v>
      </c>
      <c r="F182" s="161">
        <f>F33+F35+F38+F40+F48+F51</f>
        <v>264135</v>
      </c>
      <c r="G182" s="161">
        <f t="shared" ref="G182:AG182" si="15">G33+G35+G38+G40+G48+G51</f>
        <v>8732</v>
      </c>
      <c r="H182" s="161">
        <f t="shared" si="15"/>
        <v>10589</v>
      </c>
      <c r="I182" s="161">
        <f t="shared" si="15"/>
        <v>11541</v>
      </c>
      <c r="J182" s="161">
        <f t="shared" si="15"/>
        <v>12307</v>
      </c>
      <c r="K182" s="161">
        <f t="shared" si="15"/>
        <v>11738</v>
      </c>
      <c r="L182" s="161">
        <f t="shared" si="15"/>
        <v>11497</v>
      </c>
      <c r="M182" s="161">
        <f t="shared" si="15"/>
        <v>12215</v>
      </c>
      <c r="N182" s="161">
        <f t="shared" si="15"/>
        <v>13779</v>
      </c>
      <c r="O182" s="161">
        <f t="shared" si="15"/>
        <v>15919</v>
      </c>
      <c r="P182" s="161">
        <f t="shared" si="15"/>
        <v>19496</v>
      </c>
      <c r="Q182" s="161">
        <f t="shared" si="15"/>
        <v>17076</v>
      </c>
      <c r="R182" s="161">
        <f t="shared" si="15"/>
        <v>16520</v>
      </c>
      <c r="S182" s="161">
        <f t="shared" si="15"/>
        <v>16627</v>
      </c>
      <c r="T182" s="161">
        <f t="shared" si="15"/>
        <v>19383</v>
      </c>
      <c r="U182" s="161">
        <f t="shared" si="15"/>
        <v>21737</v>
      </c>
      <c r="V182" s="161">
        <f t="shared" si="15"/>
        <v>17194</v>
      </c>
      <c r="W182" s="161">
        <f t="shared" si="15"/>
        <v>12451</v>
      </c>
      <c r="X182" s="161">
        <f t="shared" si="15"/>
        <v>8982</v>
      </c>
      <c r="Y182" s="161">
        <f t="shared" si="15"/>
        <v>4725</v>
      </c>
      <c r="Z182" s="161">
        <f t="shared" si="15"/>
        <v>1384</v>
      </c>
      <c r="AA182" s="161">
        <f t="shared" si="15"/>
        <v>243</v>
      </c>
      <c r="AB182" s="676">
        <f t="shared" si="15"/>
        <v>30862</v>
      </c>
      <c r="AC182" s="677">
        <f t="shared" si="15"/>
        <v>147174</v>
      </c>
      <c r="AD182" s="678">
        <f t="shared" si="15"/>
        <v>86099</v>
      </c>
      <c r="AE182" s="677">
        <f t="shared" si="15"/>
        <v>44979</v>
      </c>
      <c r="AF182" s="677">
        <f t="shared" si="15"/>
        <v>15334</v>
      </c>
      <c r="AG182" s="678">
        <f t="shared" si="15"/>
        <v>154250</v>
      </c>
      <c r="AH182" s="690">
        <f t="shared" si="2"/>
        <v>11.684176652090787</v>
      </c>
      <c r="AI182" s="679">
        <f t="shared" si="1"/>
        <v>55.719234482366971</v>
      </c>
      <c r="AJ182" s="680">
        <f t="shared" si="1"/>
        <v>32.596588865542245</v>
      </c>
      <c r="AK182" s="460"/>
      <c r="AL182" s="460"/>
      <c r="AM182" s="460"/>
      <c r="AN182" s="460"/>
      <c r="AO182" s="460"/>
    </row>
    <row r="183" spans="4:41" x14ac:dyDescent="0.15">
      <c r="D183" s="674" t="s">
        <v>456</v>
      </c>
      <c r="E183" s="675" t="s">
        <v>414</v>
      </c>
      <c r="F183" s="161">
        <f>F84+F86+F89+F91+F99+F102</f>
        <v>128375</v>
      </c>
      <c r="G183" s="161">
        <f t="shared" ref="G183:AG183" si="16">G84+G86+G89+G91+G99+G102</f>
        <v>4579</v>
      </c>
      <c r="H183" s="161">
        <f t="shared" si="16"/>
        <v>5391</v>
      </c>
      <c r="I183" s="161">
        <f t="shared" si="16"/>
        <v>5903</v>
      </c>
      <c r="J183" s="161">
        <f t="shared" si="16"/>
        <v>6346</v>
      </c>
      <c r="K183" s="161">
        <f t="shared" si="16"/>
        <v>5849</v>
      </c>
      <c r="L183" s="161">
        <f t="shared" si="16"/>
        <v>6031</v>
      </c>
      <c r="M183" s="161">
        <f t="shared" si="16"/>
        <v>6437</v>
      </c>
      <c r="N183" s="161">
        <f t="shared" si="16"/>
        <v>7110</v>
      </c>
      <c r="O183" s="161">
        <f t="shared" si="16"/>
        <v>8063</v>
      </c>
      <c r="P183" s="161">
        <f t="shared" si="16"/>
        <v>9843</v>
      </c>
      <c r="Q183" s="161">
        <f t="shared" si="16"/>
        <v>8527</v>
      </c>
      <c r="R183" s="161">
        <f t="shared" si="16"/>
        <v>8197</v>
      </c>
      <c r="S183" s="161">
        <f t="shared" si="16"/>
        <v>8159</v>
      </c>
      <c r="T183" s="161">
        <f t="shared" si="16"/>
        <v>9258</v>
      </c>
      <c r="U183" s="161">
        <f t="shared" si="16"/>
        <v>10428</v>
      </c>
      <c r="V183" s="161">
        <f t="shared" si="16"/>
        <v>7849</v>
      </c>
      <c r="W183" s="161">
        <f t="shared" si="16"/>
        <v>5442</v>
      </c>
      <c r="X183" s="161">
        <f t="shared" si="16"/>
        <v>3350</v>
      </c>
      <c r="Y183" s="161">
        <f t="shared" si="16"/>
        <v>1326</v>
      </c>
      <c r="Z183" s="161">
        <f t="shared" si="16"/>
        <v>258</v>
      </c>
      <c r="AA183" s="161">
        <f t="shared" si="16"/>
        <v>29</v>
      </c>
      <c r="AB183" s="676">
        <f t="shared" si="16"/>
        <v>15873</v>
      </c>
      <c r="AC183" s="677">
        <f t="shared" si="16"/>
        <v>74562</v>
      </c>
      <c r="AD183" s="678">
        <f t="shared" si="16"/>
        <v>37940</v>
      </c>
      <c r="AE183" s="677">
        <f t="shared" si="16"/>
        <v>18254</v>
      </c>
      <c r="AF183" s="677">
        <f t="shared" si="16"/>
        <v>4963</v>
      </c>
      <c r="AG183" s="678">
        <f t="shared" si="16"/>
        <v>77474</v>
      </c>
      <c r="AH183" s="690">
        <f t="shared" si="2"/>
        <v>12.364556962025317</v>
      </c>
      <c r="AI183" s="679">
        <f t="shared" si="2"/>
        <v>58.081402142161629</v>
      </c>
      <c r="AJ183" s="680">
        <f t="shared" si="2"/>
        <v>29.554040895813049</v>
      </c>
      <c r="AK183" s="460"/>
      <c r="AL183" s="460"/>
      <c r="AM183" s="460"/>
      <c r="AN183" s="460"/>
      <c r="AO183" s="460"/>
    </row>
    <row r="184" spans="4:41" x14ac:dyDescent="0.15">
      <c r="D184" s="674" t="s">
        <v>456</v>
      </c>
      <c r="E184" s="675" t="s">
        <v>415</v>
      </c>
      <c r="F184" s="161">
        <f>F135+F137+F140+F142+F150+F153</f>
        <v>135760</v>
      </c>
      <c r="G184" s="161">
        <f t="shared" ref="G184:AG184" si="17">G135+G137+G140+G142+G150+G153</f>
        <v>4153</v>
      </c>
      <c r="H184" s="161">
        <f t="shared" si="17"/>
        <v>5198</v>
      </c>
      <c r="I184" s="161">
        <f t="shared" si="17"/>
        <v>5638</v>
      </c>
      <c r="J184" s="161">
        <f t="shared" si="17"/>
        <v>5961</v>
      </c>
      <c r="K184" s="161">
        <f t="shared" si="17"/>
        <v>5889</v>
      </c>
      <c r="L184" s="161">
        <f t="shared" si="17"/>
        <v>5466</v>
      </c>
      <c r="M184" s="161">
        <f t="shared" si="17"/>
        <v>5778</v>
      </c>
      <c r="N184" s="161">
        <f t="shared" si="17"/>
        <v>6669</v>
      </c>
      <c r="O184" s="161">
        <f t="shared" si="17"/>
        <v>7856</v>
      </c>
      <c r="P184" s="161">
        <f t="shared" si="17"/>
        <v>9653</v>
      </c>
      <c r="Q184" s="161">
        <f t="shared" si="17"/>
        <v>8549</v>
      </c>
      <c r="R184" s="161">
        <f t="shared" si="17"/>
        <v>8323</v>
      </c>
      <c r="S184" s="161">
        <f t="shared" si="17"/>
        <v>8468</v>
      </c>
      <c r="T184" s="161">
        <f t="shared" si="17"/>
        <v>10125</v>
      </c>
      <c r="U184" s="161">
        <f t="shared" si="17"/>
        <v>11309</v>
      </c>
      <c r="V184" s="161">
        <f t="shared" si="17"/>
        <v>9345</v>
      </c>
      <c r="W184" s="161">
        <f t="shared" si="17"/>
        <v>7009</v>
      </c>
      <c r="X184" s="161">
        <f t="shared" si="17"/>
        <v>5632</v>
      </c>
      <c r="Y184" s="161">
        <f t="shared" si="17"/>
        <v>3399</v>
      </c>
      <c r="Z184" s="161">
        <f t="shared" si="17"/>
        <v>1126</v>
      </c>
      <c r="AA184" s="161">
        <f t="shared" si="17"/>
        <v>214</v>
      </c>
      <c r="AB184" s="676">
        <f t="shared" si="17"/>
        <v>14989</v>
      </c>
      <c r="AC184" s="677">
        <f t="shared" si="17"/>
        <v>72612</v>
      </c>
      <c r="AD184" s="678">
        <f t="shared" si="17"/>
        <v>48159</v>
      </c>
      <c r="AE184" s="677">
        <f t="shared" si="17"/>
        <v>26725</v>
      </c>
      <c r="AF184" s="677">
        <f t="shared" si="17"/>
        <v>10371</v>
      </c>
      <c r="AG184" s="678">
        <f t="shared" si="17"/>
        <v>76776</v>
      </c>
      <c r="AH184" s="690">
        <f t="shared" si="2"/>
        <v>11.040807307012376</v>
      </c>
      <c r="AI184" s="679">
        <f t="shared" si="2"/>
        <v>53.485562757807891</v>
      </c>
      <c r="AJ184" s="680">
        <f t="shared" si="2"/>
        <v>35.47362993517973</v>
      </c>
      <c r="AK184" s="460"/>
      <c r="AL184" s="460"/>
      <c r="AM184" s="460"/>
      <c r="AN184" s="460"/>
      <c r="AO184" s="460"/>
    </row>
    <row r="185" spans="4:41" x14ac:dyDescent="0.15">
      <c r="D185" s="667" t="s">
        <v>1302</v>
      </c>
      <c r="E185" s="668" t="s">
        <v>417</v>
      </c>
      <c r="F185" s="159">
        <f>F22+F54+F55+F56</f>
        <v>571719</v>
      </c>
      <c r="G185" s="159">
        <f t="shared" ref="G185:AG185" si="18">G22+G54+G55+G56</f>
        <v>22046</v>
      </c>
      <c r="H185" s="159">
        <f t="shared" si="18"/>
        <v>25279</v>
      </c>
      <c r="I185" s="159">
        <f t="shared" si="18"/>
        <v>26917</v>
      </c>
      <c r="J185" s="159">
        <f t="shared" si="18"/>
        <v>28052</v>
      </c>
      <c r="K185" s="159">
        <f t="shared" si="18"/>
        <v>28554</v>
      </c>
      <c r="L185" s="159">
        <f t="shared" si="18"/>
        <v>28030</v>
      </c>
      <c r="M185" s="159">
        <f t="shared" si="18"/>
        <v>29275</v>
      </c>
      <c r="N185" s="159">
        <f t="shared" si="18"/>
        <v>32824</v>
      </c>
      <c r="O185" s="159">
        <f t="shared" si="18"/>
        <v>37676</v>
      </c>
      <c r="P185" s="159">
        <f t="shared" si="18"/>
        <v>46369</v>
      </c>
      <c r="Q185" s="159">
        <f t="shared" si="18"/>
        <v>39664</v>
      </c>
      <c r="R185" s="159">
        <f t="shared" si="18"/>
        <v>36090</v>
      </c>
      <c r="S185" s="159">
        <f t="shared" si="18"/>
        <v>32571</v>
      </c>
      <c r="T185" s="159">
        <f t="shared" si="18"/>
        <v>35557</v>
      </c>
      <c r="U185" s="159">
        <f t="shared" si="18"/>
        <v>41650</v>
      </c>
      <c r="V185" s="159">
        <f t="shared" si="18"/>
        <v>32814</v>
      </c>
      <c r="W185" s="159">
        <f t="shared" si="18"/>
        <v>23353</v>
      </c>
      <c r="X185" s="159">
        <f t="shared" si="18"/>
        <v>15682</v>
      </c>
      <c r="Y185" s="159">
        <f t="shared" si="18"/>
        <v>7071</v>
      </c>
      <c r="Z185" s="159">
        <f t="shared" si="18"/>
        <v>1967</v>
      </c>
      <c r="AA185" s="159">
        <f t="shared" si="18"/>
        <v>278</v>
      </c>
      <c r="AB185" s="669">
        <f t="shared" si="18"/>
        <v>74242</v>
      </c>
      <c r="AC185" s="670">
        <f t="shared" si="18"/>
        <v>339105</v>
      </c>
      <c r="AD185" s="671">
        <f t="shared" si="18"/>
        <v>158372</v>
      </c>
      <c r="AE185" s="670">
        <f t="shared" si="18"/>
        <v>81165</v>
      </c>
      <c r="AF185" s="670">
        <f t="shared" si="18"/>
        <v>24998</v>
      </c>
      <c r="AG185" s="671">
        <f t="shared" si="18"/>
        <v>346610</v>
      </c>
      <c r="AH185" s="689">
        <f t="shared" si="2"/>
        <v>12.985749992566278</v>
      </c>
      <c r="AI185" s="672">
        <f t="shared" si="2"/>
        <v>59.313229051334659</v>
      </c>
      <c r="AJ185" s="673">
        <f t="shared" si="2"/>
        <v>27.701020956099065</v>
      </c>
      <c r="AK185" s="460"/>
      <c r="AL185" s="460"/>
      <c r="AM185" s="460"/>
      <c r="AN185" s="460"/>
      <c r="AO185" s="460"/>
    </row>
    <row r="186" spans="4:41" x14ac:dyDescent="0.15">
      <c r="D186" s="674" t="s">
        <v>456</v>
      </c>
      <c r="E186" s="675" t="s">
        <v>414</v>
      </c>
      <c r="F186" s="161">
        <f>F73+F105+F106+F107</f>
        <v>276517</v>
      </c>
      <c r="G186" s="161">
        <f t="shared" ref="G186:AG186" si="19">G73+G105+G106+G107</f>
        <v>11252</v>
      </c>
      <c r="H186" s="161">
        <f t="shared" si="19"/>
        <v>12921</v>
      </c>
      <c r="I186" s="161">
        <f t="shared" si="19"/>
        <v>13788</v>
      </c>
      <c r="J186" s="161">
        <f t="shared" si="19"/>
        <v>14233</v>
      </c>
      <c r="K186" s="161">
        <f t="shared" si="19"/>
        <v>14691</v>
      </c>
      <c r="L186" s="161">
        <f t="shared" si="19"/>
        <v>14750</v>
      </c>
      <c r="M186" s="161">
        <f t="shared" si="19"/>
        <v>15071</v>
      </c>
      <c r="N186" s="161">
        <f t="shared" si="19"/>
        <v>16573</v>
      </c>
      <c r="O186" s="161">
        <f t="shared" si="19"/>
        <v>18975</v>
      </c>
      <c r="P186" s="161">
        <f t="shared" si="19"/>
        <v>23155</v>
      </c>
      <c r="Q186" s="161">
        <f t="shared" si="19"/>
        <v>19602</v>
      </c>
      <c r="R186" s="161">
        <f t="shared" si="19"/>
        <v>17646</v>
      </c>
      <c r="S186" s="161">
        <f t="shared" si="19"/>
        <v>15921</v>
      </c>
      <c r="T186" s="161">
        <f t="shared" si="19"/>
        <v>17091</v>
      </c>
      <c r="U186" s="161">
        <f t="shared" si="19"/>
        <v>19355</v>
      </c>
      <c r="V186" s="161">
        <f t="shared" si="19"/>
        <v>14327</v>
      </c>
      <c r="W186" s="161">
        <f t="shared" si="19"/>
        <v>9531</v>
      </c>
      <c r="X186" s="161">
        <f t="shared" si="19"/>
        <v>5366</v>
      </c>
      <c r="Y186" s="161">
        <f t="shared" si="19"/>
        <v>1862</v>
      </c>
      <c r="Z186" s="161">
        <f t="shared" si="19"/>
        <v>374</v>
      </c>
      <c r="AA186" s="161">
        <f t="shared" si="19"/>
        <v>33</v>
      </c>
      <c r="AB186" s="676">
        <f t="shared" si="19"/>
        <v>37961</v>
      </c>
      <c r="AC186" s="677">
        <f t="shared" si="19"/>
        <v>170617</v>
      </c>
      <c r="AD186" s="678">
        <f t="shared" si="19"/>
        <v>67939</v>
      </c>
      <c r="AE186" s="677">
        <f t="shared" si="19"/>
        <v>31493</v>
      </c>
      <c r="AF186" s="677">
        <f t="shared" si="19"/>
        <v>7635</v>
      </c>
      <c r="AG186" s="678">
        <f t="shared" si="19"/>
        <v>173475</v>
      </c>
      <c r="AH186" s="690">
        <f t="shared" si="2"/>
        <v>13.72826987129182</v>
      </c>
      <c r="AI186" s="679">
        <f t="shared" si="2"/>
        <v>61.702173826564014</v>
      </c>
      <c r="AJ186" s="680">
        <f t="shared" si="2"/>
        <v>24.569556302144171</v>
      </c>
      <c r="AK186" s="460"/>
      <c r="AL186" s="460"/>
      <c r="AM186" s="460"/>
      <c r="AN186" s="460"/>
      <c r="AO186" s="460"/>
    </row>
    <row r="187" spans="4:41" x14ac:dyDescent="0.15">
      <c r="D187" s="681" t="s">
        <v>456</v>
      </c>
      <c r="E187" s="682" t="s">
        <v>415</v>
      </c>
      <c r="F187" s="160">
        <f>F124+F156+F157+F158</f>
        <v>295202</v>
      </c>
      <c r="G187" s="160">
        <f t="shared" ref="G187:AG187" si="20">G124+G156+G157+G158</f>
        <v>10794</v>
      </c>
      <c r="H187" s="160">
        <f t="shared" si="20"/>
        <v>12358</v>
      </c>
      <c r="I187" s="160">
        <f t="shared" si="20"/>
        <v>13129</v>
      </c>
      <c r="J187" s="160">
        <f t="shared" si="20"/>
        <v>13819</v>
      </c>
      <c r="K187" s="160">
        <f t="shared" si="20"/>
        <v>13863</v>
      </c>
      <c r="L187" s="160">
        <f t="shared" si="20"/>
        <v>13280</v>
      </c>
      <c r="M187" s="160">
        <f t="shared" si="20"/>
        <v>14204</v>
      </c>
      <c r="N187" s="160">
        <f t="shared" si="20"/>
        <v>16251</v>
      </c>
      <c r="O187" s="160">
        <f t="shared" si="20"/>
        <v>18701</v>
      </c>
      <c r="P187" s="160">
        <f t="shared" si="20"/>
        <v>23214</v>
      </c>
      <c r="Q187" s="160">
        <f t="shared" si="20"/>
        <v>20062</v>
      </c>
      <c r="R187" s="160">
        <f t="shared" si="20"/>
        <v>18444</v>
      </c>
      <c r="S187" s="160">
        <f t="shared" si="20"/>
        <v>16650</v>
      </c>
      <c r="T187" s="160">
        <f t="shared" si="20"/>
        <v>18466</v>
      </c>
      <c r="U187" s="160">
        <f t="shared" si="20"/>
        <v>22295</v>
      </c>
      <c r="V187" s="160">
        <f t="shared" si="20"/>
        <v>18487</v>
      </c>
      <c r="W187" s="160">
        <f t="shared" si="20"/>
        <v>13822</v>
      </c>
      <c r="X187" s="160">
        <f t="shared" si="20"/>
        <v>10316</v>
      </c>
      <c r="Y187" s="160">
        <f t="shared" si="20"/>
        <v>5209</v>
      </c>
      <c r="Z187" s="160">
        <f t="shared" si="20"/>
        <v>1593</v>
      </c>
      <c r="AA187" s="160">
        <f t="shared" si="20"/>
        <v>245</v>
      </c>
      <c r="AB187" s="685">
        <f t="shared" si="20"/>
        <v>36281</v>
      </c>
      <c r="AC187" s="686">
        <f t="shared" si="20"/>
        <v>168488</v>
      </c>
      <c r="AD187" s="687">
        <f t="shared" si="20"/>
        <v>90433</v>
      </c>
      <c r="AE187" s="686">
        <f t="shared" si="20"/>
        <v>49672</v>
      </c>
      <c r="AF187" s="686">
        <f t="shared" si="20"/>
        <v>17363</v>
      </c>
      <c r="AG187" s="687">
        <f t="shared" si="20"/>
        <v>173135</v>
      </c>
      <c r="AH187" s="691">
        <f t="shared" si="2"/>
        <v>12.290228385986545</v>
      </c>
      <c r="AI187" s="683">
        <f t="shared" si="2"/>
        <v>57.075494068468366</v>
      </c>
      <c r="AJ187" s="684">
        <f t="shared" si="2"/>
        <v>30.634277545545086</v>
      </c>
      <c r="AK187" s="460"/>
      <c r="AL187" s="460"/>
      <c r="AM187" s="460"/>
      <c r="AN187" s="460"/>
      <c r="AO187" s="460"/>
    </row>
    <row r="188" spans="4:41" x14ac:dyDescent="0.15">
      <c r="D188" s="674" t="s">
        <v>1303</v>
      </c>
      <c r="E188" s="675" t="s">
        <v>417</v>
      </c>
      <c r="F188" s="161">
        <f>F29+F32+F47+F49+F57+F58+F59</f>
        <v>246601</v>
      </c>
      <c r="G188" s="161">
        <f t="shared" ref="G188:AG188" si="21">G29+G32+G47+G49+G57+G58+G59</f>
        <v>7902</v>
      </c>
      <c r="H188" s="161">
        <f t="shared" si="21"/>
        <v>10160</v>
      </c>
      <c r="I188" s="161">
        <f t="shared" si="21"/>
        <v>11224</v>
      </c>
      <c r="J188" s="161">
        <f t="shared" si="21"/>
        <v>11428</v>
      </c>
      <c r="K188" s="161">
        <f t="shared" si="21"/>
        <v>9689</v>
      </c>
      <c r="L188" s="161">
        <f t="shared" si="21"/>
        <v>9017</v>
      </c>
      <c r="M188" s="161">
        <f t="shared" si="21"/>
        <v>10991</v>
      </c>
      <c r="N188" s="161">
        <f t="shared" si="21"/>
        <v>12859</v>
      </c>
      <c r="O188" s="161">
        <f t="shared" si="21"/>
        <v>15176</v>
      </c>
      <c r="P188" s="161">
        <f t="shared" si="21"/>
        <v>18260</v>
      </c>
      <c r="Q188" s="161">
        <f t="shared" si="21"/>
        <v>15472</v>
      </c>
      <c r="R188" s="161">
        <f t="shared" si="21"/>
        <v>15252</v>
      </c>
      <c r="S188" s="161">
        <f t="shared" si="21"/>
        <v>15881</v>
      </c>
      <c r="T188" s="161">
        <f t="shared" si="21"/>
        <v>19142</v>
      </c>
      <c r="U188" s="161">
        <f t="shared" si="21"/>
        <v>21649</v>
      </c>
      <c r="V188" s="161">
        <f t="shared" si="21"/>
        <v>16320</v>
      </c>
      <c r="W188" s="161">
        <f t="shared" si="21"/>
        <v>11827</v>
      </c>
      <c r="X188" s="161">
        <f t="shared" si="21"/>
        <v>8631</v>
      </c>
      <c r="Y188" s="161">
        <f t="shared" si="21"/>
        <v>4227</v>
      </c>
      <c r="Z188" s="161">
        <f t="shared" si="21"/>
        <v>1291</v>
      </c>
      <c r="AA188" s="161">
        <f t="shared" si="21"/>
        <v>203</v>
      </c>
      <c r="AB188" s="676">
        <f t="shared" si="21"/>
        <v>29286</v>
      </c>
      <c r="AC188" s="677">
        <f t="shared" si="21"/>
        <v>134025</v>
      </c>
      <c r="AD188" s="678">
        <f t="shared" si="21"/>
        <v>83290</v>
      </c>
      <c r="AE188" s="677">
        <f t="shared" si="21"/>
        <v>42499</v>
      </c>
      <c r="AF188" s="677">
        <f t="shared" si="21"/>
        <v>14352</v>
      </c>
      <c r="AG188" s="678">
        <f t="shared" si="21"/>
        <v>141739</v>
      </c>
      <c r="AH188" s="690">
        <f t="shared" si="2"/>
        <v>11.875864250347727</v>
      </c>
      <c r="AI188" s="679">
        <f t="shared" si="2"/>
        <v>54.348928025433793</v>
      </c>
      <c r="AJ188" s="680">
        <f t="shared" si="2"/>
        <v>33.775207724218475</v>
      </c>
      <c r="AK188" s="460"/>
      <c r="AL188" s="460"/>
      <c r="AM188" s="460"/>
      <c r="AN188" s="460"/>
      <c r="AO188" s="460"/>
    </row>
    <row r="189" spans="4:41" x14ac:dyDescent="0.15">
      <c r="D189" s="674" t="s">
        <v>456</v>
      </c>
      <c r="E189" s="675" t="s">
        <v>414</v>
      </c>
      <c r="F189" s="161">
        <f>F80+F83+F98+F100+F108+F109+F110</f>
        <v>118777</v>
      </c>
      <c r="G189" s="161">
        <f t="shared" ref="G189:AG189" si="22">G80+G83+G98+G100+G108+G109+G110</f>
        <v>4034</v>
      </c>
      <c r="H189" s="161">
        <f t="shared" si="22"/>
        <v>5346</v>
      </c>
      <c r="I189" s="161">
        <f t="shared" si="22"/>
        <v>5883</v>
      </c>
      <c r="J189" s="161">
        <f t="shared" si="22"/>
        <v>5764</v>
      </c>
      <c r="K189" s="161">
        <f t="shared" si="22"/>
        <v>4935</v>
      </c>
      <c r="L189" s="161">
        <f t="shared" si="22"/>
        <v>4742</v>
      </c>
      <c r="M189" s="161">
        <f t="shared" si="22"/>
        <v>5706</v>
      </c>
      <c r="N189" s="161">
        <f t="shared" si="22"/>
        <v>6608</v>
      </c>
      <c r="O189" s="161">
        <f t="shared" si="22"/>
        <v>7762</v>
      </c>
      <c r="P189" s="161">
        <f t="shared" si="22"/>
        <v>9173</v>
      </c>
      <c r="Q189" s="161">
        <f t="shared" si="22"/>
        <v>7564</v>
      </c>
      <c r="R189" s="161">
        <f t="shared" si="22"/>
        <v>7458</v>
      </c>
      <c r="S189" s="161">
        <f t="shared" si="22"/>
        <v>7732</v>
      </c>
      <c r="T189" s="161">
        <f t="shared" si="22"/>
        <v>9194</v>
      </c>
      <c r="U189" s="161">
        <f t="shared" si="22"/>
        <v>10318</v>
      </c>
      <c r="V189" s="161">
        <f t="shared" si="22"/>
        <v>7358</v>
      </c>
      <c r="W189" s="161">
        <f t="shared" si="22"/>
        <v>4873</v>
      </c>
      <c r="X189" s="161">
        <f t="shared" si="22"/>
        <v>2974</v>
      </c>
      <c r="Y189" s="161">
        <f t="shared" si="22"/>
        <v>1125</v>
      </c>
      <c r="Z189" s="161">
        <f t="shared" si="22"/>
        <v>210</v>
      </c>
      <c r="AA189" s="161">
        <f t="shared" si="22"/>
        <v>18</v>
      </c>
      <c r="AB189" s="676">
        <f t="shared" si="22"/>
        <v>15263</v>
      </c>
      <c r="AC189" s="677">
        <f t="shared" si="22"/>
        <v>67444</v>
      </c>
      <c r="AD189" s="678">
        <f t="shared" si="22"/>
        <v>36070</v>
      </c>
      <c r="AE189" s="677">
        <f t="shared" si="22"/>
        <v>16558</v>
      </c>
      <c r="AF189" s="677">
        <f t="shared" si="22"/>
        <v>4327</v>
      </c>
      <c r="AG189" s="678">
        <f t="shared" si="22"/>
        <v>70874</v>
      </c>
      <c r="AH189" s="690">
        <f t="shared" si="2"/>
        <v>12.850130917601893</v>
      </c>
      <c r="AI189" s="679">
        <f t="shared" si="2"/>
        <v>56.782036926340965</v>
      </c>
      <c r="AJ189" s="680">
        <f t="shared" si="2"/>
        <v>30.367832156057151</v>
      </c>
      <c r="AK189" s="460"/>
      <c r="AL189" s="460"/>
      <c r="AM189" s="460"/>
      <c r="AN189" s="460"/>
      <c r="AO189" s="460"/>
    </row>
    <row r="190" spans="4:41" x14ac:dyDescent="0.15">
      <c r="D190" s="674" t="s">
        <v>456</v>
      </c>
      <c r="E190" s="675" t="s">
        <v>415</v>
      </c>
      <c r="F190" s="161">
        <f>F131+F134+F149+F151+F159+F160+F161</f>
        <v>127824</v>
      </c>
      <c r="G190" s="161">
        <f t="shared" ref="G190:AG190" si="23">G131+G134+G149+G151+G159+G160+G161</f>
        <v>3868</v>
      </c>
      <c r="H190" s="161">
        <f t="shared" si="23"/>
        <v>4814</v>
      </c>
      <c r="I190" s="161">
        <f t="shared" si="23"/>
        <v>5341</v>
      </c>
      <c r="J190" s="161">
        <f t="shared" si="23"/>
        <v>5664</v>
      </c>
      <c r="K190" s="161">
        <f t="shared" si="23"/>
        <v>4754</v>
      </c>
      <c r="L190" s="161">
        <f t="shared" si="23"/>
        <v>4275</v>
      </c>
      <c r="M190" s="161">
        <f t="shared" si="23"/>
        <v>5285</v>
      </c>
      <c r="N190" s="161">
        <f t="shared" si="23"/>
        <v>6251</v>
      </c>
      <c r="O190" s="161">
        <f t="shared" si="23"/>
        <v>7414</v>
      </c>
      <c r="P190" s="161">
        <f t="shared" si="23"/>
        <v>9087</v>
      </c>
      <c r="Q190" s="161">
        <f t="shared" si="23"/>
        <v>7908</v>
      </c>
      <c r="R190" s="161">
        <f t="shared" si="23"/>
        <v>7794</v>
      </c>
      <c r="S190" s="161">
        <f t="shared" si="23"/>
        <v>8149</v>
      </c>
      <c r="T190" s="161">
        <f t="shared" si="23"/>
        <v>9948</v>
      </c>
      <c r="U190" s="161">
        <f t="shared" si="23"/>
        <v>11331</v>
      </c>
      <c r="V190" s="161">
        <f t="shared" si="23"/>
        <v>8962</v>
      </c>
      <c r="W190" s="161">
        <f t="shared" si="23"/>
        <v>6954</v>
      </c>
      <c r="X190" s="161">
        <f t="shared" si="23"/>
        <v>5657</v>
      </c>
      <c r="Y190" s="161">
        <f t="shared" si="23"/>
        <v>3102</v>
      </c>
      <c r="Z190" s="161">
        <f t="shared" si="23"/>
        <v>1081</v>
      </c>
      <c r="AA190" s="161">
        <f t="shared" si="23"/>
        <v>185</v>
      </c>
      <c r="AB190" s="676">
        <f t="shared" si="23"/>
        <v>14023</v>
      </c>
      <c r="AC190" s="677">
        <f t="shared" si="23"/>
        <v>66581</v>
      </c>
      <c r="AD190" s="678">
        <f t="shared" si="23"/>
        <v>47220</v>
      </c>
      <c r="AE190" s="677">
        <f t="shared" si="23"/>
        <v>25941</v>
      </c>
      <c r="AF190" s="677">
        <f t="shared" si="23"/>
        <v>10025</v>
      </c>
      <c r="AG190" s="678">
        <f t="shared" si="23"/>
        <v>70865</v>
      </c>
      <c r="AH190" s="690">
        <f t="shared" si="2"/>
        <v>10.970553260733508</v>
      </c>
      <c r="AI190" s="679">
        <f t="shared" si="2"/>
        <v>52.088027287520347</v>
      </c>
      <c r="AJ190" s="680">
        <f t="shared" si="2"/>
        <v>36.94141945174615</v>
      </c>
      <c r="AK190" s="460"/>
      <c r="AL190" s="460"/>
      <c r="AM190" s="460"/>
      <c r="AN190" s="460"/>
      <c r="AO190" s="460"/>
    </row>
    <row r="191" spans="4:41" x14ac:dyDescent="0.15">
      <c r="D191" s="667" t="s">
        <v>1304</v>
      </c>
      <c r="E191" s="668" t="s">
        <v>417</v>
      </c>
      <c r="F191" s="159">
        <f>F30+F42+F45+F60+F61</f>
        <v>157989</v>
      </c>
      <c r="G191" s="159">
        <f t="shared" ref="G191:AG191" si="24">G30+G42+G45+G60+G61</f>
        <v>5132</v>
      </c>
      <c r="H191" s="159">
        <f t="shared" si="24"/>
        <v>6263</v>
      </c>
      <c r="I191" s="159">
        <f t="shared" si="24"/>
        <v>7032</v>
      </c>
      <c r="J191" s="159">
        <f t="shared" si="24"/>
        <v>6534</v>
      </c>
      <c r="K191" s="159">
        <f t="shared" si="24"/>
        <v>4237</v>
      </c>
      <c r="L191" s="159">
        <f t="shared" si="24"/>
        <v>5415</v>
      </c>
      <c r="M191" s="159">
        <f t="shared" si="24"/>
        <v>6527</v>
      </c>
      <c r="N191" s="159">
        <f t="shared" si="24"/>
        <v>7924</v>
      </c>
      <c r="O191" s="159">
        <f t="shared" si="24"/>
        <v>8981</v>
      </c>
      <c r="P191" s="159">
        <f t="shared" si="24"/>
        <v>10572</v>
      </c>
      <c r="Q191" s="159">
        <f t="shared" si="24"/>
        <v>9726</v>
      </c>
      <c r="R191" s="159">
        <f t="shared" si="24"/>
        <v>10296</v>
      </c>
      <c r="S191" s="159">
        <f t="shared" si="24"/>
        <v>11563</v>
      </c>
      <c r="T191" s="159">
        <f t="shared" si="24"/>
        <v>12759</v>
      </c>
      <c r="U191" s="159">
        <f t="shared" si="24"/>
        <v>13381</v>
      </c>
      <c r="V191" s="159">
        <f t="shared" si="24"/>
        <v>10403</v>
      </c>
      <c r="W191" s="159">
        <f t="shared" si="24"/>
        <v>8459</v>
      </c>
      <c r="X191" s="159">
        <f t="shared" si="24"/>
        <v>7248</v>
      </c>
      <c r="Y191" s="159">
        <f t="shared" si="24"/>
        <v>4053</v>
      </c>
      <c r="Z191" s="159">
        <f t="shared" si="24"/>
        <v>1266</v>
      </c>
      <c r="AA191" s="159">
        <f t="shared" si="24"/>
        <v>218</v>
      </c>
      <c r="AB191" s="669">
        <f t="shared" si="24"/>
        <v>18427</v>
      </c>
      <c r="AC191" s="670">
        <f t="shared" si="24"/>
        <v>81775</v>
      </c>
      <c r="AD191" s="671">
        <f t="shared" si="24"/>
        <v>57787</v>
      </c>
      <c r="AE191" s="670">
        <f t="shared" si="24"/>
        <v>31647</v>
      </c>
      <c r="AF191" s="670">
        <f t="shared" si="24"/>
        <v>12785</v>
      </c>
      <c r="AG191" s="671">
        <f t="shared" si="24"/>
        <v>88000</v>
      </c>
      <c r="AH191" s="689">
        <f t="shared" si="2"/>
        <v>11.663470241599098</v>
      </c>
      <c r="AI191" s="672">
        <f t="shared" si="2"/>
        <v>51.759932653539174</v>
      </c>
      <c r="AJ191" s="673">
        <f t="shared" si="2"/>
        <v>36.576597104861733</v>
      </c>
      <c r="AK191" s="460"/>
      <c r="AL191" s="460"/>
      <c r="AM191" s="460"/>
      <c r="AN191" s="460"/>
      <c r="AO191" s="460"/>
    </row>
    <row r="192" spans="4:41" x14ac:dyDescent="0.15">
      <c r="D192" s="674" t="s">
        <v>456</v>
      </c>
      <c r="E192" s="675" t="s">
        <v>414</v>
      </c>
      <c r="F192" s="161">
        <f>F81+F93+F96+F111+F112</f>
        <v>75757</v>
      </c>
      <c r="G192" s="161">
        <f t="shared" ref="G192:AG192" si="25">G81+G93+G96+G111+G112</f>
        <v>2626</v>
      </c>
      <c r="H192" s="161">
        <f t="shared" si="25"/>
        <v>3245</v>
      </c>
      <c r="I192" s="161">
        <f t="shared" si="25"/>
        <v>3578</v>
      </c>
      <c r="J192" s="161">
        <f t="shared" si="25"/>
        <v>3406</v>
      </c>
      <c r="K192" s="161">
        <f t="shared" si="25"/>
        <v>2188</v>
      </c>
      <c r="L192" s="161">
        <f t="shared" si="25"/>
        <v>2833</v>
      </c>
      <c r="M192" s="161">
        <f t="shared" si="25"/>
        <v>3382</v>
      </c>
      <c r="N192" s="161">
        <f t="shared" si="25"/>
        <v>4044</v>
      </c>
      <c r="O192" s="161">
        <f t="shared" si="25"/>
        <v>4597</v>
      </c>
      <c r="P192" s="161">
        <f t="shared" si="25"/>
        <v>5435</v>
      </c>
      <c r="Q192" s="161">
        <f t="shared" si="25"/>
        <v>4876</v>
      </c>
      <c r="R192" s="161">
        <f t="shared" si="25"/>
        <v>5011</v>
      </c>
      <c r="S192" s="161">
        <f t="shared" si="25"/>
        <v>5777</v>
      </c>
      <c r="T192" s="161">
        <f t="shared" si="25"/>
        <v>6235</v>
      </c>
      <c r="U192" s="161">
        <f t="shared" si="25"/>
        <v>6483</v>
      </c>
      <c r="V192" s="161">
        <f t="shared" si="25"/>
        <v>4588</v>
      </c>
      <c r="W192" s="161">
        <f t="shared" si="25"/>
        <v>3412</v>
      </c>
      <c r="X192" s="161">
        <f t="shared" si="25"/>
        <v>2583</v>
      </c>
      <c r="Y192" s="161">
        <f t="shared" si="25"/>
        <v>1201</v>
      </c>
      <c r="Z192" s="161">
        <f t="shared" si="25"/>
        <v>230</v>
      </c>
      <c r="AA192" s="161">
        <f t="shared" si="25"/>
        <v>27</v>
      </c>
      <c r="AB192" s="676">
        <f t="shared" si="25"/>
        <v>9449</v>
      </c>
      <c r="AC192" s="677">
        <f t="shared" si="25"/>
        <v>41549</v>
      </c>
      <c r="AD192" s="678">
        <f t="shared" si="25"/>
        <v>24759</v>
      </c>
      <c r="AE192" s="677">
        <f t="shared" si="25"/>
        <v>12041</v>
      </c>
      <c r="AF192" s="677">
        <f t="shared" si="25"/>
        <v>4041</v>
      </c>
      <c r="AG192" s="678">
        <f t="shared" si="25"/>
        <v>44378</v>
      </c>
      <c r="AH192" s="690">
        <f t="shared" si="2"/>
        <v>12.472774793088428</v>
      </c>
      <c r="AI192" s="679">
        <f t="shared" si="2"/>
        <v>54.845096822735847</v>
      </c>
      <c r="AJ192" s="680">
        <f t="shared" si="2"/>
        <v>32.682128384175719</v>
      </c>
      <c r="AK192" s="460"/>
      <c r="AL192" s="460"/>
      <c r="AM192" s="460"/>
      <c r="AN192" s="460"/>
      <c r="AO192" s="460"/>
    </row>
    <row r="193" spans="4:41" x14ac:dyDescent="0.15">
      <c r="D193" s="681" t="s">
        <v>456</v>
      </c>
      <c r="E193" s="682" t="s">
        <v>415</v>
      </c>
      <c r="F193" s="160">
        <f>F132+F144+F147+F162+F163</f>
        <v>82232</v>
      </c>
      <c r="G193" s="160">
        <f t="shared" ref="G193:AG193" si="26">G132+G144+G147+G162+G163</f>
        <v>2506</v>
      </c>
      <c r="H193" s="160">
        <f t="shared" si="26"/>
        <v>3018</v>
      </c>
      <c r="I193" s="160">
        <f t="shared" si="26"/>
        <v>3454</v>
      </c>
      <c r="J193" s="160">
        <f t="shared" si="26"/>
        <v>3128</v>
      </c>
      <c r="K193" s="160">
        <f t="shared" si="26"/>
        <v>2049</v>
      </c>
      <c r="L193" s="160">
        <f t="shared" si="26"/>
        <v>2582</v>
      </c>
      <c r="M193" s="160">
        <f t="shared" si="26"/>
        <v>3145</v>
      </c>
      <c r="N193" s="160">
        <f t="shared" si="26"/>
        <v>3880</v>
      </c>
      <c r="O193" s="160">
        <f t="shared" si="26"/>
        <v>4384</v>
      </c>
      <c r="P193" s="160">
        <f t="shared" si="26"/>
        <v>5137</v>
      </c>
      <c r="Q193" s="160">
        <f t="shared" si="26"/>
        <v>4850</v>
      </c>
      <c r="R193" s="160">
        <f t="shared" si="26"/>
        <v>5285</v>
      </c>
      <c r="S193" s="160">
        <f t="shared" si="26"/>
        <v>5786</v>
      </c>
      <c r="T193" s="160">
        <f t="shared" si="26"/>
        <v>6524</v>
      </c>
      <c r="U193" s="160">
        <f t="shared" si="26"/>
        <v>6898</v>
      </c>
      <c r="V193" s="160">
        <f t="shared" si="26"/>
        <v>5815</v>
      </c>
      <c r="W193" s="160">
        <f t="shared" si="26"/>
        <v>5047</v>
      </c>
      <c r="X193" s="160">
        <f t="shared" si="26"/>
        <v>4665</v>
      </c>
      <c r="Y193" s="160">
        <f t="shared" si="26"/>
        <v>2852</v>
      </c>
      <c r="Z193" s="160">
        <f t="shared" si="26"/>
        <v>1036</v>
      </c>
      <c r="AA193" s="160">
        <f t="shared" si="26"/>
        <v>191</v>
      </c>
      <c r="AB193" s="685">
        <f t="shared" si="26"/>
        <v>8978</v>
      </c>
      <c r="AC193" s="686">
        <f t="shared" si="26"/>
        <v>40226</v>
      </c>
      <c r="AD193" s="687">
        <f t="shared" si="26"/>
        <v>33028</v>
      </c>
      <c r="AE193" s="686">
        <f t="shared" si="26"/>
        <v>19606</v>
      </c>
      <c r="AF193" s="686">
        <f t="shared" si="26"/>
        <v>8744</v>
      </c>
      <c r="AG193" s="687">
        <f t="shared" si="26"/>
        <v>43622</v>
      </c>
      <c r="AH193" s="691">
        <f t="shared" si="2"/>
        <v>10.917890845412979</v>
      </c>
      <c r="AI193" s="683">
        <f t="shared" si="2"/>
        <v>48.917696273956615</v>
      </c>
      <c r="AJ193" s="684">
        <f t="shared" si="2"/>
        <v>40.164412880630415</v>
      </c>
      <c r="AK193" s="460"/>
      <c r="AL193" s="460"/>
      <c r="AM193" s="460"/>
      <c r="AN193" s="460"/>
      <c r="AO193" s="460"/>
    </row>
    <row r="194" spans="4:41" x14ac:dyDescent="0.15">
      <c r="D194" s="674" t="s">
        <v>1305</v>
      </c>
      <c r="E194" s="675" t="s">
        <v>417</v>
      </c>
      <c r="F194" s="161">
        <f>F41+F43</f>
        <v>101082</v>
      </c>
      <c r="G194" s="161">
        <f t="shared" ref="G194:AG194" si="27">G41+G43</f>
        <v>3430</v>
      </c>
      <c r="H194" s="161">
        <f t="shared" si="27"/>
        <v>4196</v>
      </c>
      <c r="I194" s="161">
        <f t="shared" si="27"/>
        <v>4359</v>
      </c>
      <c r="J194" s="161">
        <f t="shared" si="27"/>
        <v>4221</v>
      </c>
      <c r="K194" s="161">
        <f t="shared" si="27"/>
        <v>3554</v>
      </c>
      <c r="L194" s="161">
        <f t="shared" si="27"/>
        <v>3934</v>
      </c>
      <c r="M194" s="161">
        <f t="shared" si="27"/>
        <v>4453</v>
      </c>
      <c r="N194" s="161">
        <f t="shared" si="27"/>
        <v>5164</v>
      </c>
      <c r="O194" s="161">
        <f t="shared" si="27"/>
        <v>5899</v>
      </c>
      <c r="P194" s="161">
        <f t="shared" si="27"/>
        <v>6621</v>
      </c>
      <c r="Q194" s="161">
        <f t="shared" si="27"/>
        <v>6029</v>
      </c>
      <c r="R194" s="161">
        <f t="shared" si="27"/>
        <v>6364</v>
      </c>
      <c r="S194" s="161">
        <f t="shared" si="27"/>
        <v>7163</v>
      </c>
      <c r="T194" s="161">
        <f t="shared" si="27"/>
        <v>8078</v>
      </c>
      <c r="U194" s="161">
        <f t="shared" si="27"/>
        <v>8660</v>
      </c>
      <c r="V194" s="161">
        <f t="shared" si="27"/>
        <v>6316</v>
      </c>
      <c r="W194" s="161">
        <f t="shared" si="27"/>
        <v>5123</v>
      </c>
      <c r="X194" s="161">
        <f t="shared" si="27"/>
        <v>4283</v>
      </c>
      <c r="Y194" s="161">
        <f t="shared" si="27"/>
        <v>2383</v>
      </c>
      <c r="Z194" s="161">
        <f t="shared" si="27"/>
        <v>726</v>
      </c>
      <c r="AA194" s="161">
        <f t="shared" si="27"/>
        <v>126</v>
      </c>
      <c r="AB194" s="676">
        <f t="shared" si="27"/>
        <v>11985</v>
      </c>
      <c r="AC194" s="677">
        <f t="shared" si="27"/>
        <v>53402</v>
      </c>
      <c r="AD194" s="678">
        <f t="shared" si="27"/>
        <v>35695</v>
      </c>
      <c r="AE194" s="677">
        <f t="shared" si="27"/>
        <v>18957</v>
      </c>
      <c r="AF194" s="677">
        <f t="shared" si="27"/>
        <v>7518</v>
      </c>
      <c r="AG194" s="678">
        <f t="shared" si="27"/>
        <v>57259</v>
      </c>
      <c r="AH194" s="690">
        <f t="shared" si="2"/>
        <v>11.856710393541876</v>
      </c>
      <c r="AI194" s="679">
        <f t="shared" si="2"/>
        <v>52.830375338833811</v>
      </c>
      <c r="AJ194" s="680">
        <f t="shared" si="2"/>
        <v>35.312914267624308</v>
      </c>
      <c r="AK194" s="460"/>
      <c r="AL194" s="460"/>
      <c r="AM194" s="460"/>
      <c r="AN194" s="460"/>
      <c r="AO194" s="460"/>
    </row>
    <row r="195" spans="4:41" x14ac:dyDescent="0.15">
      <c r="D195" s="674" t="s">
        <v>456</v>
      </c>
      <c r="E195" s="675" t="s">
        <v>414</v>
      </c>
      <c r="F195" s="161">
        <f>F92+F94</f>
        <v>48275</v>
      </c>
      <c r="G195" s="161">
        <f t="shared" ref="G195:AG195" si="28">G92+G94</f>
        <v>1735</v>
      </c>
      <c r="H195" s="161">
        <f t="shared" si="28"/>
        <v>2141</v>
      </c>
      <c r="I195" s="161">
        <f t="shared" si="28"/>
        <v>2234</v>
      </c>
      <c r="J195" s="161">
        <f t="shared" si="28"/>
        <v>2138</v>
      </c>
      <c r="K195" s="161">
        <f t="shared" si="28"/>
        <v>1707</v>
      </c>
      <c r="L195" s="161">
        <f t="shared" si="28"/>
        <v>2010</v>
      </c>
      <c r="M195" s="161">
        <f t="shared" si="28"/>
        <v>2325</v>
      </c>
      <c r="N195" s="161">
        <f t="shared" si="28"/>
        <v>2633</v>
      </c>
      <c r="O195" s="161">
        <f t="shared" si="28"/>
        <v>3002</v>
      </c>
      <c r="P195" s="161">
        <f t="shared" si="28"/>
        <v>3326</v>
      </c>
      <c r="Q195" s="161">
        <f t="shared" si="28"/>
        <v>2917</v>
      </c>
      <c r="R195" s="161">
        <f t="shared" si="28"/>
        <v>3032</v>
      </c>
      <c r="S195" s="161">
        <f t="shared" si="28"/>
        <v>3507</v>
      </c>
      <c r="T195" s="161">
        <f t="shared" si="28"/>
        <v>4008</v>
      </c>
      <c r="U195" s="161">
        <f t="shared" si="28"/>
        <v>4271</v>
      </c>
      <c r="V195" s="161">
        <f t="shared" si="28"/>
        <v>2848</v>
      </c>
      <c r="W195" s="161">
        <f t="shared" si="28"/>
        <v>2108</v>
      </c>
      <c r="X195" s="161">
        <f t="shared" si="28"/>
        <v>1490</v>
      </c>
      <c r="Y195" s="161">
        <f t="shared" si="28"/>
        <v>701</v>
      </c>
      <c r="Z195" s="161">
        <f t="shared" si="28"/>
        <v>126</v>
      </c>
      <c r="AA195" s="161">
        <f t="shared" si="28"/>
        <v>16</v>
      </c>
      <c r="AB195" s="676">
        <f t="shared" si="28"/>
        <v>6110</v>
      </c>
      <c r="AC195" s="677">
        <f t="shared" si="28"/>
        <v>26597</v>
      </c>
      <c r="AD195" s="678">
        <f t="shared" si="28"/>
        <v>15568</v>
      </c>
      <c r="AE195" s="677">
        <f t="shared" si="28"/>
        <v>7289</v>
      </c>
      <c r="AF195" s="677">
        <f t="shared" si="28"/>
        <v>2333</v>
      </c>
      <c r="AG195" s="678">
        <f t="shared" si="28"/>
        <v>28467</v>
      </c>
      <c r="AH195" s="690">
        <f t="shared" si="2"/>
        <v>12.656654583117554</v>
      </c>
      <c r="AI195" s="679">
        <f t="shared" si="2"/>
        <v>55.094769549456238</v>
      </c>
      <c r="AJ195" s="680">
        <f t="shared" si="2"/>
        <v>32.248575867426204</v>
      </c>
      <c r="AK195" s="460"/>
      <c r="AL195" s="460"/>
      <c r="AM195" s="460"/>
      <c r="AN195" s="460"/>
      <c r="AO195" s="460"/>
    </row>
    <row r="196" spans="4:41" x14ac:dyDescent="0.15">
      <c r="D196" s="674" t="s">
        <v>456</v>
      </c>
      <c r="E196" s="675" t="s">
        <v>415</v>
      </c>
      <c r="F196" s="161">
        <f>F143+F145</f>
        <v>52807</v>
      </c>
      <c r="G196" s="161">
        <f t="shared" ref="G196:AG196" si="29">G143+G145</f>
        <v>1695</v>
      </c>
      <c r="H196" s="161">
        <f t="shared" si="29"/>
        <v>2055</v>
      </c>
      <c r="I196" s="161">
        <f t="shared" si="29"/>
        <v>2125</v>
      </c>
      <c r="J196" s="161">
        <f t="shared" si="29"/>
        <v>2083</v>
      </c>
      <c r="K196" s="161">
        <f t="shared" si="29"/>
        <v>1847</v>
      </c>
      <c r="L196" s="161">
        <f t="shared" si="29"/>
        <v>1924</v>
      </c>
      <c r="M196" s="161">
        <f t="shared" si="29"/>
        <v>2128</v>
      </c>
      <c r="N196" s="161">
        <f t="shared" si="29"/>
        <v>2531</v>
      </c>
      <c r="O196" s="161">
        <f t="shared" si="29"/>
        <v>2897</v>
      </c>
      <c r="P196" s="161">
        <f t="shared" si="29"/>
        <v>3295</v>
      </c>
      <c r="Q196" s="161">
        <f t="shared" si="29"/>
        <v>3112</v>
      </c>
      <c r="R196" s="161">
        <f t="shared" si="29"/>
        <v>3332</v>
      </c>
      <c r="S196" s="161">
        <f t="shared" si="29"/>
        <v>3656</v>
      </c>
      <c r="T196" s="161">
        <f t="shared" si="29"/>
        <v>4070</v>
      </c>
      <c r="U196" s="161">
        <f t="shared" si="29"/>
        <v>4389</v>
      </c>
      <c r="V196" s="161">
        <f t="shared" si="29"/>
        <v>3468</v>
      </c>
      <c r="W196" s="161">
        <f t="shared" si="29"/>
        <v>3015</v>
      </c>
      <c r="X196" s="161">
        <f t="shared" si="29"/>
        <v>2793</v>
      </c>
      <c r="Y196" s="161">
        <f t="shared" si="29"/>
        <v>1682</v>
      </c>
      <c r="Z196" s="161">
        <f t="shared" si="29"/>
        <v>600</v>
      </c>
      <c r="AA196" s="161">
        <f t="shared" si="29"/>
        <v>110</v>
      </c>
      <c r="AB196" s="676">
        <f t="shared" si="29"/>
        <v>5875</v>
      </c>
      <c r="AC196" s="677">
        <f t="shared" si="29"/>
        <v>26805</v>
      </c>
      <c r="AD196" s="678">
        <f t="shared" si="29"/>
        <v>20127</v>
      </c>
      <c r="AE196" s="677">
        <f t="shared" si="29"/>
        <v>11668</v>
      </c>
      <c r="AF196" s="677">
        <f t="shared" si="29"/>
        <v>5185</v>
      </c>
      <c r="AG196" s="678">
        <f t="shared" si="29"/>
        <v>28792</v>
      </c>
      <c r="AH196" s="690">
        <f t="shared" si="2"/>
        <v>11.125418978544511</v>
      </c>
      <c r="AI196" s="679">
        <f t="shared" si="2"/>
        <v>50.76031586721458</v>
      </c>
      <c r="AJ196" s="680">
        <f t="shared" si="2"/>
        <v>38.114265154240918</v>
      </c>
      <c r="AK196" s="460"/>
      <c r="AL196" s="460"/>
      <c r="AM196" s="460"/>
      <c r="AN196" s="460"/>
      <c r="AO196" s="460"/>
    </row>
    <row r="197" spans="4:41" x14ac:dyDescent="0.15">
      <c r="D197" s="667" t="s">
        <v>1306</v>
      </c>
      <c r="E197" s="668" t="s">
        <v>417</v>
      </c>
      <c r="F197" s="159">
        <f>F26+F44+F46</f>
        <v>127340</v>
      </c>
      <c r="G197" s="159">
        <f t="shared" ref="G197:AG197" si="30">G26+G44+G46</f>
        <v>3988</v>
      </c>
      <c r="H197" s="159">
        <f t="shared" si="30"/>
        <v>4829</v>
      </c>
      <c r="I197" s="159">
        <f t="shared" si="30"/>
        <v>5246</v>
      </c>
      <c r="J197" s="159">
        <f t="shared" si="30"/>
        <v>5131</v>
      </c>
      <c r="K197" s="159">
        <f t="shared" si="30"/>
        <v>4212</v>
      </c>
      <c r="L197" s="159">
        <f t="shared" si="30"/>
        <v>4282</v>
      </c>
      <c r="M197" s="159">
        <f t="shared" si="30"/>
        <v>5141</v>
      </c>
      <c r="N197" s="159">
        <f t="shared" si="30"/>
        <v>6136</v>
      </c>
      <c r="O197" s="159">
        <f t="shared" si="30"/>
        <v>7396</v>
      </c>
      <c r="P197" s="159">
        <f t="shared" si="30"/>
        <v>8633</v>
      </c>
      <c r="Q197" s="159">
        <f t="shared" si="30"/>
        <v>7788</v>
      </c>
      <c r="R197" s="159">
        <f t="shared" si="30"/>
        <v>8042</v>
      </c>
      <c r="S197" s="159">
        <f t="shared" si="30"/>
        <v>8776</v>
      </c>
      <c r="T197" s="159">
        <f t="shared" si="30"/>
        <v>10488</v>
      </c>
      <c r="U197" s="159">
        <f t="shared" si="30"/>
        <v>11943</v>
      </c>
      <c r="V197" s="159">
        <f t="shared" si="30"/>
        <v>8336</v>
      </c>
      <c r="W197" s="159">
        <f t="shared" si="30"/>
        <v>6760</v>
      </c>
      <c r="X197" s="159">
        <f t="shared" si="30"/>
        <v>5763</v>
      </c>
      <c r="Y197" s="159">
        <f t="shared" si="30"/>
        <v>3288</v>
      </c>
      <c r="Z197" s="159">
        <f t="shared" si="30"/>
        <v>993</v>
      </c>
      <c r="AA197" s="159">
        <f t="shared" si="30"/>
        <v>169</v>
      </c>
      <c r="AB197" s="669">
        <f t="shared" si="30"/>
        <v>14063</v>
      </c>
      <c r="AC197" s="670">
        <f t="shared" si="30"/>
        <v>65537</v>
      </c>
      <c r="AD197" s="671">
        <f t="shared" si="30"/>
        <v>47740</v>
      </c>
      <c r="AE197" s="670">
        <f t="shared" si="30"/>
        <v>25309</v>
      </c>
      <c r="AF197" s="670">
        <f t="shared" si="30"/>
        <v>10213</v>
      </c>
      <c r="AG197" s="671">
        <f t="shared" si="30"/>
        <v>70894</v>
      </c>
      <c r="AH197" s="689">
        <f t="shared" si="2"/>
        <v>11.043662635464111</v>
      </c>
      <c r="AI197" s="672">
        <f t="shared" si="2"/>
        <v>51.466153604523321</v>
      </c>
      <c r="AJ197" s="673">
        <f t="shared" si="2"/>
        <v>37.490183760012563</v>
      </c>
      <c r="AK197" s="460"/>
      <c r="AL197" s="460"/>
      <c r="AM197" s="460"/>
      <c r="AN197" s="460"/>
      <c r="AO197" s="460"/>
    </row>
    <row r="198" spans="4:41" x14ac:dyDescent="0.15">
      <c r="D198" s="674" t="s">
        <v>456</v>
      </c>
      <c r="E198" s="675" t="s">
        <v>414</v>
      </c>
      <c r="F198" s="161">
        <f>F77+F95+F97</f>
        <v>60621</v>
      </c>
      <c r="G198" s="161">
        <f t="shared" ref="G198:AG198" si="31">G77+G95+G97</f>
        <v>2035</v>
      </c>
      <c r="H198" s="161">
        <f t="shared" si="31"/>
        <v>2462</v>
      </c>
      <c r="I198" s="161">
        <f t="shared" si="31"/>
        <v>2678</v>
      </c>
      <c r="J198" s="161">
        <f t="shared" si="31"/>
        <v>2640</v>
      </c>
      <c r="K198" s="161">
        <f t="shared" si="31"/>
        <v>2058</v>
      </c>
      <c r="L198" s="161">
        <f t="shared" si="31"/>
        <v>2225</v>
      </c>
      <c r="M198" s="161">
        <f t="shared" si="31"/>
        <v>2577</v>
      </c>
      <c r="N198" s="161">
        <f t="shared" si="31"/>
        <v>3067</v>
      </c>
      <c r="O198" s="161">
        <f t="shared" si="31"/>
        <v>3704</v>
      </c>
      <c r="P198" s="161">
        <f t="shared" si="31"/>
        <v>4375</v>
      </c>
      <c r="Q198" s="161">
        <f t="shared" si="31"/>
        <v>3806</v>
      </c>
      <c r="R198" s="161">
        <f t="shared" si="31"/>
        <v>3896</v>
      </c>
      <c r="S198" s="161">
        <f t="shared" si="31"/>
        <v>4255</v>
      </c>
      <c r="T198" s="161">
        <f t="shared" si="31"/>
        <v>5175</v>
      </c>
      <c r="U198" s="161">
        <f t="shared" si="31"/>
        <v>5818</v>
      </c>
      <c r="V198" s="161">
        <f t="shared" si="31"/>
        <v>3765</v>
      </c>
      <c r="W198" s="161">
        <f t="shared" si="31"/>
        <v>2824</v>
      </c>
      <c r="X198" s="161">
        <f t="shared" si="31"/>
        <v>2082</v>
      </c>
      <c r="Y198" s="161">
        <f t="shared" si="31"/>
        <v>955</v>
      </c>
      <c r="Z198" s="161">
        <f t="shared" si="31"/>
        <v>200</v>
      </c>
      <c r="AA198" s="161">
        <f t="shared" si="31"/>
        <v>24</v>
      </c>
      <c r="AB198" s="676">
        <f t="shared" si="31"/>
        <v>7175</v>
      </c>
      <c r="AC198" s="677">
        <f t="shared" si="31"/>
        <v>32603</v>
      </c>
      <c r="AD198" s="678">
        <f t="shared" si="31"/>
        <v>20843</v>
      </c>
      <c r="AE198" s="677">
        <f t="shared" si="31"/>
        <v>9850</v>
      </c>
      <c r="AF198" s="677">
        <f t="shared" si="31"/>
        <v>3261</v>
      </c>
      <c r="AG198" s="678">
        <f t="shared" si="31"/>
        <v>35138</v>
      </c>
      <c r="AH198" s="690">
        <f t="shared" si="2"/>
        <v>11.835832467296811</v>
      </c>
      <c r="AI198" s="679">
        <f t="shared" si="2"/>
        <v>53.781692812721658</v>
      </c>
      <c r="AJ198" s="680">
        <f t="shared" si="2"/>
        <v>34.382474719981523</v>
      </c>
      <c r="AK198" s="460"/>
      <c r="AL198" s="460"/>
      <c r="AM198" s="460"/>
      <c r="AN198" s="460"/>
      <c r="AO198" s="460"/>
    </row>
    <row r="199" spans="4:41" x14ac:dyDescent="0.15">
      <c r="D199" s="681" t="s">
        <v>456</v>
      </c>
      <c r="E199" s="682" t="s">
        <v>415</v>
      </c>
      <c r="F199" s="160">
        <f>F128+F146+F148</f>
        <v>66719</v>
      </c>
      <c r="G199" s="160">
        <f t="shared" ref="G199:AG199" si="32">G128+G146+G148</f>
        <v>1953</v>
      </c>
      <c r="H199" s="160">
        <f t="shared" si="32"/>
        <v>2367</v>
      </c>
      <c r="I199" s="160">
        <f t="shared" si="32"/>
        <v>2568</v>
      </c>
      <c r="J199" s="160">
        <f t="shared" si="32"/>
        <v>2491</v>
      </c>
      <c r="K199" s="160">
        <f t="shared" si="32"/>
        <v>2154</v>
      </c>
      <c r="L199" s="160">
        <f t="shared" si="32"/>
        <v>2057</v>
      </c>
      <c r="M199" s="160">
        <f t="shared" si="32"/>
        <v>2564</v>
      </c>
      <c r="N199" s="160">
        <f t="shared" si="32"/>
        <v>3069</v>
      </c>
      <c r="O199" s="160">
        <f t="shared" si="32"/>
        <v>3692</v>
      </c>
      <c r="P199" s="160">
        <f t="shared" si="32"/>
        <v>4258</v>
      </c>
      <c r="Q199" s="160">
        <f t="shared" si="32"/>
        <v>3982</v>
      </c>
      <c r="R199" s="160">
        <f t="shared" si="32"/>
        <v>4146</v>
      </c>
      <c r="S199" s="160">
        <f t="shared" si="32"/>
        <v>4521</v>
      </c>
      <c r="T199" s="160">
        <f t="shared" si="32"/>
        <v>5313</v>
      </c>
      <c r="U199" s="160">
        <f t="shared" si="32"/>
        <v>6125</v>
      </c>
      <c r="V199" s="160">
        <f t="shared" si="32"/>
        <v>4571</v>
      </c>
      <c r="W199" s="160">
        <f t="shared" si="32"/>
        <v>3936</v>
      </c>
      <c r="X199" s="160">
        <f t="shared" si="32"/>
        <v>3681</v>
      </c>
      <c r="Y199" s="160">
        <f t="shared" si="32"/>
        <v>2333</v>
      </c>
      <c r="Z199" s="160">
        <f t="shared" si="32"/>
        <v>793</v>
      </c>
      <c r="AA199" s="160">
        <f t="shared" si="32"/>
        <v>145</v>
      </c>
      <c r="AB199" s="685">
        <f t="shared" si="32"/>
        <v>6888</v>
      </c>
      <c r="AC199" s="686">
        <f t="shared" si="32"/>
        <v>32934</v>
      </c>
      <c r="AD199" s="687">
        <f t="shared" si="32"/>
        <v>26897</v>
      </c>
      <c r="AE199" s="686">
        <f t="shared" si="32"/>
        <v>15459</v>
      </c>
      <c r="AF199" s="686">
        <f t="shared" si="32"/>
        <v>6952</v>
      </c>
      <c r="AG199" s="687">
        <f t="shared" si="32"/>
        <v>35756</v>
      </c>
      <c r="AH199" s="691">
        <f t="shared" si="2"/>
        <v>10.323895741842653</v>
      </c>
      <c r="AI199" s="683">
        <f t="shared" si="2"/>
        <v>49.362250633252899</v>
      </c>
      <c r="AJ199" s="684">
        <f t="shared" si="2"/>
        <v>40.313853624904453</v>
      </c>
      <c r="AK199" s="460"/>
      <c r="AL199" s="460"/>
      <c r="AM199" s="460"/>
      <c r="AN199" s="460"/>
      <c r="AO199" s="460"/>
    </row>
  </sheetData>
  <mergeCells count="1">
    <mergeCell ref="D166:E166"/>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AS84"/>
  <sheetViews>
    <sheetView workbookViewId="0">
      <pane xSplit="2" ySplit="6" topLeftCell="C54" activePane="bottomRight" state="frozen"/>
      <selection pane="topRight"/>
      <selection pane="bottomLeft"/>
      <selection pane="bottomRight" activeCell="M68" sqref="M68"/>
    </sheetView>
  </sheetViews>
  <sheetFormatPr defaultRowHeight="13.5" x14ac:dyDescent="0.15"/>
  <cols>
    <col min="1" max="1" width="9" style="70"/>
    <col min="2" max="2" width="10.875" style="70" customWidth="1"/>
    <col min="3" max="3" width="7.375" style="70" customWidth="1"/>
    <col min="4" max="6" width="9" style="70"/>
    <col min="7" max="9" width="9" style="70" customWidth="1"/>
    <col min="10" max="29" width="9" style="70"/>
    <col min="30" max="30" width="9.5" style="70" bestFit="1" customWidth="1"/>
    <col min="31" max="45" width="9.5" style="70" customWidth="1"/>
    <col min="46" max="16384" width="9" style="70"/>
  </cols>
  <sheetData>
    <row r="1" spans="1:45" x14ac:dyDescent="0.15">
      <c r="A1" s="71" t="s">
        <v>560</v>
      </c>
      <c r="D1" s="181" t="s">
        <v>904</v>
      </c>
      <c r="E1" s="181"/>
      <c r="AD1" s="302">
        <v>44558</v>
      </c>
      <c r="AE1" s="174"/>
      <c r="AF1" s="174"/>
      <c r="AG1" s="174"/>
      <c r="AH1" s="174"/>
      <c r="AI1" s="174"/>
      <c r="AJ1" s="174"/>
      <c r="AK1" s="174"/>
      <c r="AL1" s="174"/>
      <c r="AM1" s="174"/>
      <c r="AN1" s="174"/>
      <c r="AO1" s="174"/>
      <c r="AP1" s="174"/>
      <c r="AQ1" s="174"/>
      <c r="AR1" s="174"/>
      <c r="AS1" s="174"/>
    </row>
    <row r="2" spans="1:45" x14ac:dyDescent="0.15">
      <c r="A2" s="92"/>
      <c r="B2" s="91"/>
      <c r="C2" s="186"/>
      <c r="D2" s="712" t="s">
        <v>1316</v>
      </c>
      <c r="E2" s="713"/>
      <c r="F2" s="714"/>
      <c r="G2" s="709" t="s">
        <v>559</v>
      </c>
      <c r="H2" s="710"/>
      <c r="I2" s="711"/>
      <c r="J2" s="709" t="s">
        <v>556</v>
      </c>
      <c r="K2" s="710"/>
      <c r="L2" s="711"/>
      <c r="M2" s="709" t="s">
        <v>557</v>
      </c>
      <c r="N2" s="710"/>
      <c r="O2" s="711"/>
      <c r="P2" s="709" t="s">
        <v>558</v>
      </c>
      <c r="Q2" s="710"/>
      <c r="R2" s="711"/>
      <c r="S2" s="709" t="s">
        <v>555</v>
      </c>
      <c r="T2" s="710"/>
      <c r="U2" s="711"/>
      <c r="V2" s="709" t="s">
        <v>901</v>
      </c>
      <c r="W2" s="710"/>
      <c r="X2" s="711"/>
      <c r="Y2" s="709" t="s">
        <v>938</v>
      </c>
      <c r="Z2" s="710"/>
      <c r="AA2" s="711"/>
      <c r="AB2" s="709" t="s">
        <v>1135</v>
      </c>
      <c r="AC2" s="710"/>
      <c r="AD2" s="711"/>
      <c r="AE2" s="718" t="s">
        <v>1169</v>
      </c>
      <c r="AF2" s="719"/>
      <c r="AG2" s="720"/>
      <c r="AH2" s="718" t="s">
        <v>1315</v>
      </c>
      <c r="AI2" s="719"/>
      <c r="AJ2" s="720"/>
      <c r="AK2" s="718" t="s">
        <v>1314</v>
      </c>
      <c r="AL2" s="719"/>
      <c r="AM2" s="720"/>
      <c r="AN2" s="718" t="s">
        <v>1313</v>
      </c>
      <c r="AO2" s="719"/>
      <c r="AP2" s="720"/>
      <c r="AQ2" s="718" t="s">
        <v>1312</v>
      </c>
      <c r="AR2" s="719"/>
      <c r="AS2" s="720"/>
    </row>
    <row r="3" spans="1:45" x14ac:dyDescent="0.15">
      <c r="A3" s="303" t="s">
        <v>485</v>
      </c>
      <c r="B3" s="304"/>
      <c r="C3" s="305"/>
      <c r="D3" s="306" t="s">
        <v>553</v>
      </c>
      <c r="E3" s="307"/>
      <c r="F3" s="308"/>
      <c r="G3" s="309" t="s">
        <v>553</v>
      </c>
      <c r="H3" s="310"/>
      <c r="I3" s="311"/>
      <c r="J3" s="312" t="s">
        <v>553</v>
      </c>
      <c r="K3" s="310"/>
      <c r="L3" s="310"/>
      <c r="M3" s="309" t="s">
        <v>553</v>
      </c>
      <c r="N3" s="310"/>
      <c r="O3" s="311"/>
      <c r="P3" s="312" t="s">
        <v>553</v>
      </c>
      <c r="Q3" s="310"/>
      <c r="R3" s="310"/>
      <c r="S3" s="309" t="s">
        <v>553</v>
      </c>
      <c r="T3" s="310"/>
      <c r="U3" s="311"/>
      <c r="V3" s="715" t="s">
        <v>553</v>
      </c>
      <c r="W3" s="716"/>
      <c r="X3" s="717"/>
      <c r="Y3" s="715" t="s">
        <v>553</v>
      </c>
      <c r="Z3" s="716"/>
      <c r="AA3" s="717"/>
      <c r="AB3" s="715" t="s">
        <v>553</v>
      </c>
      <c r="AC3" s="716"/>
      <c r="AD3" s="717"/>
      <c r="AE3" s="715" t="s">
        <v>553</v>
      </c>
      <c r="AF3" s="716"/>
      <c r="AG3" s="717"/>
      <c r="AH3" s="715" t="s">
        <v>553</v>
      </c>
      <c r="AI3" s="716"/>
      <c r="AJ3" s="717"/>
      <c r="AK3" s="715" t="s">
        <v>553</v>
      </c>
      <c r="AL3" s="716"/>
      <c r="AM3" s="717"/>
      <c r="AN3" s="715" t="s">
        <v>553</v>
      </c>
      <c r="AO3" s="716"/>
      <c r="AP3" s="717"/>
      <c r="AQ3" s="715" t="s">
        <v>553</v>
      </c>
      <c r="AR3" s="716"/>
      <c r="AS3" s="717"/>
    </row>
    <row r="4" spans="1:45" x14ac:dyDescent="0.15">
      <c r="A4" s="303"/>
      <c r="B4" s="304"/>
      <c r="C4" s="313" t="s">
        <v>636</v>
      </c>
      <c r="D4" s="314"/>
      <c r="E4" s="315"/>
      <c r="F4" s="316"/>
      <c r="G4" s="317"/>
      <c r="H4" s="318"/>
      <c r="I4" s="319"/>
      <c r="J4" s="320"/>
      <c r="K4" s="321"/>
      <c r="L4" s="321"/>
      <c r="M4" s="322"/>
      <c r="N4" s="323"/>
      <c r="O4" s="324"/>
      <c r="P4" s="325"/>
      <c r="Q4" s="323"/>
      <c r="R4" s="323"/>
      <c r="S4" s="326"/>
      <c r="T4" s="327"/>
      <c r="U4" s="328"/>
      <c r="V4" s="326"/>
      <c r="W4" s="327"/>
      <c r="X4" s="328"/>
      <c r="Y4" s="326"/>
      <c r="Z4" s="327"/>
      <c r="AA4" s="328"/>
      <c r="AB4" s="326"/>
      <c r="AC4" s="327"/>
      <c r="AD4" s="328"/>
      <c r="AE4" s="326"/>
      <c r="AF4" s="327"/>
      <c r="AG4" s="328"/>
      <c r="AH4" s="326"/>
      <c r="AI4" s="327"/>
      <c r="AJ4" s="328"/>
      <c r="AK4" s="326"/>
      <c r="AL4" s="327"/>
      <c r="AM4" s="328"/>
      <c r="AN4" s="326"/>
      <c r="AO4" s="327"/>
      <c r="AP4" s="328"/>
      <c r="AQ4" s="326"/>
      <c r="AR4" s="327"/>
      <c r="AS4" s="328"/>
    </row>
    <row r="5" spans="1:45" x14ac:dyDescent="0.15">
      <c r="A5" s="329" t="s">
        <v>486</v>
      </c>
      <c r="B5" s="330" t="s">
        <v>487</v>
      </c>
      <c r="C5" s="331" t="s">
        <v>635</v>
      </c>
      <c r="D5" s="332" t="s">
        <v>554</v>
      </c>
      <c r="E5" s="333" t="s">
        <v>465</v>
      </c>
      <c r="F5" s="334" t="s">
        <v>466</v>
      </c>
      <c r="G5" s="335" t="s">
        <v>554</v>
      </c>
      <c r="H5" s="336" t="s">
        <v>465</v>
      </c>
      <c r="I5" s="337" t="s">
        <v>466</v>
      </c>
      <c r="J5" s="338" t="s">
        <v>554</v>
      </c>
      <c r="K5" s="339" t="s">
        <v>465</v>
      </c>
      <c r="L5" s="339" t="s">
        <v>466</v>
      </c>
      <c r="M5" s="340" t="s">
        <v>554</v>
      </c>
      <c r="N5" s="341" t="s">
        <v>465</v>
      </c>
      <c r="O5" s="342" t="s">
        <v>466</v>
      </c>
      <c r="P5" s="343" t="s">
        <v>554</v>
      </c>
      <c r="Q5" s="341" t="s">
        <v>465</v>
      </c>
      <c r="R5" s="341" t="s">
        <v>466</v>
      </c>
      <c r="S5" s="329" t="s">
        <v>554</v>
      </c>
      <c r="T5" s="344" t="s">
        <v>465</v>
      </c>
      <c r="U5" s="345" t="s">
        <v>466</v>
      </c>
      <c r="V5" s="329" t="s">
        <v>554</v>
      </c>
      <c r="W5" s="344" t="s">
        <v>465</v>
      </c>
      <c r="X5" s="345" t="s">
        <v>466</v>
      </c>
      <c r="Y5" s="329" t="s">
        <v>554</v>
      </c>
      <c r="Z5" s="344" t="s">
        <v>465</v>
      </c>
      <c r="AA5" s="345" t="s">
        <v>466</v>
      </c>
      <c r="AB5" s="329" t="s">
        <v>554</v>
      </c>
      <c r="AC5" s="344" t="s">
        <v>465</v>
      </c>
      <c r="AD5" s="345" t="s">
        <v>466</v>
      </c>
      <c r="AE5" s="329" t="s">
        <v>554</v>
      </c>
      <c r="AF5" s="344" t="s">
        <v>465</v>
      </c>
      <c r="AG5" s="345" t="s">
        <v>466</v>
      </c>
      <c r="AH5" s="329" t="s">
        <v>554</v>
      </c>
      <c r="AI5" s="344" t="s">
        <v>465</v>
      </c>
      <c r="AJ5" s="345" t="s">
        <v>466</v>
      </c>
      <c r="AK5" s="329" t="s">
        <v>554</v>
      </c>
      <c r="AL5" s="344" t="s">
        <v>465</v>
      </c>
      <c r="AM5" s="345" t="s">
        <v>466</v>
      </c>
      <c r="AN5" s="329" t="s">
        <v>554</v>
      </c>
      <c r="AO5" s="344" t="s">
        <v>465</v>
      </c>
      <c r="AP5" s="345" t="s">
        <v>466</v>
      </c>
      <c r="AQ5" s="329" t="s">
        <v>554</v>
      </c>
      <c r="AR5" s="344" t="s">
        <v>465</v>
      </c>
      <c r="AS5" s="345" t="s">
        <v>466</v>
      </c>
    </row>
    <row r="6" spans="1:45" x14ac:dyDescent="0.15">
      <c r="A6" s="346"/>
      <c r="B6" s="347"/>
      <c r="C6" s="348"/>
      <c r="D6" s="349"/>
      <c r="E6" s="350"/>
      <c r="F6" s="351"/>
      <c r="G6" s="352"/>
      <c r="H6" s="353"/>
      <c r="I6" s="354"/>
      <c r="J6" s="355"/>
      <c r="K6" s="356"/>
      <c r="L6" s="356"/>
      <c r="M6" s="357"/>
      <c r="N6" s="358"/>
      <c r="O6" s="359"/>
      <c r="P6" s="360"/>
      <c r="Q6" s="358"/>
      <c r="R6" s="358"/>
      <c r="S6" s="303"/>
      <c r="T6" s="361"/>
      <c r="U6" s="362"/>
      <c r="V6" s="303"/>
      <c r="W6" s="361"/>
      <c r="X6" s="362"/>
      <c r="Y6" s="303"/>
      <c r="Z6" s="361"/>
      <c r="AA6" s="362"/>
      <c r="AB6" s="303"/>
      <c r="AC6" s="361"/>
      <c r="AD6" s="362"/>
      <c r="AE6" s="303"/>
      <c r="AF6" s="361"/>
      <c r="AG6" s="362"/>
      <c r="AH6" s="303"/>
      <c r="AI6" s="361"/>
      <c r="AJ6" s="362"/>
      <c r="AK6" s="303"/>
      <c r="AL6" s="361"/>
      <c r="AM6" s="362"/>
      <c r="AN6" s="303"/>
      <c r="AO6" s="361"/>
      <c r="AP6" s="362"/>
      <c r="AQ6" s="303"/>
      <c r="AR6" s="361"/>
      <c r="AS6" s="362"/>
    </row>
    <row r="7" spans="1:45" x14ac:dyDescent="0.15">
      <c r="A7" s="363" t="s">
        <v>417</v>
      </c>
      <c r="B7" s="364" t="s">
        <v>910</v>
      </c>
      <c r="C7" s="365">
        <f>E7/F7*100</f>
        <v>104.89305415991632</v>
      </c>
      <c r="D7" s="366">
        <f>SUM(E7:F7)</f>
        <v>199824</v>
      </c>
      <c r="E7" s="367">
        <f>AF7+AI7+AL7+AO7+AR7</f>
        <v>102298</v>
      </c>
      <c r="F7" s="368">
        <f>AG7+AJ7+AM7+AP7+AS7</f>
        <v>97526</v>
      </c>
      <c r="G7" s="369">
        <f>SUM(H7:I7)</f>
        <v>48833</v>
      </c>
      <c r="H7" s="370">
        <f>H8+H18+H19+H20+H21+H22+H26+H29+H30+H35+H42+H47+H51+H55+H59+H62+H65</f>
        <v>24857</v>
      </c>
      <c r="I7" s="371">
        <f>I8+I18+I19+I20+I21+I22+I26+I29+I30+I35+I42+I47+I51+I55+I59+I62+I65</f>
        <v>23976</v>
      </c>
      <c r="J7" s="372">
        <f>SUM(K7:L7)</f>
        <v>47592</v>
      </c>
      <c r="K7" s="373">
        <f>K8+K18+K19+K20+K21+K22+K26+K29+K30+K35+K42+K47+K51+K55+K59+K62+K65</f>
        <v>24332</v>
      </c>
      <c r="L7" s="374">
        <f>L8+L18+L19+L20+L21+L22+L26+L29+L30+L35+L42+L47+L51+L55+L59+L62+L65</f>
        <v>23260</v>
      </c>
      <c r="M7" s="375">
        <f>SUM(N7:O7)</f>
        <v>47834</v>
      </c>
      <c r="N7" s="376">
        <f>N8+N18+N19+N20+N21+N22+N26+N29+N30+N35+N42+N47+N51+N55+N59+N62+N65</f>
        <v>24664</v>
      </c>
      <c r="O7" s="377">
        <f>O8+O18+O19+O20+O21+O22+O26+O29+O30+O35+O42+O47+O51+O55+O59+O62+O65</f>
        <v>23170</v>
      </c>
      <c r="P7" s="378">
        <f>SUM(Q7:R7)</f>
        <v>47351</v>
      </c>
      <c r="Q7" s="376">
        <f>Q8+Q18+Q19+Q20+Q21+Q22+Q26+Q29+Q30+Q35+Q42+Q47+Q51+Q55+Q59+Q62+Q65</f>
        <v>24196</v>
      </c>
      <c r="R7" s="379">
        <f>R8+R18+R19+R20+R21+R22+R26+R29+R30+R35+R42+R47+R51+R55+R59+R62+R65</f>
        <v>23155</v>
      </c>
      <c r="S7" s="380">
        <f t="shared" ref="S7:S21" si="0">SUM(T7:U7)</f>
        <v>46436</v>
      </c>
      <c r="T7" s="381">
        <f>T8+T18+T19+T20+T21+T22+T26+T29+T30+T35+T42+T47+T51+T55+T59+T62+T65</f>
        <v>23854</v>
      </c>
      <c r="U7" s="382">
        <f>U8+U18+U19+U20+U21+U22+U26+U29+U30+U35+U42+U47+U51+U55+U59+U62+U65</f>
        <v>22582</v>
      </c>
      <c r="V7" s="380">
        <v>45673</v>
      </c>
      <c r="W7" s="381">
        <v>23309</v>
      </c>
      <c r="X7" s="382">
        <v>22364</v>
      </c>
      <c r="Y7" s="383">
        <v>44352</v>
      </c>
      <c r="Z7" s="383">
        <v>22778</v>
      </c>
      <c r="AA7" s="383">
        <v>21574</v>
      </c>
      <c r="AB7" s="383">
        <v>44015</v>
      </c>
      <c r="AC7" s="383">
        <v>22672</v>
      </c>
      <c r="AD7" s="383">
        <v>21343</v>
      </c>
      <c r="AE7" s="383">
        <v>43378</v>
      </c>
      <c r="AF7" s="383">
        <v>22346</v>
      </c>
      <c r="AG7" s="383">
        <v>21032</v>
      </c>
      <c r="AH7" s="383">
        <v>41605</v>
      </c>
      <c r="AI7" s="383">
        <v>21275</v>
      </c>
      <c r="AJ7" s="383">
        <v>20330</v>
      </c>
      <c r="AK7" s="383">
        <v>39713</v>
      </c>
      <c r="AL7" s="383">
        <v>20450</v>
      </c>
      <c r="AM7" s="383">
        <v>19263</v>
      </c>
      <c r="AN7" s="383">
        <v>38176</v>
      </c>
      <c r="AO7" s="383">
        <v>19420</v>
      </c>
      <c r="AP7" s="383">
        <v>18756</v>
      </c>
      <c r="AQ7" s="383">
        <v>36952</v>
      </c>
      <c r="AR7" s="383">
        <v>18807</v>
      </c>
      <c r="AS7" s="383">
        <v>18145</v>
      </c>
    </row>
    <row r="8" spans="1:45" x14ac:dyDescent="0.15">
      <c r="A8" s="384" t="s">
        <v>488</v>
      </c>
      <c r="B8" s="385" t="s">
        <v>488</v>
      </c>
      <c r="C8" s="365">
        <f t="shared" ref="C8:C68" si="1">E8/F8*100</f>
        <v>105.71615787850754</v>
      </c>
      <c r="D8" s="366">
        <f t="shared" ref="D8:D68" si="2">SUM(E8:F8)</f>
        <v>53371</v>
      </c>
      <c r="E8" s="367">
        <f t="shared" ref="E8:E68" si="3">AF8+AI8+AL8+AO8+AR8</f>
        <v>27427</v>
      </c>
      <c r="F8" s="368">
        <f t="shared" ref="F8:F68" si="4">AG8+AJ8+AM8+AP8+AS8</f>
        <v>25944</v>
      </c>
      <c r="G8" s="369">
        <f>SUM(H8:I8)</f>
        <v>12675</v>
      </c>
      <c r="H8" s="370">
        <f>SUM(H9:H17)</f>
        <v>6500</v>
      </c>
      <c r="I8" s="371">
        <f>SUM(I9:I17)</f>
        <v>6175</v>
      </c>
      <c r="J8" s="372">
        <f>SUM(K8:L8)</f>
        <v>12731</v>
      </c>
      <c r="K8" s="373">
        <f>SUM(K9:K17)</f>
        <v>6480</v>
      </c>
      <c r="L8" s="374">
        <f>SUM(L9:L17)</f>
        <v>6251</v>
      </c>
      <c r="M8" s="375">
        <f>SUM(N8:O8)</f>
        <v>12665</v>
      </c>
      <c r="N8" s="376">
        <f>SUM(N9:N17)</f>
        <v>6518</v>
      </c>
      <c r="O8" s="377">
        <f>SUM(O9:O17)</f>
        <v>6147</v>
      </c>
      <c r="P8" s="378">
        <f>SUM(Q8:R8)</f>
        <v>12720</v>
      </c>
      <c r="Q8" s="376">
        <f>SUM(Q9:Q17)</f>
        <v>6476</v>
      </c>
      <c r="R8" s="379">
        <f>SUM(R9:R17)</f>
        <v>6244</v>
      </c>
      <c r="S8" s="380">
        <f t="shared" si="0"/>
        <v>12357</v>
      </c>
      <c r="T8" s="381">
        <f>SUM(T9:T17)</f>
        <v>6336</v>
      </c>
      <c r="U8" s="382">
        <f>SUM(U9:U17)</f>
        <v>6021</v>
      </c>
      <c r="V8" s="380">
        <v>12213</v>
      </c>
      <c r="W8" s="381">
        <v>6207</v>
      </c>
      <c r="X8" s="382">
        <v>6006</v>
      </c>
      <c r="Y8" s="383">
        <v>11938</v>
      </c>
      <c r="Z8" s="383">
        <v>6065</v>
      </c>
      <c r="AA8" s="383">
        <v>5873</v>
      </c>
      <c r="AB8" s="383">
        <v>11909</v>
      </c>
      <c r="AC8" s="383">
        <v>6134</v>
      </c>
      <c r="AD8" s="383">
        <v>5775</v>
      </c>
      <c r="AE8" s="383">
        <v>11786</v>
      </c>
      <c r="AF8" s="383">
        <v>6114</v>
      </c>
      <c r="AG8" s="383">
        <v>5672</v>
      </c>
      <c r="AH8" s="383">
        <v>11302</v>
      </c>
      <c r="AI8" s="383">
        <v>5756</v>
      </c>
      <c r="AJ8" s="383">
        <v>5546</v>
      </c>
      <c r="AK8" s="383">
        <v>10388</v>
      </c>
      <c r="AL8" s="383">
        <v>5443</v>
      </c>
      <c r="AM8" s="383">
        <v>4945</v>
      </c>
      <c r="AN8" s="383">
        <v>10130</v>
      </c>
      <c r="AO8" s="383">
        <v>5104</v>
      </c>
      <c r="AP8" s="383">
        <v>5026</v>
      </c>
      <c r="AQ8" s="383">
        <v>9765</v>
      </c>
      <c r="AR8" s="383">
        <v>5010</v>
      </c>
      <c r="AS8" s="383">
        <v>4755</v>
      </c>
    </row>
    <row r="9" spans="1:45" x14ac:dyDescent="0.15">
      <c r="A9" s="303"/>
      <c r="B9" s="386" t="s">
        <v>544</v>
      </c>
      <c r="C9" s="365">
        <f t="shared" si="1"/>
        <v>107.0105157736605</v>
      </c>
      <c r="D9" s="366">
        <f t="shared" si="2"/>
        <v>8268</v>
      </c>
      <c r="E9" s="367">
        <f t="shared" si="3"/>
        <v>4274</v>
      </c>
      <c r="F9" s="368">
        <f t="shared" si="4"/>
        <v>3994</v>
      </c>
      <c r="G9" s="369">
        <f>SUM(H9:I9)</f>
        <v>1876</v>
      </c>
      <c r="H9" s="387">
        <v>929</v>
      </c>
      <c r="I9" s="388">
        <v>947</v>
      </c>
      <c r="J9" s="372">
        <f>SUM(K9:L9)</f>
        <v>1873</v>
      </c>
      <c r="K9" s="389">
        <v>925</v>
      </c>
      <c r="L9" s="390">
        <v>948</v>
      </c>
      <c r="M9" s="375">
        <f>SUM(N9:O9)</f>
        <v>1930</v>
      </c>
      <c r="N9" s="391">
        <v>1020</v>
      </c>
      <c r="O9" s="392">
        <v>910</v>
      </c>
      <c r="P9" s="378">
        <f>SUM(Q9:R9)</f>
        <v>1857</v>
      </c>
      <c r="Q9" s="391">
        <v>967</v>
      </c>
      <c r="R9" s="393">
        <v>890</v>
      </c>
      <c r="S9" s="380">
        <f t="shared" si="0"/>
        <v>1853</v>
      </c>
      <c r="T9" s="394">
        <v>946</v>
      </c>
      <c r="U9" s="395">
        <v>907</v>
      </c>
      <c r="V9" s="380">
        <v>1933</v>
      </c>
      <c r="W9" s="394">
        <v>970</v>
      </c>
      <c r="X9" s="395">
        <v>963</v>
      </c>
      <c r="Y9" s="396">
        <v>1823</v>
      </c>
      <c r="Z9" s="396">
        <v>976</v>
      </c>
      <c r="AA9" s="396">
        <v>847</v>
      </c>
      <c r="AB9" s="396">
        <v>1897</v>
      </c>
      <c r="AC9" s="396">
        <v>962</v>
      </c>
      <c r="AD9" s="396">
        <v>935</v>
      </c>
      <c r="AE9" s="396">
        <v>1817</v>
      </c>
      <c r="AF9" s="396">
        <v>964</v>
      </c>
      <c r="AG9" s="396">
        <v>853</v>
      </c>
      <c r="AH9" s="396">
        <v>1717</v>
      </c>
      <c r="AI9" s="396">
        <v>864</v>
      </c>
      <c r="AJ9" s="396">
        <v>853</v>
      </c>
      <c r="AK9" s="396">
        <v>1632</v>
      </c>
      <c r="AL9" s="396">
        <v>852</v>
      </c>
      <c r="AM9" s="396">
        <v>780</v>
      </c>
      <c r="AN9" s="396">
        <v>1585</v>
      </c>
      <c r="AO9" s="396">
        <v>791</v>
      </c>
      <c r="AP9" s="396">
        <v>794</v>
      </c>
      <c r="AQ9" s="396">
        <v>1517</v>
      </c>
      <c r="AR9" s="396">
        <v>803</v>
      </c>
      <c r="AS9" s="396">
        <v>714</v>
      </c>
    </row>
    <row r="10" spans="1:45" x14ac:dyDescent="0.15">
      <c r="A10" s="303"/>
      <c r="B10" s="386" t="s">
        <v>545</v>
      </c>
      <c r="C10" s="365">
        <f t="shared" si="1"/>
        <v>100.73076923076923</v>
      </c>
      <c r="D10" s="366">
        <f t="shared" si="2"/>
        <v>5219</v>
      </c>
      <c r="E10" s="367">
        <f t="shared" si="3"/>
        <v>2619</v>
      </c>
      <c r="F10" s="368">
        <f t="shared" si="4"/>
        <v>2600</v>
      </c>
      <c r="G10" s="369">
        <f t="shared" ref="G10:G54" si="5">SUM(H10:I10)</f>
        <v>1139</v>
      </c>
      <c r="H10" s="387">
        <v>596</v>
      </c>
      <c r="I10" s="388">
        <v>543</v>
      </c>
      <c r="J10" s="372">
        <f t="shared" ref="J10:J54" si="6">SUM(K10:L10)</f>
        <v>1133</v>
      </c>
      <c r="K10" s="389">
        <v>586</v>
      </c>
      <c r="L10" s="390">
        <v>547</v>
      </c>
      <c r="M10" s="375">
        <f t="shared" ref="M10:M54" si="7">SUM(N10:O10)</f>
        <v>1250</v>
      </c>
      <c r="N10" s="391">
        <v>630</v>
      </c>
      <c r="O10" s="392">
        <v>620</v>
      </c>
      <c r="P10" s="378">
        <f t="shared" ref="P10:P54" si="8">SUM(Q10:R10)</f>
        <v>1201</v>
      </c>
      <c r="Q10" s="391">
        <v>630</v>
      </c>
      <c r="R10" s="393">
        <v>571</v>
      </c>
      <c r="S10" s="380">
        <f t="shared" si="0"/>
        <v>1164</v>
      </c>
      <c r="T10" s="394">
        <v>589</v>
      </c>
      <c r="U10" s="395">
        <v>575</v>
      </c>
      <c r="V10" s="380">
        <v>1178</v>
      </c>
      <c r="W10" s="394">
        <v>596</v>
      </c>
      <c r="X10" s="395">
        <v>582</v>
      </c>
      <c r="Y10" s="396">
        <v>1086</v>
      </c>
      <c r="Z10" s="396">
        <v>526</v>
      </c>
      <c r="AA10" s="396">
        <v>560</v>
      </c>
      <c r="AB10" s="396">
        <v>1176</v>
      </c>
      <c r="AC10" s="396">
        <v>636</v>
      </c>
      <c r="AD10" s="396">
        <v>540</v>
      </c>
      <c r="AE10" s="396">
        <v>1153</v>
      </c>
      <c r="AF10" s="396">
        <v>583</v>
      </c>
      <c r="AG10" s="396">
        <v>570</v>
      </c>
      <c r="AH10" s="396">
        <v>1118</v>
      </c>
      <c r="AI10" s="396">
        <v>560</v>
      </c>
      <c r="AJ10" s="396">
        <v>558</v>
      </c>
      <c r="AK10" s="396">
        <v>993</v>
      </c>
      <c r="AL10" s="396">
        <v>532</v>
      </c>
      <c r="AM10" s="396">
        <v>461</v>
      </c>
      <c r="AN10" s="396">
        <v>976</v>
      </c>
      <c r="AO10" s="396">
        <v>468</v>
      </c>
      <c r="AP10" s="396">
        <v>508</v>
      </c>
      <c r="AQ10" s="396">
        <v>979</v>
      </c>
      <c r="AR10" s="396">
        <v>476</v>
      </c>
      <c r="AS10" s="396">
        <v>503</v>
      </c>
    </row>
    <row r="11" spans="1:45" x14ac:dyDescent="0.15">
      <c r="A11" s="303"/>
      <c r="B11" s="386" t="s">
        <v>546</v>
      </c>
      <c r="C11" s="365">
        <f t="shared" si="1"/>
        <v>99.081163859111783</v>
      </c>
      <c r="D11" s="366">
        <f t="shared" si="2"/>
        <v>3900</v>
      </c>
      <c r="E11" s="367">
        <f t="shared" si="3"/>
        <v>1941</v>
      </c>
      <c r="F11" s="368">
        <f t="shared" si="4"/>
        <v>1959</v>
      </c>
      <c r="G11" s="369">
        <f t="shared" si="5"/>
        <v>826</v>
      </c>
      <c r="H11" s="387">
        <v>418</v>
      </c>
      <c r="I11" s="388">
        <v>408</v>
      </c>
      <c r="J11" s="372">
        <f t="shared" si="6"/>
        <v>884</v>
      </c>
      <c r="K11" s="389">
        <v>417</v>
      </c>
      <c r="L11" s="390">
        <v>467</v>
      </c>
      <c r="M11" s="375">
        <f t="shared" si="7"/>
        <v>856</v>
      </c>
      <c r="N11" s="391">
        <v>449</v>
      </c>
      <c r="O11" s="392">
        <v>407</v>
      </c>
      <c r="P11" s="378">
        <f t="shared" si="8"/>
        <v>826</v>
      </c>
      <c r="Q11" s="391">
        <v>416</v>
      </c>
      <c r="R11" s="393">
        <v>410</v>
      </c>
      <c r="S11" s="380">
        <f t="shared" si="0"/>
        <v>825</v>
      </c>
      <c r="T11" s="394">
        <v>419</v>
      </c>
      <c r="U11" s="395">
        <v>406</v>
      </c>
      <c r="V11" s="380">
        <v>810</v>
      </c>
      <c r="W11" s="394">
        <v>411</v>
      </c>
      <c r="X11" s="395">
        <v>399</v>
      </c>
      <c r="Y11" s="396">
        <v>816</v>
      </c>
      <c r="Z11" s="396">
        <v>405</v>
      </c>
      <c r="AA11" s="396">
        <v>411</v>
      </c>
      <c r="AB11" s="396">
        <v>861</v>
      </c>
      <c r="AC11" s="396">
        <v>441</v>
      </c>
      <c r="AD11" s="396">
        <v>420</v>
      </c>
      <c r="AE11" s="396">
        <v>832</v>
      </c>
      <c r="AF11" s="396">
        <v>423</v>
      </c>
      <c r="AG11" s="396">
        <v>409</v>
      </c>
      <c r="AH11" s="396">
        <v>787</v>
      </c>
      <c r="AI11" s="396">
        <v>385</v>
      </c>
      <c r="AJ11" s="396">
        <v>402</v>
      </c>
      <c r="AK11" s="396">
        <v>751</v>
      </c>
      <c r="AL11" s="396">
        <v>381</v>
      </c>
      <c r="AM11" s="396">
        <v>370</v>
      </c>
      <c r="AN11" s="396">
        <v>788</v>
      </c>
      <c r="AO11" s="396">
        <v>382</v>
      </c>
      <c r="AP11" s="396">
        <v>406</v>
      </c>
      <c r="AQ11" s="396">
        <v>742</v>
      </c>
      <c r="AR11" s="396">
        <v>370</v>
      </c>
      <c r="AS11" s="396">
        <v>372</v>
      </c>
    </row>
    <row r="12" spans="1:45" x14ac:dyDescent="0.15">
      <c r="A12" s="303"/>
      <c r="B12" s="386" t="s">
        <v>547</v>
      </c>
      <c r="C12" s="365">
        <f t="shared" si="1"/>
        <v>106.56603773584905</v>
      </c>
      <c r="D12" s="366">
        <f t="shared" si="2"/>
        <v>2737</v>
      </c>
      <c r="E12" s="367">
        <f t="shared" si="3"/>
        <v>1412</v>
      </c>
      <c r="F12" s="368">
        <f t="shared" si="4"/>
        <v>1325</v>
      </c>
      <c r="G12" s="369">
        <f t="shared" si="5"/>
        <v>725</v>
      </c>
      <c r="H12" s="387">
        <v>387</v>
      </c>
      <c r="I12" s="388">
        <v>338</v>
      </c>
      <c r="J12" s="372">
        <f t="shared" si="6"/>
        <v>749</v>
      </c>
      <c r="K12" s="389">
        <v>399</v>
      </c>
      <c r="L12" s="390">
        <v>350</v>
      </c>
      <c r="M12" s="375">
        <f t="shared" si="7"/>
        <v>685</v>
      </c>
      <c r="N12" s="391">
        <v>363</v>
      </c>
      <c r="O12" s="392">
        <v>322</v>
      </c>
      <c r="P12" s="378">
        <f t="shared" si="8"/>
        <v>687</v>
      </c>
      <c r="Q12" s="391">
        <v>362</v>
      </c>
      <c r="R12" s="393">
        <v>325</v>
      </c>
      <c r="S12" s="380">
        <f t="shared" si="0"/>
        <v>635</v>
      </c>
      <c r="T12" s="394">
        <v>312</v>
      </c>
      <c r="U12" s="395">
        <v>323</v>
      </c>
      <c r="V12" s="380">
        <v>581</v>
      </c>
      <c r="W12" s="394">
        <v>299</v>
      </c>
      <c r="X12" s="395">
        <v>282</v>
      </c>
      <c r="Y12" s="396">
        <v>628</v>
      </c>
      <c r="Z12" s="396">
        <v>306</v>
      </c>
      <c r="AA12" s="396">
        <v>322</v>
      </c>
      <c r="AB12" s="396">
        <v>630</v>
      </c>
      <c r="AC12" s="396">
        <v>321</v>
      </c>
      <c r="AD12" s="396">
        <v>309</v>
      </c>
      <c r="AE12" s="396">
        <v>592</v>
      </c>
      <c r="AF12" s="396">
        <v>307</v>
      </c>
      <c r="AG12" s="396">
        <v>285</v>
      </c>
      <c r="AH12" s="396">
        <v>585</v>
      </c>
      <c r="AI12" s="396">
        <v>321</v>
      </c>
      <c r="AJ12" s="396">
        <v>264</v>
      </c>
      <c r="AK12" s="396">
        <v>499</v>
      </c>
      <c r="AL12" s="396">
        <v>270</v>
      </c>
      <c r="AM12" s="396">
        <v>229</v>
      </c>
      <c r="AN12" s="396">
        <v>555</v>
      </c>
      <c r="AO12" s="396">
        <v>272</v>
      </c>
      <c r="AP12" s="396">
        <v>283</v>
      </c>
      <c r="AQ12" s="396">
        <v>506</v>
      </c>
      <c r="AR12" s="396">
        <v>242</v>
      </c>
      <c r="AS12" s="396">
        <v>264</v>
      </c>
    </row>
    <row r="13" spans="1:45" x14ac:dyDescent="0.15">
      <c r="A13" s="303"/>
      <c r="B13" s="386" t="s">
        <v>548</v>
      </c>
      <c r="C13" s="365">
        <f t="shared" si="1"/>
        <v>105.36786786786787</v>
      </c>
      <c r="D13" s="366">
        <f t="shared" si="2"/>
        <v>5471</v>
      </c>
      <c r="E13" s="367">
        <f t="shared" si="3"/>
        <v>2807</v>
      </c>
      <c r="F13" s="368">
        <f t="shared" si="4"/>
        <v>2664</v>
      </c>
      <c r="G13" s="369">
        <f t="shared" si="5"/>
        <v>1246</v>
      </c>
      <c r="H13" s="387">
        <v>655</v>
      </c>
      <c r="I13" s="388">
        <v>591</v>
      </c>
      <c r="J13" s="372">
        <f t="shared" si="6"/>
        <v>1330</v>
      </c>
      <c r="K13" s="389">
        <v>675</v>
      </c>
      <c r="L13" s="390">
        <v>655</v>
      </c>
      <c r="M13" s="375">
        <f t="shared" si="7"/>
        <v>1307</v>
      </c>
      <c r="N13" s="391">
        <v>655</v>
      </c>
      <c r="O13" s="392">
        <v>652</v>
      </c>
      <c r="P13" s="378">
        <f t="shared" si="8"/>
        <v>1266</v>
      </c>
      <c r="Q13" s="391">
        <v>635</v>
      </c>
      <c r="R13" s="393">
        <v>631</v>
      </c>
      <c r="S13" s="380">
        <f t="shared" si="0"/>
        <v>1188</v>
      </c>
      <c r="T13" s="394">
        <v>628</v>
      </c>
      <c r="U13" s="395">
        <v>560</v>
      </c>
      <c r="V13" s="380">
        <v>1198</v>
      </c>
      <c r="W13" s="394">
        <v>594</v>
      </c>
      <c r="X13" s="395">
        <v>604</v>
      </c>
      <c r="Y13" s="396">
        <v>1248</v>
      </c>
      <c r="Z13" s="396">
        <v>633</v>
      </c>
      <c r="AA13" s="396">
        <v>615</v>
      </c>
      <c r="AB13" s="396">
        <v>1142</v>
      </c>
      <c r="AC13" s="396">
        <v>588</v>
      </c>
      <c r="AD13" s="396">
        <v>554</v>
      </c>
      <c r="AE13" s="396">
        <v>1194</v>
      </c>
      <c r="AF13" s="396">
        <v>628</v>
      </c>
      <c r="AG13" s="396">
        <v>566</v>
      </c>
      <c r="AH13" s="396">
        <v>1140</v>
      </c>
      <c r="AI13" s="396">
        <v>588</v>
      </c>
      <c r="AJ13" s="396">
        <v>552</v>
      </c>
      <c r="AK13" s="396">
        <v>1112</v>
      </c>
      <c r="AL13" s="396">
        <v>581</v>
      </c>
      <c r="AM13" s="396">
        <v>531</v>
      </c>
      <c r="AN13" s="396">
        <v>981</v>
      </c>
      <c r="AO13" s="396">
        <v>486</v>
      </c>
      <c r="AP13" s="396">
        <v>495</v>
      </c>
      <c r="AQ13" s="396">
        <v>1044</v>
      </c>
      <c r="AR13" s="396">
        <v>524</v>
      </c>
      <c r="AS13" s="396">
        <v>520</v>
      </c>
    </row>
    <row r="14" spans="1:45" x14ac:dyDescent="0.15">
      <c r="A14" s="303"/>
      <c r="B14" s="386" t="s">
        <v>549</v>
      </c>
      <c r="C14" s="365">
        <f t="shared" si="1"/>
        <v>106.65507822200149</v>
      </c>
      <c r="D14" s="366">
        <f t="shared" si="2"/>
        <v>8322</v>
      </c>
      <c r="E14" s="367">
        <f t="shared" si="3"/>
        <v>4295</v>
      </c>
      <c r="F14" s="368">
        <f t="shared" si="4"/>
        <v>4027</v>
      </c>
      <c r="G14" s="369">
        <f t="shared" si="5"/>
        <v>1902</v>
      </c>
      <c r="H14" s="387">
        <v>967</v>
      </c>
      <c r="I14" s="388">
        <v>935</v>
      </c>
      <c r="J14" s="372">
        <f t="shared" si="6"/>
        <v>1929</v>
      </c>
      <c r="K14" s="389">
        <v>995</v>
      </c>
      <c r="L14" s="390">
        <v>934</v>
      </c>
      <c r="M14" s="375">
        <f t="shared" si="7"/>
        <v>1874</v>
      </c>
      <c r="N14" s="391">
        <v>963</v>
      </c>
      <c r="O14" s="392">
        <v>911</v>
      </c>
      <c r="P14" s="378">
        <f t="shared" si="8"/>
        <v>1983</v>
      </c>
      <c r="Q14" s="391">
        <v>1031</v>
      </c>
      <c r="R14" s="393">
        <v>952</v>
      </c>
      <c r="S14" s="380">
        <f t="shared" si="0"/>
        <v>1891</v>
      </c>
      <c r="T14" s="394">
        <v>996</v>
      </c>
      <c r="U14" s="395">
        <v>895</v>
      </c>
      <c r="V14" s="380">
        <v>1885</v>
      </c>
      <c r="W14" s="394">
        <v>973</v>
      </c>
      <c r="X14" s="395">
        <v>912</v>
      </c>
      <c r="Y14" s="396">
        <v>1854</v>
      </c>
      <c r="Z14" s="396">
        <v>941</v>
      </c>
      <c r="AA14" s="396">
        <v>913</v>
      </c>
      <c r="AB14" s="396">
        <v>1855</v>
      </c>
      <c r="AC14" s="396">
        <v>959</v>
      </c>
      <c r="AD14" s="396">
        <v>896</v>
      </c>
      <c r="AE14" s="396">
        <v>1847</v>
      </c>
      <c r="AF14" s="396">
        <v>942</v>
      </c>
      <c r="AG14" s="396">
        <v>905</v>
      </c>
      <c r="AH14" s="396">
        <v>1837</v>
      </c>
      <c r="AI14" s="396">
        <v>924</v>
      </c>
      <c r="AJ14" s="396">
        <v>913</v>
      </c>
      <c r="AK14" s="396">
        <v>1652</v>
      </c>
      <c r="AL14" s="396">
        <v>876</v>
      </c>
      <c r="AM14" s="396">
        <v>776</v>
      </c>
      <c r="AN14" s="396">
        <v>1566</v>
      </c>
      <c r="AO14" s="396">
        <v>808</v>
      </c>
      <c r="AP14" s="396">
        <v>758</v>
      </c>
      <c r="AQ14" s="396">
        <v>1420</v>
      </c>
      <c r="AR14" s="396">
        <v>745</v>
      </c>
      <c r="AS14" s="396">
        <v>675</v>
      </c>
    </row>
    <row r="15" spans="1:45" x14ac:dyDescent="0.15">
      <c r="A15" s="303"/>
      <c r="B15" s="386" t="s">
        <v>550</v>
      </c>
      <c r="C15" s="365">
        <f t="shared" si="1"/>
        <v>108.94991922455573</v>
      </c>
      <c r="D15" s="366">
        <f t="shared" si="2"/>
        <v>6467</v>
      </c>
      <c r="E15" s="367">
        <f t="shared" si="3"/>
        <v>3372</v>
      </c>
      <c r="F15" s="368">
        <f t="shared" si="4"/>
        <v>3095</v>
      </c>
      <c r="G15" s="369">
        <f t="shared" si="5"/>
        <v>1805</v>
      </c>
      <c r="H15" s="387">
        <v>915</v>
      </c>
      <c r="I15" s="388">
        <v>890</v>
      </c>
      <c r="J15" s="372">
        <f t="shared" si="6"/>
        <v>1780</v>
      </c>
      <c r="K15" s="389">
        <v>903</v>
      </c>
      <c r="L15" s="390">
        <v>877</v>
      </c>
      <c r="M15" s="375">
        <f t="shared" si="7"/>
        <v>1781</v>
      </c>
      <c r="N15" s="391">
        <v>889</v>
      </c>
      <c r="O15" s="392">
        <v>892</v>
      </c>
      <c r="P15" s="378">
        <f t="shared" si="8"/>
        <v>1761</v>
      </c>
      <c r="Q15" s="391">
        <v>880</v>
      </c>
      <c r="R15" s="393">
        <v>881</v>
      </c>
      <c r="S15" s="380">
        <f t="shared" si="0"/>
        <v>1705</v>
      </c>
      <c r="T15" s="394">
        <v>890</v>
      </c>
      <c r="U15" s="395">
        <v>815</v>
      </c>
      <c r="V15" s="380">
        <v>1559</v>
      </c>
      <c r="W15" s="394">
        <v>757</v>
      </c>
      <c r="X15" s="395">
        <v>802</v>
      </c>
      <c r="Y15" s="396">
        <v>1568</v>
      </c>
      <c r="Z15" s="396">
        <v>831</v>
      </c>
      <c r="AA15" s="396">
        <v>737</v>
      </c>
      <c r="AB15" s="396">
        <v>1500</v>
      </c>
      <c r="AC15" s="396">
        <v>771</v>
      </c>
      <c r="AD15" s="396">
        <v>729</v>
      </c>
      <c r="AE15" s="396">
        <v>1460</v>
      </c>
      <c r="AF15" s="396">
        <v>753</v>
      </c>
      <c r="AG15" s="396">
        <v>707</v>
      </c>
      <c r="AH15" s="396">
        <v>1396</v>
      </c>
      <c r="AI15" s="396">
        <v>722</v>
      </c>
      <c r="AJ15" s="396">
        <v>674</v>
      </c>
      <c r="AK15" s="396">
        <v>1228</v>
      </c>
      <c r="AL15" s="396">
        <v>643</v>
      </c>
      <c r="AM15" s="396">
        <v>585</v>
      </c>
      <c r="AN15" s="396">
        <v>1199</v>
      </c>
      <c r="AO15" s="396">
        <v>646</v>
      </c>
      <c r="AP15" s="396">
        <v>553</v>
      </c>
      <c r="AQ15" s="396">
        <v>1184</v>
      </c>
      <c r="AR15" s="396">
        <v>608</v>
      </c>
      <c r="AS15" s="396">
        <v>576</v>
      </c>
    </row>
    <row r="16" spans="1:45" x14ac:dyDescent="0.15">
      <c r="A16" s="303"/>
      <c r="B16" s="386" t="s">
        <v>551</v>
      </c>
      <c r="C16" s="365">
        <f t="shared" si="1"/>
        <v>105.00941619585686</v>
      </c>
      <c r="D16" s="366">
        <f t="shared" si="2"/>
        <v>5443</v>
      </c>
      <c r="E16" s="367">
        <f t="shared" si="3"/>
        <v>2788</v>
      </c>
      <c r="F16" s="368">
        <f t="shared" si="4"/>
        <v>2655</v>
      </c>
      <c r="G16" s="369">
        <f t="shared" si="5"/>
        <v>953</v>
      </c>
      <c r="H16" s="387">
        <v>503</v>
      </c>
      <c r="I16" s="388">
        <v>450</v>
      </c>
      <c r="J16" s="372">
        <f t="shared" si="6"/>
        <v>907</v>
      </c>
      <c r="K16" s="389">
        <v>470</v>
      </c>
      <c r="L16" s="390">
        <v>437</v>
      </c>
      <c r="M16" s="375">
        <f t="shared" si="7"/>
        <v>960</v>
      </c>
      <c r="N16" s="391">
        <v>496</v>
      </c>
      <c r="O16" s="392">
        <v>464</v>
      </c>
      <c r="P16" s="378">
        <f t="shared" si="8"/>
        <v>1029</v>
      </c>
      <c r="Q16" s="391">
        <v>496</v>
      </c>
      <c r="R16" s="393">
        <v>533</v>
      </c>
      <c r="S16" s="380">
        <f t="shared" si="0"/>
        <v>1058</v>
      </c>
      <c r="T16" s="394">
        <v>515</v>
      </c>
      <c r="U16" s="395">
        <v>543</v>
      </c>
      <c r="V16" s="380">
        <v>1044</v>
      </c>
      <c r="W16" s="394">
        <v>534</v>
      </c>
      <c r="X16" s="395">
        <v>510</v>
      </c>
      <c r="Y16" s="396">
        <v>1022</v>
      </c>
      <c r="Z16" s="396">
        <v>490</v>
      </c>
      <c r="AA16" s="396">
        <v>532</v>
      </c>
      <c r="AB16" s="396">
        <v>1047</v>
      </c>
      <c r="AC16" s="396">
        <v>558</v>
      </c>
      <c r="AD16" s="396">
        <v>489</v>
      </c>
      <c r="AE16" s="396">
        <v>1166</v>
      </c>
      <c r="AF16" s="396">
        <v>609</v>
      </c>
      <c r="AG16" s="396">
        <v>557</v>
      </c>
      <c r="AH16" s="396">
        <v>1099</v>
      </c>
      <c r="AI16" s="396">
        <v>561</v>
      </c>
      <c r="AJ16" s="396">
        <v>538</v>
      </c>
      <c r="AK16" s="396">
        <v>1062</v>
      </c>
      <c r="AL16" s="396">
        <v>518</v>
      </c>
      <c r="AM16" s="396">
        <v>544</v>
      </c>
      <c r="AN16" s="396">
        <v>1067</v>
      </c>
      <c r="AO16" s="396">
        <v>538</v>
      </c>
      <c r="AP16" s="396">
        <v>529</v>
      </c>
      <c r="AQ16" s="396">
        <v>1049</v>
      </c>
      <c r="AR16" s="396">
        <v>562</v>
      </c>
      <c r="AS16" s="396">
        <v>487</v>
      </c>
    </row>
    <row r="17" spans="1:45" x14ac:dyDescent="0.15">
      <c r="A17" s="346"/>
      <c r="B17" s="386" t="s">
        <v>552</v>
      </c>
      <c r="C17" s="365">
        <f t="shared" si="1"/>
        <v>108.11034482758622</v>
      </c>
      <c r="D17" s="366">
        <f t="shared" si="2"/>
        <v>7544</v>
      </c>
      <c r="E17" s="367">
        <f t="shared" si="3"/>
        <v>3919</v>
      </c>
      <c r="F17" s="368">
        <f t="shared" si="4"/>
        <v>3625</v>
      </c>
      <c r="G17" s="369">
        <f t="shared" si="5"/>
        <v>2203</v>
      </c>
      <c r="H17" s="387">
        <v>1130</v>
      </c>
      <c r="I17" s="388">
        <v>1073</v>
      </c>
      <c r="J17" s="372">
        <f t="shared" si="6"/>
        <v>2146</v>
      </c>
      <c r="K17" s="389">
        <v>1110</v>
      </c>
      <c r="L17" s="390">
        <v>1036</v>
      </c>
      <c r="M17" s="375">
        <f t="shared" si="7"/>
        <v>2022</v>
      </c>
      <c r="N17" s="391">
        <v>1053</v>
      </c>
      <c r="O17" s="392">
        <v>969</v>
      </c>
      <c r="P17" s="378">
        <f t="shared" si="8"/>
        <v>2110</v>
      </c>
      <c r="Q17" s="391">
        <v>1059</v>
      </c>
      <c r="R17" s="393">
        <v>1051</v>
      </c>
      <c r="S17" s="380">
        <f t="shared" si="0"/>
        <v>2038</v>
      </c>
      <c r="T17" s="394">
        <v>1041</v>
      </c>
      <c r="U17" s="395">
        <v>997</v>
      </c>
      <c r="V17" s="380">
        <v>2025</v>
      </c>
      <c r="W17" s="394">
        <v>1073</v>
      </c>
      <c r="X17" s="395">
        <v>952</v>
      </c>
      <c r="Y17" s="396">
        <v>1893</v>
      </c>
      <c r="Z17" s="396">
        <v>957</v>
      </c>
      <c r="AA17" s="396">
        <v>936</v>
      </c>
      <c r="AB17" s="396">
        <v>1801</v>
      </c>
      <c r="AC17" s="396">
        <v>898</v>
      </c>
      <c r="AD17" s="396">
        <v>903</v>
      </c>
      <c r="AE17" s="396">
        <v>1725</v>
      </c>
      <c r="AF17" s="396">
        <v>905</v>
      </c>
      <c r="AG17" s="396">
        <v>820</v>
      </c>
      <c r="AH17" s="396">
        <v>1623</v>
      </c>
      <c r="AI17" s="396">
        <v>831</v>
      </c>
      <c r="AJ17" s="396">
        <v>792</v>
      </c>
      <c r="AK17" s="396">
        <v>1459</v>
      </c>
      <c r="AL17" s="396">
        <v>790</v>
      </c>
      <c r="AM17" s="396">
        <v>669</v>
      </c>
      <c r="AN17" s="396">
        <v>1413</v>
      </c>
      <c r="AO17" s="396">
        <v>713</v>
      </c>
      <c r="AP17" s="396">
        <v>700</v>
      </c>
      <c r="AQ17" s="396">
        <v>1324</v>
      </c>
      <c r="AR17" s="396">
        <v>680</v>
      </c>
      <c r="AS17" s="396">
        <v>644</v>
      </c>
    </row>
    <row r="18" spans="1:45" x14ac:dyDescent="0.15">
      <c r="A18" s="303" t="s">
        <v>489</v>
      </c>
      <c r="B18" s="386" t="s">
        <v>490</v>
      </c>
      <c r="C18" s="365">
        <f t="shared" si="1"/>
        <v>104.0437487457355</v>
      </c>
      <c r="D18" s="366">
        <f t="shared" si="2"/>
        <v>20335</v>
      </c>
      <c r="E18" s="367">
        <f t="shared" si="3"/>
        <v>10369</v>
      </c>
      <c r="F18" s="368">
        <f t="shared" si="4"/>
        <v>9966</v>
      </c>
      <c r="G18" s="369">
        <f t="shared" si="5"/>
        <v>5088</v>
      </c>
      <c r="H18" s="387">
        <v>2586</v>
      </c>
      <c r="I18" s="388">
        <v>2502</v>
      </c>
      <c r="J18" s="372">
        <f t="shared" si="6"/>
        <v>4904</v>
      </c>
      <c r="K18" s="389">
        <v>2506</v>
      </c>
      <c r="L18" s="390">
        <v>2398</v>
      </c>
      <c r="M18" s="375">
        <f t="shared" si="7"/>
        <v>4931</v>
      </c>
      <c r="N18" s="391">
        <v>2561</v>
      </c>
      <c r="O18" s="392">
        <v>2370</v>
      </c>
      <c r="P18" s="378">
        <f t="shared" si="8"/>
        <v>4939</v>
      </c>
      <c r="Q18" s="391">
        <v>2536</v>
      </c>
      <c r="R18" s="393">
        <v>2403</v>
      </c>
      <c r="S18" s="380">
        <f t="shared" si="0"/>
        <v>4905</v>
      </c>
      <c r="T18" s="394">
        <v>2539</v>
      </c>
      <c r="U18" s="395">
        <v>2366</v>
      </c>
      <c r="V18" s="380">
        <v>4820</v>
      </c>
      <c r="W18" s="394">
        <v>2508</v>
      </c>
      <c r="X18" s="395">
        <v>2312</v>
      </c>
      <c r="Y18" s="396">
        <v>4652</v>
      </c>
      <c r="Z18" s="396">
        <v>2403</v>
      </c>
      <c r="AA18" s="396">
        <v>2249</v>
      </c>
      <c r="AB18" s="396">
        <v>4597</v>
      </c>
      <c r="AC18" s="396">
        <v>2364</v>
      </c>
      <c r="AD18" s="396">
        <v>2233</v>
      </c>
      <c r="AE18" s="396">
        <v>4381</v>
      </c>
      <c r="AF18" s="396">
        <v>2253</v>
      </c>
      <c r="AG18" s="396">
        <v>2128</v>
      </c>
      <c r="AH18" s="396">
        <v>4187</v>
      </c>
      <c r="AI18" s="396">
        <v>2125</v>
      </c>
      <c r="AJ18" s="396">
        <v>2062</v>
      </c>
      <c r="AK18" s="396">
        <v>4005</v>
      </c>
      <c r="AL18" s="396">
        <v>2039</v>
      </c>
      <c r="AM18" s="396">
        <v>1966</v>
      </c>
      <c r="AN18" s="396">
        <v>3882</v>
      </c>
      <c r="AO18" s="396">
        <v>2009</v>
      </c>
      <c r="AP18" s="396">
        <v>1873</v>
      </c>
      <c r="AQ18" s="396">
        <v>3880</v>
      </c>
      <c r="AR18" s="396">
        <v>1943</v>
      </c>
      <c r="AS18" s="396">
        <v>1937</v>
      </c>
    </row>
    <row r="19" spans="1:45" x14ac:dyDescent="0.15">
      <c r="A19" s="397" t="s">
        <v>491</v>
      </c>
      <c r="B19" s="386" t="s">
        <v>492</v>
      </c>
      <c r="C19" s="365">
        <f t="shared" si="1"/>
        <v>105.3925798101812</v>
      </c>
      <c r="D19" s="366">
        <f t="shared" si="2"/>
        <v>19044</v>
      </c>
      <c r="E19" s="367">
        <f t="shared" si="3"/>
        <v>9772</v>
      </c>
      <c r="F19" s="368">
        <f t="shared" si="4"/>
        <v>9272</v>
      </c>
      <c r="G19" s="369">
        <f t="shared" si="5"/>
        <v>4385</v>
      </c>
      <c r="H19" s="387">
        <v>2223</v>
      </c>
      <c r="I19" s="388">
        <v>2162</v>
      </c>
      <c r="J19" s="372">
        <f t="shared" si="6"/>
        <v>4131</v>
      </c>
      <c r="K19" s="389">
        <v>2068</v>
      </c>
      <c r="L19" s="390">
        <v>2063</v>
      </c>
      <c r="M19" s="375">
        <f t="shared" si="7"/>
        <v>4289</v>
      </c>
      <c r="N19" s="391">
        <v>2214</v>
      </c>
      <c r="O19" s="392">
        <v>2075</v>
      </c>
      <c r="P19" s="378">
        <f t="shared" si="8"/>
        <v>4232</v>
      </c>
      <c r="Q19" s="391">
        <v>2202</v>
      </c>
      <c r="R19" s="393">
        <v>2030</v>
      </c>
      <c r="S19" s="380">
        <f t="shared" si="0"/>
        <v>4072</v>
      </c>
      <c r="T19" s="394">
        <v>2058</v>
      </c>
      <c r="U19" s="395">
        <v>2014</v>
      </c>
      <c r="V19" s="380">
        <v>4066</v>
      </c>
      <c r="W19" s="394">
        <v>2050</v>
      </c>
      <c r="X19" s="395">
        <v>2016</v>
      </c>
      <c r="Y19" s="396">
        <v>3916</v>
      </c>
      <c r="Z19" s="396">
        <v>2025</v>
      </c>
      <c r="AA19" s="396">
        <v>1891</v>
      </c>
      <c r="AB19" s="396">
        <v>3909</v>
      </c>
      <c r="AC19" s="396">
        <v>2022</v>
      </c>
      <c r="AD19" s="396">
        <v>1887</v>
      </c>
      <c r="AE19" s="396">
        <v>3759</v>
      </c>
      <c r="AF19" s="396">
        <v>1952</v>
      </c>
      <c r="AG19" s="396">
        <v>1807</v>
      </c>
      <c r="AH19" s="396">
        <v>3859</v>
      </c>
      <c r="AI19" s="396">
        <v>1969</v>
      </c>
      <c r="AJ19" s="396">
        <v>1890</v>
      </c>
      <c r="AK19" s="396">
        <v>3886</v>
      </c>
      <c r="AL19" s="396">
        <v>1980</v>
      </c>
      <c r="AM19" s="396">
        <v>1906</v>
      </c>
      <c r="AN19" s="396">
        <v>3863</v>
      </c>
      <c r="AO19" s="396">
        <v>1987</v>
      </c>
      <c r="AP19" s="396">
        <v>1876</v>
      </c>
      <c r="AQ19" s="396">
        <v>3677</v>
      </c>
      <c r="AR19" s="396">
        <v>1884</v>
      </c>
      <c r="AS19" s="396">
        <v>1793</v>
      </c>
    </row>
    <row r="20" spans="1:45" x14ac:dyDescent="0.15">
      <c r="A20" s="303" t="s">
        <v>493</v>
      </c>
      <c r="B20" s="386" t="s">
        <v>494</v>
      </c>
      <c r="C20" s="365">
        <f t="shared" si="1"/>
        <v>103.09416118421053</v>
      </c>
      <c r="D20" s="366">
        <f t="shared" si="2"/>
        <v>19757</v>
      </c>
      <c r="E20" s="367">
        <f t="shared" si="3"/>
        <v>10029</v>
      </c>
      <c r="F20" s="368">
        <f t="shared" si="4"/>
        <v>9728</v>
      </c>
      <c r="G20" s="369">
        <f t="shared" si="5"/>
        <v>4827</v>
      </c>
      <c r="H20" s="387">
        <v>2460</v>
      </c>
      <c r="I20" s="388">
        <v>2367</v>
      </c>
      <c r="J20" s="372">
        <f t="shared" si="6"/>
        <v>4652</v>
      </c>
      <c r="K20" s="389">
        <v>2404</v>
      </c>
      <c r="L20" s="390">
        <v>2248</v>
      </c>
      <c r="M20" s="375">
        <f t="shared" si="7"/>
        <v>4653</v>
      </c>
      <c r="N20" s="391">
        <v>2411</v>
      </c>
      <c r="O20" s="392">
        <v>2242</v>
      </c>
      <c r="P20" s="378">
        <f t="shared" si="8"/>
        <v>4498</v>
      </c>
      <c r="Q20" s="391">
        <v>2315</v>
      </c>
      <c r="R20" s="393">
        <v>2183</v>
      </c>
      <c r="S20" s="380">
        <f t="shared" si="0"/>
        <v>4475</v>
      </c>
      <c r="T20" s="394">
        <v>2291</v>
      </c>
      <c r="U20" s="395">
        <v>2184</v>
      </c>
      <c r="V20" s="380">
        <v>4402</v>
      </c>
      <c r="W20" s="394">
        <v>2257</v>
      </c>
      <c r="X20" s="395">
        <v>2145</v>
      </c>
      <c r="Y20" s="396">
        <v>4443</v>
      </c>
      <c r="Z20" s="396">
        <v>2269</v>
      </c>
      <c r="AA20" s="396">
        <v>2174</v>
      </c>
      <c r="AB20" s="396">
        <v>4395</v>
      </c>
      <c r="AC20" s="396">
        <v>2293</v>
      </c>
      <c r="AD20" s="396">
        <v>2102</v>
      </c>
      <c r="AE20" s="396">
        <v>4345</v>
      </c>
      <c r="AF20" s="396">
        <v>2262</v>
      </c>
      <c r="AG20" s="396">
        <v>2083</v>
      </c>
      <c r="AH20" s="396">
        <v>4076</v>
      </c>
      <c r="AI20" s="396">
        <v>2092</v>
      </c>
      <c r="AJ20" s="396">
        <v>1984</v>
      </c>
      <c r="AK20" s="396">
        <v>3927</v>
      </c>
      <c r="AL20" s="396">
        <v>1962</v>
      </c>
      <c r="AM20" s="396">
        <v>1965</v>
      </c>
      <c r="AN20" s="396">
        <v>3732</v>
      </c>
      <c r="AO20" s="396">
        <v>1894</v>
      </c>
      <c r="AP20" s="396">
        <v>1838</v>
      </c>
      <c r="AQ20" s="396">
        <v>3677</v>
      </c>
      <c r="AR20" s="396">
        <v>1819</v>
      </c>
      <c r="AS20" s="396">
        <v>1858</v>
      </c>
    </row>
    <row r="21" spans="1:45" x14ac:dyDescent="0.15">
      <c r="A21" s="397" t="s">
        <v>495</v>
      </c>
      <c r="B21" s="386" t="s">
        <v>496</v>
      </c>
      <c r="C21" s="365">
        <f t="shared" si="1"/>
        <v>106.99651264167393</v>
      </c>
      <c r="D21" s="366">
        <f t="shared" si="2"/>
        <v>9497</v>
      </c>
      <c r="E21" s="367">
        <f t="shared" si="3"/>
        <v>4909</v>
      </c>
      <c r="F21" s="368">
        <f t="shared" si="4"/>
        <v>4588</v>
      </c>
      <c r="G21" s="369">
        <f t="shared" si="5"/>
        <v>851</v>
      </c>
      <c r="H21" s="387">
        <v>434</v>
      </c>
      <c r="I21" s="388">
        <v>417</v>
      </c>
      <c r="J21" s="372">
        <f t="shared" si="6"/>
        <v>805</v>
      </c>
      <c r="K21" s="389">
        <v>419</v>
      </c>
      <c r="L21" s="390">
        <v>386</v>
      </c>
      <c r="M21" s="375">
        <f t="shared" si="7"/>
        <v>840</v>
      </c>
      <c r="N21" s="391">
        <v>451</v>
      </c>
      <c r="O21" s="392">
        <v>389</v>
      </c>
      <c r="P21" s="378">
        <f t="shared" si="8"/>
        <v>789</v>
      </c>
      <c r="Q21" s="391">
        <v>401</v>
      </c>
      <c r="R21" s="393">
        <v>388</v>
      </c>
      <c r="S21" s="380">
        <f t="shared" si="0"/>
        <v>767</v>
      </c>
      <c r="T21" s="394">
        <v>385</v>
      </c>
      <c r="U21" s="395">
        <v>382</v>
      </c>
      <c r="V21" s="380">
        <v>770</v>
      </c>
      <c r="W21" s="394">
        <v>378</v>
      </c>
      <c r="X21" s="395">
        <v>392</v>
      </c>
      <c r="Y21" s="396">
        <v>744</v>
      </c>
      <c r="Z21" s="396">
        <v>390</v>
      </c>
      <c r="AA21" s="396">
        <v>354</v>
      </c>
      <c r="AB21" s="396">
        <v>716</v>
      </c>
      <c r="AC21" s="396">
        <v>360</v>
      </c>
      <c r="AD21" s="396">
        <v>356</v>
      </c>
      <c r="AE21" s="396">
        <v>671</v>
      </c>
      <c r="AF21" s="396">
        <v>339</v>
      </c>
      <c r="AG21" s="396">
        <v>332</v>
      </c>
      <c r="AH21" s="396">
        <v>671</v>
      </c>
      <c r="AI21" s="396">
        <v>351</v>
      </c>
      <c r="AJ21" s="396">
        <v>320</v>
      </c>
      <c r="AK21" s="396">
        <v>2813</v>
      </c>
      <c r="AL21" s="396">
        <v>1462</v>
      </c>
      <c r="AM21" s="396">
        <v>1351</v>
      </c>
      <c r="AN21" s="396">
        <v>2670</v>
      </c>
      <c r="AO21" s="396">
        <v>1388</v>
      </c>
      <c r="AP21" s="396">
        <v>1282</v>
      </c>
      <c r="AQ21" s="396">
        <v>2672</v>
      </c>
      <c r="AR21" s="396">
        <v>1369</v>
      </c>
      <c r="AS21" s="396">
        <v>1303</v>
      </c>
    </row>
    <row r="22" spans="1:45" x14ac:dyDescent="0.15">
      <c r="A22" s="303" t="s">
        <v>497</v>
      </c>
      <c r="B22" s="398"/>
      <c r="C22" s="365">
        <f t="shared" si="1"/>
        <v>99.867724867724874</v>
      </c>
      <c r="D22" s="366">
        <f t="shared" si="2"/>
        <v>7555</v>
      </c>
      <c r="E22" s="367">
        <f t="shared" si="3"/>
        <v>3775</v>
      </c>
      <c r="F22" s="368">
        <f t="shared" si="4"/>
        <v>3780</v>
      </c>
      <c r="G22" s="369">
        <f t="shared" ref="G22:U22" si="9">SUM(G23:G25)</f>
        <v>3539</v>
      </c>
      <c r="H22" s="387">
        <f t="shared" si="9"/>
        <v>1823</v>
      </c>
      <c r="I22" s="388">
        <f t="shared" si="9"/>
        <v>1716</v>
      </c>
      <c r="J22" s="372">
        <f t="shared" si="9"/>
        <v>3328</v>
      </c>
      <c r="K22" s="389">
        <f t="shared" si="9"/>
        <v>1688</v>
      </c>
      <c r="L22" s="390">
        <f t="shared" si="9"/>
        <v>1640</v>
      </c>
      <c r="M22" s="375">
        <f t="shared" si="9"/>
        <v>3510</v>
      </c>
      <c r="N22" s="391">
        <f t="shared" si="9"/>
        <v>1786</v>
      </c>
      <c r="O22" s="392">
        <f t="shared" si="9"/>
        <v>1724</v>
      </c>
      <c r="P22" s="378">
        <f t="shared" si="9"/>
        <v>3303</v>
      </c>
      <c r="Q22" s="391">
        <f t="shared" si="9"/>
        <v>1698</v>
      </c>
      <c r="R22" s="393">
        <f t="shared" si="9"/>
        <v>1605</v>
      </c>
      <c r="S22" s="380">
        <f t="shared" si="9"/>
        <v>3201</v>
      </c>
      <c r="T22" s="394">
        <f t="shared" si="9"/>
        <v>1643</v>
      </c>
      <c r="U22" s="395">
        <f t="shared" si="9"/>
        <v>1558</v>
      </c>
      <c r="V22" s="380">
        <v>3232</v>
      </c>
      <c r="W22" s="394">
        <v>1637</v>
      </c>
      <c r="X22" s="395">
        <v>1595</v>
      </c>
      <c r="Y22" s="396">
        <v>3059</v>
      </c>
      <c r="Z22" s="396">
        <v>1584</v>
      </c>
      <c r="AA22" s="396">
        <v>1475</v>
      </c>
      <c r="AB22" s="396">
        <v>2979</v>
      </c>
      <c r="AC22" s="396">
        <v>1535</v>
      </c>
      <c r="AD22" s="396">
        <v>1444</v>
      </c>
      <c r="AE22" s="396">
        <v>2919</v>
      </c>
      <c r="AF22" s="396">
        <v>1476</v>
      </c>
      <c r="AG22" s="396">
        <v>1443</v>
      </c>
      <c r="AH22" s="396">
        <v>2868</v>
      </c>
      <c r="AI22" s="396">
        <v>1414</v>
      </c>
      <c r="AJ22" s="396">
        <v>1454</v>
      </c>
      <c r="AK22" s="396">
        <v>615</v>
      </c>
      <c r="AL22" s="396">
        <v>324</v>
      </c>
      <c r="AM22" s="396">
        <v>291</v>
      </c>
      <c r="AN22" s="396">
        <v>595</v>
      </c>
      <c r="AO22" s="396">
        <v>293</v>
      </c>
      <c r="AP22" s="396">
        <v>302</v>
      </c>
      <c r="AQ22" s="396">
        <v>558</v>
      </c>
      <c r="AR22" s="396">
        <v>268</v>
      </c>
      <c r="AS22" s="396">
        <v>290</v>
      </c>
    </row>
    <row r="23" spans="1:45" x14ac:dyDescent="0.15">
      <c r="A23" s="303"/>
      <c r="B23" s="386" t="s">
        <v>498</v>
      </c>
      <c r="C23" s="365">
        <f t="shared" si="1"/>
        <v>102.55539671193709</v>
      </c>
      <c r="D23" s="366">
        <f t="shared" si="2"/>
        <v>11335</v>
      </c>
      <c r="E23" s="367">
        <f t="shared" si="3"/>
        <v>5739</v>
      </c>
      <c r="F23" s="368">
        <f t="shared" si="4"/>
        <v>5596</v>
      </c>
      <c r="G23" s="369">
        <f t="shared" si="5"/>
        <v>2030</v>
      </c>
      <c r="H23" s="387">
        <v>1003</v>
      </c>
      <c r="I23" s="388">
        <v>1027</v>
      </c>
      <c r="J23" s="372">
        <f t="shared" si="6"/>
        <v>1893</v>
      </c>
      <c r="K23" s="389">
        <v>987</v>
      </c>
      <c r="L23" s="390">
        <v>906</v>
      </c>
      <c r="M23" s="375">
        <f t="shared" si="7"/>
        <v>2078</v>
      </c>
      <c r="N23" s="391">
        <v>1083</v>
      </c>
      <c r="O23" s="392">
        <v>995</v>
      </c>
      <c r="P23" s="378">
        <f t="shared" si="8"/>
        <v>1971</v>
      </c>
      <c r="Q23" s="391">
        <v>1003</v>
      </c>
      <c r="R23" s="393">
        <v>968</v>
      </c>
      <c r="S23" s="380">
        <f>SUM(T23:U23)</f>
        <v>1879</v>
      </c>
      <c r="T23" s="394">
        <v>962</v>
      </c>
      <c r="U23" s="395">
        <v>917</v>
      </c>
      <c r="V23" s="380">
        <v>1909</v>
      </c>
      <c r="W23" s="394">
        <v>958</v>
      </c>
      <c r="X23" s="395">
        <v>951</v>
      </c>
      <c r="Y23" s="396">
        <v>1768</v>
      </c>
      <c r="Z23" s="396">
        <v>935</v>
      </c>
      <c r="AA23" s="396">
        <v>833</v>
      </c>
      <c r="AB23" s="396">
        <v>1768</v>
      </c>
      <c r="AC23" s="396">
        <v>901</v>
      </c>
      <c r="AD23" s="396">
        <v>867</v>
      </c>
      <c r="AE23" s="396">
        <v>1712</v>
      </c>
      <c r="AF23" s="396">
        <v>871</v>
      </c>
      <c r="AG23" s="396">
        <v>841</v>
      </c>
      <c r="AH23" s="396">
        <v>1708</v>
      </c>
      <c r="AI23" s="396">
        <v>853</v>
      </c>
      <c r="AJ23" s="396">
        <v>855</v>
      </c>
      <c r="AK23" s="396">
        <v>2675</v>
      </c>
      <c r="AL23" s="396">
        <v>1363</v>
      </c>
      <c r="AM23" s="396">
        <v>1312</v>
      </c>
      <c r="AN23" s="396">
        <v>2605</v>
      </c>
      <c r="AO23" s="396">
        <v>1328</v>
      </c>
      <c r="AP23" s="396">
        <v>1277</v>
      </c>
      <c r="AQ23" s="396">
        <v>2635</v>
      </c>
      <c r="AR23" s="396">
        <v>1324</v>
      </c>
      <c r="AS23" s="396">
        <v>1311</v>
      </c>
    </row>
    <row r="24" spans="1:45" x14ac:dyDescent="0.15">
      <c r="A24" s="303"/>
      <c r="B24" s="386" t="s">
        <v>499</v>
      </c>
      <c r="C24" s="365">
        <f t="shared" si="1"/>
        <v>99.247902805901063</v>
      </c>
      <c r="D24" s="366">
        <f t="shared" si="2"/>
        <v>6888</v>
      </c>
      <c r="E24" s="367">
        <f t="shared" si="3"/>
        <v>3431</v>
      </c>
      <c r="F24" s="368">
        <f t="shared" si="4"/>
        <v>3457</v>
      </c>
      <c r="G24" s="369">
        <f t="shared" si="5"/>
        <v>1284</v>
      </c>
      <c r="H24" s="387">
        <v>700</v>
      </c>
      <c r="I24" s="388">
        <v>584</v>
      </c>
      <c r="J24" s="372">
        <f t="shared" si="6"/>
        <v>1193</v>
      </c>
      <c r="K24" s="389">
        <v>580</v>
      </c>
      <c r="L24" s="390">
        <v>613</v>
      </c>
      <c r="M24" s="375">
        <f t="shared" si="7"/>
        <v>1198</v>
      </c>
      <c r="N24" s="391">
        <v>593</v>
      </c>
      <c r="O24" s="392">
        <v>605</v>
      </c>
      <c r="P24" s="378">
        <f t="shared" si="8"/>
        <v>1151</v>
      </c>
      <c r="Q24" s="391">
        <v>614</v>
      </c>
      <c r="R24" s="393">
        <v>537</v>
      </c>
      <c r="S24" s="380">
        <f>SUM(T24:U24)</f>
        <v>1139</v>
      </c>
      <c r="T24" s="394">
        <v>586</v>
      </c>
      <c r="U24" s="395">
        <v>553</v>
      </c>
      <c r="V24" s="380">
        <v>1157</v>
      </c>
      <c r="W24" s="394">
        <v>592</v>
      </c>
      <c r="X24" s="395">
        <v>565</v>
      </c>
      <c r="Y24" s="396">
        <v>1109</v>
      </c>
      <c r="Z24" s="396">
        <v>561</v>
      </c>
      <c r="AA24" s="396">
        <v>548</v>
      </c>
      <c r="AB24" s="396">
        <v>1070</v>
      </c>
      <c r="AC24" s="396">
        <v>558</v>
      </c>
      <c r="AD24" s="396">
        <v>512</v>
      </c>
      <c r="AE24" s="396">
        <v>1047</v>
      </c>
      <c r="AF24" s="396">
        <v>530</v>
      </c>
      <c r="AG24" s="396">
        <v>517</v>
      </c>
      <c r="AH24" s="396">
        <v>1006</v>
      </c>
      <c r="AI24" s="396">
        <v>487</v>
      </c>
      <c r="AJ24" s="396">
        <v>519</v>
      </c>
      <c r="AK24" s="396">
        <v>1574</v>
      </c>
      <c r="AL24" s="396">
        <v>786</v>
      </c>
      <c r="AM24" s="396">
        <v>788</v>
      </c>
      <c r="AN24" s="396">
        <v>1641</v>
      </c>
      <c r="AO24" s="396">
        <v>825</v>
      </c>
      <c r="AP24" s="396">
        <v>816</v>
      </c>
      <c r="AQ24" s="396">
        <v>1620</v>
      </c>
      <c r="AR24" s="396">
        <v>803</v>
      </c>
      <c r="AS24" s="396">
        <v>817</v>
      </c>
    </row>
    <row r="25" spans="1:45" x14ac:dyDescent="0.15">
      <c r="A25" s="303"/>
      <c r="B25" s="386" t="s">
        <v>500</v>
      </c>
      <c r="C25" s="365">
        <f t="shared" si="1"/>
        <v>106.01092896174865</v>
      </c>
      <c r="D25" s="366">
        <f t="shared" si="2"/>
        <v>3016</v>
      </c>
      <c r="E25" s="367">
        <f t="shared" si="3"/>
        <v>1552</v>
      </c>
      <c r="F25" s="368">
        <f t="shared" si="4"/>
        <v>1464</v>
      </c>
      <c r="G25" s="369">
        <f t="shared" si="5"/>
        <v>225</v>
      </c>
      <c r="H25" s="387">
        <v>120</v>
      </c>
      <c r="I25" s="388">
        <v>105</v>
      </c>
      <c r="J25" s="372">
        <f t="shared" si="6"/>
        <v>242</v>
      </c>
      <c r="K25" s="389">
        <v>121</v>
      </c>
      <c r="L25" s="390">
        <v>121</v>
      </c>
      <c r="M25" s="375">
        <f t="shared" si="7"/>
        <v>234</v>
      </c>
      <c r="N25" s="391">
        <v>110</v>
      </c>
      <c r="O25" s="392">
        <v>124</v>
      </c>
      <c r="P25" s="378">
        <f t="shared" si="8"/>
        <v>181</v>
      </c>
      <c r="Q25" s="391">
        <v>81</v>
      </c>
      <c r="R25" s="393">
        <v>100</v>
      </c>
      <c r="S25" s="380">
        <f>SUM(T25:U25)</f>
        <v>183</v>
      </c>
      <c r="T25" s="394">
        <v>95</v>
      </c>
      <c r="U25" s="395">
        <v>88</v>
      </c>
      <c r="V25" s="380">
        <v>166</v>
      </c>
      <c r="W25" s="394">
        <v>87</v>
      </c>
      <c r="X25" s="395">
        <v>79</v>
      </c>
      <c r="Y25" s="396">
        <v>182</v>
      </c>
      <c r="Z25" s="396">
        <v>88</v>
      </c>
      <c r="AA25" s="396">
        <v>94</v>
      </c>
      <c r="AB25" s="396">
        <v>141</v>
      </c>
      <c r="AC25" s="396">
        <v>76</v>
      </c>
      <c r="AD25" s="396">
        <v>65</v>
      </c>
      <c r="AE25" s="396">
        <v>160</v>
      </c>
      <c r="AF25" s="396">
        <v>75</v>
      </c>
      <c r="AG25" s="396">
        <v>85</v>
      </c>
      <c r="AH25" s="396">
        <v>154</v>
      </c>
      <c r="AI25" s="396">
        <v>74</v>
      </c>
      <c r="AJ25" s="396">
        <v>80</v>
      </c>
      <c r="AK25" s="396">
        <v>974</v>
      </c>
      <c r="AL25" s="396">
        <v>507</v>
      </c>
      <c r="AM25" s="396">
        <v>467</v>
      </c>
      <c r="AN25" s="396">
        <v>851</v>
      </c>
      <c r="AO25" s="396">
        <v>442</v>
      </c>
      <c r="AP25" s="396">
        <v>409</v>
      </c>
      <c r="AQ25" s="396">
        <v>877</v>
      </c>
      <c r="AR25" s="396">
        <v>454</v>
      </c>
      <c r="AS25" s="396">
        <v>423</v>
      </c>
    </row>
    <row r="26" spans="1:45" x14ac:dyDescent="0.15">
      <c r="A26" s="384" t="s">
        <v>501</v>
      </c>
      <c r="B26" s="385"/>
      <c r="C26" s="365">
        <f t="shared" si="1"/>
        <v>103.43655589123868</v>
      </c>
      <c r="D26" s="366">
        <f t="shared" si="2"/>
        <v>5387</v>
      </c>
      <c r="E26" s="367">
        <f t="shared" si="3"/>
        <v>2739</v>
      </c>
      <c r="F26" s="368">
        <f t="shared" si="4"/>
        <v>2648</v>
      </c>
      <c r="G26" s="369">
        <f t="shared" ref="G26:U26" si="10">SUM(G27:G28)</f>
        <v>2688</v>
      </c>
      <c r="H26" s="387">
        <f t="shared" si="10"/>
        <v>1337</v>
      </c>
      <c r="I26" s="388">
        <f t="shared" si="10"/>
        <v>1351</v>
      </c>
      <c r="J26" s="372">
        <f t="shared" si="10"/>
        <v>2709</v>
      </c>
      <c r="K26" s="389">
        <f t="shared" si="10"/>
        <v>1371</v>
      </c>
      <c r="L26" s="390">
        <f t="shared" si="10"/>
        <v>1338</v>
      </c>
      <c r="M26" s="375">
        <f t="shared" si="10"/>
        <v>2741</v>
      </c>
      <c r="N26" s="391">
        <f t="shared" si="10"/>
        <v>1427</v>
      </c>
      <c r="O26" s="392">
        <f t="shared" si="10"/>
        <v>1314</v>
      </c>
      <c r="P26" s="378">
        <f t="shared" si="10"/>
        <v>2679</v>
      </c>
      <c r="Q26" s="391">
        <f t="shared" si="10"/>
        <v>1381</v>
      </c>
      <c r="R26" s="393">
        <f t="shared" si="10"/>
        <v>1298</v>
      </c>
      <c r="S26" s="380">
        <f t="shared" si="10"/>
        <v>2728</v>
      </c>
      <c r="T26" s="394">
        <f t="shared" si="10"/>
        <v>1368</v>
      </c>
      <c r="U26" s="395">
        <f t="shared" si="10"/>
        <v>1360</v>
      </c>
      <c r="V26" s="380">
        <v>2743</v>
      </c>
      <c r="W26" s="394">
        <v>1465</v>
      </c>
      <c r="X26" s="395">
        <v>1278</v>
      </c>
      <c r="Y26" s="396">
        <v>2611</v>
      </c>
      <c r="Z26" s="396">
        <v>1332</v>
      </c>
      <c r="AA26" s="396">
        <v>1279</v>
      </c>
      <c r="AB26" s="396">
        <v>2525</v>
      </c>
      <c r="AC26" s="396">
        <v>1285</v>
      </c>
      <c r="AD26" s="396">
        <v>1240</v>
      </c>
      <c r="AE26" s="396">
        <v>2509</v>
      </c>
      <c r="AF26" s="396">
        <v>1276</v>
      </c>
      <c r="AG26" s="396">
        <v>1233</v>
      </c>
      <c r="AH26" s="396">
        <v>2500</v>
      </c>
      <c r="AI26" s="396">
        <v>1265</v>
      </c>
      <c r="AJ26" s="396">
        <v>1235</v>
      </c>
      <c r="AK26" s="396">
        <v>127</v>
      </c>
      <c r="AL26" s="396">
        <v>70</v>
      </c>
      <c r="AM26" s="396">
        <v>57</v>
      </c>
      <c r="AN26" s="396">
        <v>113</v>
      </c>
      <c r="AO26" s="396">
        <v>61</v>
      </c>
      <c r="AP26" s="396">
        <v>52</v>
      </c>
      <c r="AQ26" s="396">
        <v>138</v>
      </c>
      <c r="AR26" s="396">
        <v>67</v>
      </c>
      <c r="AS26" s="396">
        <v>71</v>
      </c>
    </row>
    <row r="27" spans="1:45" x14ac:dyDescent="0.15">
      <c r="A27" s="303"/>
      <c r="B27" s="386" t="s">
        <v>502</v>
      </c>
      <c r="C27" s="365">
        <f t="shared" si="1"/>
        <v>103.43793723765739</v>
      </c>
      <c r="D27" s="366">
        <f t="shared" si="2"/>
        <v>10178</v>
      </c>
      <c r="E27" s="367">
        <f t="shared" si="3"/>
        <v>5175</v>
      </c>
      <c r="F27" s="368">
        <f t="shared" si="4"/>
        <v>5003</v>
      </c>
      <c r="G27" s="369">
        <f t="shared" si="5"/>
        <v>1981</v>
      </c>
      <c r="H27" s="399">
        <v>967</v>
      </c>
      <c r="I27" s="388">
        <v>1014</v>
      </c>
      <c r="J27" s="372">
        <f t="shared" si="6"/>
        <v>1966</v>
      </c>
      <c r="K27" s="390">
        <v>995</v>
      </c>
      <c r="L27" s="390">
        <v>971</v>
      </c>
      <c r="M27" s="375">
        <f t="shared" si="7"/>
        <v>1941</v>
      </c>
      <c r="N27" s="393">
        <v>1014</v>
      </c>
      <c r="O27" s="392">
        <v>927</v>
      </c>
      <c r="P27" s="378">
        <f t="shared" si="8"/>
        <v>1901</v>
      </c>
      <c r="Q27" s="393">
        <v>980</v>
      </c>
      <c r="R27" s="393">
        <v>921</v>
      </c>
      <c r="S27" s="380">
        <f>SUM(T27:U27)</f>
        <v>1933</v>
      </c>
      <c r="T27" s="400">
        <v>958</v>
      </c>
      <c r="U27" s="395">
        <v>975</v>
      </c>
      <c r="V27" s="380">
        <v>1931</v>
      </c>
      <c r="W27" s="400">
        <v>1048</v>
      </c>
      <c r="X27" s="395">
        <v>883</v>
      </c>
      <c r="Y27" s="396">
        <v>1804</v>
      </c>
      <c r="Z27" s="396">
        <v>912</v>
      </c>
      <c r="AA27" s="396">
        <v>892</v>
      </c>
      <c r="AB27" s="396">
        <v>1745</v>
      </c>
      <c r="AC27" s="396">
        <v>898</v>
      </c>
      <c r="AD27" s="396">
        <v>847</v>
      </c>
      <c r="AE27" s="396">
        <v>1743</v>
      </c>
      <c r="AF27" s="396">
        <v>861</v>
      </c>
      <c r="AG27" s="396">
        <v>882</v>
      </c>
      <c r="AH27" s="396">
        <v>1696</v>
      </c>
      <c r="AI27" s="396">
        <v>850</v>
      </c>
      <c r="AJ27" s="396">
        <v>846</v>
      </c>
      <c r="AK27" s="396">
        <v>2412</v>
      </c>
      <c r="AL27" s="396">
        <v>1242</v>
      </c>
      <c r="AM27" s="396">
        <v>1170</v>
      </c>
      <c r="AN27" s="396">
        <v>2245</v>
      </c>
      <c r="AO27" s="396">
        <v>1139</v>
      </c>
      <c r="AP27" s="396">
        <v>1106</v>
      </c>
      <c r="AQ27" s="396">
        <v>2082</v>
      </c>
      <c r="AR27" s="396">
        <v>1083</v>
      </c>
      <c r="AS27" s="396">
        <v>999</v>
      </c>
    </row>
    <row r="28" spans="1:45" x14ac:dyDescent="0.15">
      <c r="A28" s="346"/>
      <c r="B28" s="386" t="s">
        <v>503</v>
      </c>
      <c r="C28" s="365">
        <f t="shared" si="1"/>
        <v>106.61157024793388</v>
      </c>
      <c r="D28" s="366">
        <f t="shared" si="2"/>
        <v>6250</v>
      </c>
      <c r="E28" s="367">
        <f t="shared" si="3"/>
        <v>3225</v>
      </c>
      <c r="F28" s="368">
        <f t="shared" si="4"/>
        <v>3025</v>
      </c>
      <c r="G28" s="369">
        <f t="shared" si="5"/>
        <v>707</v>
      </c>
      <c r="H28" s="399">
        <v>370</v>
      </c>
      <c r="I28" s="388">
        <v>337</v>
      </c>
      <c r="J28" s="372">
        <f t="shared" si="6"/>
        <v>743</v>
      </c>
      <c r="K28" s="390">
        <v>376</v>
      </c>
      <c r="L28" s="390">
        <v>367</v>
      </c>
      <c r="M28" s="375">
        <f t="shared" si="7"/>
        <v>800</v>
      </c>
      <c r="N28" s="393">
        <v>413</v>
      </c>
      <c r="O28" s="392">
        <v>387</v>
      </c>
      <c r="P28" s="378">
        <f t="shared" si="8"/>
        <v>778</v>
      </c>
      <c r="Q28" s="393">
        <v>401</v>
      </c>
      <c r="R28" s="393">
        <v>377</v>
      </c>
      <c r="S28" s="380">
        <f>SUM(T28:U28)</f>
        <v>795</v>
      </c>
      <c r="T28" s="400">
        <v>410</v>
      </c>
      <c r="U28" s="395">
        <v>385</v>
      </c>
      <c r="V28" s="380">
        <v>812</v>
      </c>
      <c r="W28" s="400">
        <v>417</v>
      </c>
      <c r="X28" s="395">
        <v>395</v>
      </c>
      <c r="Y28" s="396">
        <v>807</v>
      </c>
      <c r="Z28" s="396">
        <v>420</v>
      </c>
      <c r="AA28" s="396">
        <v>387</v>
      </c>
      <c r="AB28" s="396">
        <v>780</v>
      </c>
      <c r="AC28" s="396">
        <v>387</v>
      </c>
      <c r="AD28" s="396">
        <v>393</v>
      </c>
      <c r="AE28" s="396">
        <v>766</v>
      </c>
      <c r="AF28" s="396">
        <v>415</v>
      </c>
      <c r="AG28" s="396">
        <v>351</v>
      </c>
      <c r="AH28" s="396">
        <v>804</v>
      </c>
      <c r="AI28" s="396">
        <v>415</v>
      </c>
      <c r="AJ28" s="396">
        <v>389</v>
      </c>
      <c r="AK28" s="396">
        <v>1678</v>
      </c>
      <c r="AL28" s="396">
        <v>851</v>
      </c>
      <c r="AM28" s="396">
        <v>827</v>
      </c>
      <c r="AN28" s="396">
        <v>1532</v>
      </c>
      <c r="AO28" s="396">
        <v>778</v>
      </c>
      <c r="AP28" s="396">
        <v>754</v>
      </c>
      <c r="AQ28" s="396">
        <v>1470</v>
      </c>
      <c r="AR28" s="396">
        <v>766</v>
      </c>
      <c r="AS28" s="396">
        <v>704</v>
      </c>
    </row>
    <row r="29" spans="1:45" x14ac:dyDescent="0.15">
      <c r="A29" s="303" t="s">
        <v>504</v>
      </c>
      <c r="B29" s="386" t="s">
        <v>505</v>
      </c>
      <c r="C29" s="365">
        <f t="shared" si="1"/>
        <v>102.75054466230938</v>
      </c>
      <c r="D29" s="366">
        <f t="shared" si="2"/>
        <v>7445</v>
      </c>
      <c r="E29" s="367">
        <f t="shared" si="3"/>
        <v>3773</v>
      </c>
      <c r="F29" s="368">
        <f t="shared" si="4"/>
        <v>3672</v>
      </c>
      <c r="G29" s="369">
        <f t="shared" si="5"/>
        <v>2737</v>
      </c>
      <c r="H29" s="387">
        <v>1391</v>
      </c>
      <c r="I29" s="388">
        <v>1346</v>
      </c>
      <c r="J29" s="372">
        <f t="shared" si="6"/>
        <v>2760</v>
      </c>
      <c r="K29" s="389">
        <v>1404</v>
      </c>
      <c r="L29" s="390">
        <v>1356</v>
      </c>
      <c r="M29" s="375">
        <f t="shared" si="7"/>
        <v>2646</v>
      </c>
      <c r="N29" s="391">
        <v>1336</v>
      </c>
      <c r="O29" s="392">
        <v>1310</v>
      </c>
      <c r="P29" s="378">
        <f t="shared" si="8"/>
        <v>2629</v>
      </c>
      <c r="Q29" s="391">
        <v>1336</v>
      </c>
      <c r="R29" s="393">
        <v>1293</v>
      </c>
      <c r="S29" s="380">
        <f>SUM(T29:U29)</f>
        <v>2674</v>
      </c>
      <c r="T29" s="394">
        <v>1400</v>
      </c>
      <c r="U29" s="395">
        <v>1274</v>
      </c>
      <c r="V29" s="380">
        <v>2588</v>
      </c>
      <c r="W29" s="394">
        <v>1284</v>
      </c>
      <c r="X29" s="395">
        <v>1304</v>
      </c>
      <c r="Y29" s="396">
        <v>2572</v>
      </c>
      <c r="Z29" s="396">
        <v>1307</v>
      </c>
      <c r="AA29" s="396">
        <v>1265</v>
      </c>
      <c r="AB29" s="396">
        <v>2634</v>
      </c>
      <c r="AC29" s="396">
        <v>1317</v>
      </c>
      <c r="AD29" s="396">
        <v>1317</v>
      </c>
      <c r="AE29" s="396">
        <v>2692</v>
      </c>
      <c r="AF29" s="396">
        <v>1340</v>
      </c>
      <c r="AG29" s="396">
        <v>1352</v>
      </c>
      <c r="AH29" s="396">
        <v>2694</v>
      </c>
      <c r="AI29" s="396">
        <v>1364</v>
      </c>
      <c r="AJ29" s="396">
        <v>1330</v>
      </c>
      <c r="AK29" s="396">
        <v>734</v>
      </c>
      <c r="AL29" s="396">
        <v>391</v>
      </c>
      <c r="AM29" s="396">
        <v>343</v>
      </c>
      <c r="AN29" s="396">
        <v>713</v>
      </c>
      <c r="AO29" s="396">
        <v>361</v>
      </c>
      <c r="AP29" s="396">
        <v>352</v>
      </c>
      <c r="AQ29" s="396">
        <v>612</v>
      </c>
      <c r="AR29" s="396">
        <v>317</v>
      </c>
      <c r="AS29" s="396">
        <v>295</v>
      </c>
    </row>
    <row r="30" spans="1:45" x14ac:dyDescent="0.15">
      <c r="A30" s="384" t="s">
        <v>506</v>
      </c>
      <c r="B30" s="385"/>
      <c r="C30" s="365">
        <f t="shared" si="1"/>
        <v>105.67655867138579</v>
      </c>
      <c r="D30" s="366">
        <f t="shared" si="2"/>
        <v>15109</v>
      </c>
      <c r="E30" s="367">
        <f t="shared" si="3"/>
        <v>7763</v>
      </c>
      <c r="F30" s="368">
        <f t="shared" si="4"/>
        <v>7346</v>
      </c>
      <c r="G30" s="369">
        <f t="shared" ref="G30:U30" si="11">SUM(G31:G34)</f>
        <v>3714</v>
      </c>
      <c r="H30" s="401">
        <f t="shared" si="11"/>
        <v>1842</v>
      </c>
      <c r="I30" s="371">
        <f t="shared" si="11"/>
        <v>1872</v>
      </c>
      <c r="J30" s="372">
        <f t="shared" si="11"/>
        <v>3722</v>
      </c>
      <c r="K30" s="374">
        <f t="shared" si="11"/>
        <v>1911</v>
      </c>
      <c r="L30" s="374">
        <f t="shared" si="11"/>
        <v>1811</v>
      </c>
      <c r="M30" s="375">
        <f t="shared" si="11"/>
        <v>3744</v>
      </c>
      <c r="N30" s="379">
        <f t="shared" si="11"/>
        <v>1939</v>
      </c>
      <c r="O30" s="377">
        <f t="shared" si="11"/>
        <v>1805</v>
      </c>
      <c r="P30" s="378">
        <f t="shared" si="11"/>
        <v>3824</v>
      </c>
      <c r="Q30" s="379">
        <f t="shared" si="11"/>
        <v>1879</v>
      </c>
      <c r="R30" s="379">
        <f t="shared" si="11"/>
        <v>1945</v>
      </c>
      <c r="S30" s="380">
        <f t="shared" si="11"/>
        <v>3713</v>
      </c>
      <c r="T30" s="402">
        <f t="shared" si="11"/>
        <v>1955</v>
      </c>
      <c r="U30" s="382">
        <f t="shared" si="11"/>
        <v>1758</v>
      </c>
      <c r="V30" s="380">
        <v>3580</v>
      </c>
      <c r="W30" s="402">
        <v>1784</v>
      </c>
      <c r="X30" s="382">
        <v>1796</v>
      </c>
      <c r="Y30" s="383">
        <v>3449</v>
      </c>
      <c r="Z30" s="383">
        <v>1820</v>
      </c>
      <c r="AA30" s="383">
        <v>1629</v>
      </c>
      <c r="AB30" s="383">
        <v>3510</v>
      </c>
      <c r="AC30" s="383">
        <v>1823</v>
      </c>
      <c r="AD30" s="383">
        <v>1687</v>
      </c>
      <c r="AE30" s="383">
        <v>3416</v>
      </c>
      <c r="AF30" s="383">
        <v>1749</v>
      </c>
      <c r="AG30" s="383">
        <v>1667</v>
      </c>
      <c r="AH30" s="383">
        <v>3118</v>
      </c>
      <c r="AI30" s="383">
        <v>1672</v>
      </c>
      <c r="AJ30" s="383">
        <v>1446</v>
      </c>
      <c r="AK30" s="383">
        <v>3017</v>
      </c>
      <c r="AL30" s="383">
        <v>1561</v>
      </c>
      <c r="AM30" s="383">
        <v>1456</v>
      </c>
      <c r="AN30" s="383">
        <v>2854</v>
      </c>
      <c r="AO30" s="383">
        <v>1421</v>
      </c>
      <c r="AP30" s="383">
        <v>1433</v>
      </c>
      <c r="AQ30" s="383">
        <v>2704</v>
      </c>
      <c r="AR30" s="383">
        <v>1360</v>
      </c>
      <c r="AS30" s="383">
        <v>1344</v>
      </c>
    </row>
    <row r="31" spans="1:45" x14ac:dyDescent="0.15">
      <c r="A31" s="303"/>
      <c r="B31" s="386" t="s">
        <v>507</v>
      </c>
      <c r="C31" s="365">
        <f t="shared" si="1"/>
        <v>108.6509635974304</v>
      </c>
      <c r="D31" s="366">
        <f t="shared" si="2"/>
        <v>9744</v>
      </c>
      <c r="E31" s="367">
        <f t="shared" si="3"/>
        <v>5074</v>
      </c>
      <c r="F31" s="368">
        <f t="shared" si="4"/>
        <v>4670</v>
      </c>
      <c r="G31" s="369">
        <f t="shared" si="5"/>
        <v>2369</v>
      </c>
      <c r="H31" s="387">
        <v>1207</v>
      </c>
      <c r="I31" s="388">
        <v>1162</v>
      </c>
      <c r="J31" s="372">
        <f t="shared" si="6"/>
        <v>2390</v>
      </c>
      <c r="K31" s="389">
        <v>1212</v>
      </c>
      <c r="L31" s="390">
        <v>1178</v>
      </c>
      <c r="M31" s="375">
        <f t="shared" si="7"/>
        <v>2423</v>
      </c>
      <c r="N31" s="391">
        <v>1237</v>
      </c>
      <c r="O31" s="392">
        <v>1186</v>
      </c>
      <c r="P31" s="378">
        <f t="shared" si="8"/>
        <v>2553</v>
      </c>
      <c r="Q31" s="391">
        <v>1245</v>
      </c>
      <c r="R31" s="393">
        <v>1308</v>
      </c>
      <c r="S31" s="380">
        <f>SUM(T31:U31)</f>
        <v>2436</v>
      </c>
      <c r="T31" s="394">
        <v>1291</v>
      </c>
      <c r="U31" s="395">
        <v>1145</v>
      </c>
      <c r="V31" s="380">
        <v>2328</v>
      </c>
      <c r="W31" s="394">
        <v>1143</v>
      </c>
      <c r="X31" s="395">
        <v>1185</v>
      </c>
      <c r="Y31" s="396">
        <v>2263</v>
      </c>
      <c r="Z31" s="396">
        <v>1196</v>
      </c>
      <c r="AA31" s="396">
        <v>1067</v>
      </c>
      <c r="AB31" s="396">
        <v>2269</v>
      </c>
      <c r="AC31" s="396">
        <v>1169</v>
      </c>
      <c r="AD31" s="396">
        <v>1100</v>
      </c>
      <c r="AE31" s="396">
        <v>2232</v>
      </c>
      <c r="AF31" s="396">
        <v>1161</v>
      </c>
      <c r="AG31" s="396">
        <v>1071</v>
      </c>
      <c r="AH31" s="396">
        <v>2029</v>
      </c>
      <c r="AI31" s="396">
        <v>1113</v>
      </c>
      <c r="AJ31" s="396">
        <v>916</v>
      </c>
      <c r="AK31" s="396">
        <v>1912</v>
      </c>
      <c r="AL31" s="396">
        <v>1000</v>
      </c>
      <c r="AM31" s="396">
        <v>912</v>
      </c>
      <c r="AN31" s="396">
        <v>1860</v>
      </c>
      <c r="AO31" s="396">
        <v>926</v>
      </c>
      <c r="AP31" s="396">
        <v>934</v>
      </c>
      <c r="AQ31" s="396">
        <v>1711</v>
      </c>
      <c r="AR31" s="396">
        <v>874</v>
      </c>
      <c r="AS31" s="396">
        <v>837</v>
      </c>
    </row>
    <row r="32" spans="1:45" x14ac:dyDescent="0.15">
      <c r="A32" s="303"/>
      <c r="B32" s="386" t="s">
        <v>508</v>
      </c>
      <c r="C32" s="365">
        <f t="shared" si="1"/>
        <v>104.48143405889884</v>
      </c>
      <c r="D32" s="366">
        <f t="shared" si="2"/>
        <v>3194</v>
      </c>
      <c r="E32" s="367">
        <f t="shared" si="3"/>
        <v>1632</v>
      </c>
      <c r="F32" s="368">
        <f t="shared" si="4"/>
        <v>1562</v>
      </c>
      <c r="G32" s="369">
        <f t="shared" si="5"/>
        <v>828</v>
      </c>
      <c r="H32" s="387">
        <v>382</v>
      </c>
      <c r="I32" s="388">
        <v>446</v>
      </c>
      <c r="J32" s="372">
        <f t="shared" si="6"/>
        <v>840</v>
      </c>
      <c r="K32" s="389">
        <v>437</v>
      </c>
      <c r="L32" s="390">
        <v>403</v>
      </c>
      <c r="M32" s="375">
        <f t="shared" si="7"/>
        <v>842</v>
      </c>
      <c r="N32" s="391">
        <v>439</v>
      </c>
      <c r="O32" s="392">
        <v>403</v>
      </c>
      <c r="P32" s="378">
        <f t="shared" si="8"/>
        <v>769</v>
      </c>
      <c r="Q32" s="391">
        <v>376</v>
      </c>
      <c r="R32" s="393">
        <v>393</v>
      </c>
      <c r="S32" s="380">
        <f>SUM(T32:U32)</f>
        <v>737</v>
      </c>
      <c r="T32" s="394">
        <v>372</v>
      </c>
      <c r="U32" s="395">
        <v>365</v>
      </c>
      <c r="V32" s="380">
        <v>704</v>
      </c>
      <c r="W32" s="394">
        <v>372</v>
      </c>
      <c r="X32" s="395">
        <v>332</v>
      </c>
      <c r="Y32" s="396">
        <v>684</v>
      </c>
      <c r="Z32" s="396">
        <v>359</v>
      </c>
      <c r="AA32" s="396">
        <v>325</v>
      </c>
      <c r="AB32" s="396">
        <v>727</v>
      </c>
      <c r="AC32" s="396">
        <v>374</v>
      </c>
      <c r="AD32" s="396">
        <v>353</v>
      </c>
      <c r="AE32" s="396">
        <v>699</v>
      </c>
      <c r="AF32" s="396">
        <v>357</v>
      </c>
      <c r="AG32" s="396">
        <v>342</v>
      </c>
      <c r="AH32" s="396">
        <v>644</v>
      </c>
      <c r="AI32" s="396">
        <v>334</v>
      </c>
      <c r="AJ32" s="396">
        <v>310</v>
      </c>
      <c r="AK32" s="396">
        <v>662</v>
      </c>
      <c r="AL32" s="396">
        <v>334</v>
      </c>
      <c r="AM32" s="396">
        <v>328</v>
      </c>
      <c r="AN32" s="396">
        <v>604</v>
      </c>
      <c r="AO32" s="396">
        <v>316</v>
      </c>
      <c r="AP32" s="396">
        <v>288</v>
      </c>
      <c r="AQ32" s="396">
        <v>585</v>
      </c>
      <c r="AR32" s="396">
        <v>291</v>
      </c>
      <c r="AS32" s="396">
        <v>294</v>
      </c>
    </row>
    <row r="33" spans="1:45" x14ac:dyDescent="0.15">
      <c r="A33" s="303"/>
      <c r="B33" s="386" t="s">
        <v>509</v>
      </c>
      <c r="C33" s="365">
        <f t="shared" si="1"/>
        <v>96.288209606986896</v>
      </c>
      <c r="D33" s="366">
        <f t="shared" si="2"/>
        <v>899</v>
      </c>
      <c r="E33" s="367">
        <f t="shared" si="3"/>
        <v>441</v>
      </c>
      <c r="F33" s="368">
        <f t="shared" si="4"/>
        <v>458</v>
      </c>
      <c r="G33" s="369">
        <f t="shared" si="5"/>
        <v>218</v>
      </c>
      <c r="H33" s="387">
        <v>105</v>
      </c>
      <c r="I33" s="388">
        <v>113</v>
      </c>
      <c r="J33" s="372">
        <f t="shared" si="6"/>
        <v>219</v>
      </c>
      <c r="K33" s="389">
        <v>112</v>
      </c>
      <c r="L33" s="390">
        <v>107</v>
      </c>
      <c r="M33" s="375">
        <f t="shared" si="7"/>
        <v>188</v>
      </c>
      <c r="N33" s="391">
        <v>103</v>
      </c>
      <c r="O33" s="392">
        <v>85</v>
      </c>
      <c r="P33" s="378">
        <f t="shared" si="8"/>
        <v>211</v>
      </c>
      <c r="Q33" s="391">
        <v>117</v>
      </c>
      <c r="R33" s="393">
        <v>94</v>
      </c>
      <c r="S33" s="380">
        <f>SUM(T33:U33)</f>
        <v>227</v>
      </c>
      <c r="T33" s="394">
        <v>118</v>
      </c>
      <c r="U33" s="395">
        <v>109</v>
      </c>
      <c r="V33" s="380">
        <v>228</v>
      </c>
      <c r="W33" s="394">
        <v>110</v>
      </c>
      <c r="X33" s="395">
        <v>118</v>
      </c>
      <c r="Y33" s="396">
        <v>220</v>
      </c>
      <c r="Z33" s="396">
        <v>123</v>
      </c>
      <c r="AA33" s="396">
        <v>97</v>
      </c>
      <c r="AB33" s="396">
        <v>207</v>
      </c>
      <c r="AC33" s="396">
        <v>117</v>
      </c>
      <c r="AD33" s="396">
        <v>90</v>
      </c>
      <c r="AE33" s="396">
        <v>208</v>
      </c>
      <c r="AF33" s="396">
        <v>93</v>
      </c>
      <c r="AG33" s="396">
        <v>115</v>
      </c>
      <c r="AH33" s="396">
        <v>192</v>
      </c>
      <c r="AI33" s="396">
        <v>95</v>
      </c>
      <c r="AJ33" s="396">
        <v>97</v>
      </c>
      <c r="AK33" s="396">
        <v>178</v>
      </c>
      <c r="AL33" s="396">
        <v>99</v>
      </c>
      <c r="AM33" s="396">
        <v>79</v>
      </c>
      <c r="AN33" s="396">
        <v>150</v>
      </c>
      <c r="AO33" s="396">
        <v>67</v>
      </c>
      <c r="AP33" s="396">
        <v>83</v>
      </c>
      <c r="AQ33" s="396">
        <v>171</v>
      </c>
      <c r="AR33" s="396">
        <v>87</v>
      </c>
      <c r="AS33" s="396">
        <v>84</v>
      </c>
    </row>
    <row r="34" spans="1:45" x14ac:dyDescent="0.15">
      <c r="A34" s="346"/>
      <c r="B34" s="386" t="s">
        <v>510</v>
      </c>
      <c r="C34" s="365">
        <f t="shared" si="1"/>
        <v>93.902439024390233</v>
      </c>
      <c r="D34" s="366">
        <f t="shared" si="2"/>
        <v>1272</v>
      </c>
      <c r="E34" s="367">
        <f t="shared" si="3"/>
        <v>616</v>
      </c>
      <c r="F34" s="368">
        <f t="shared" si="4"/>
        <v>656</v>
      </c>
      <c r="G34" s="369">
        <f t="shared" si="5"/>
        <v>299</v>
      </c>
      <c r="H34" s="387">
        <v>148</v>
      </c>
      <c r="I34" s="388">
        <v>151</v>
      </c>
      <c r="J34" s="372">
        <f t="shared" si="6"/>
        <v>273</v>
      </c>
      <c r="K34" s="389">
        <v>150</v>
      </c>
      <c r="L34" s="390">
        <v>123</v>
      </c>
      <c r="M34" s="375">
        <f t="shared" si="7"/>
        <v>291</v>
      </c>
      <c r="N34" s="391">
        <v>160</v>
      </c>
      <c r="O34" s="392">
        <v>131</v>
      </c>
      <c r="P34" s="378">
        <f t="shared" si="8"/>
        <v>291</v>
      </c>
      <c r="Q34" s="391">
        <v>141</v>
      </c>
      <c r="R34" s="393">
        <v>150</v>
      </c>
      <c r="S34" s="380">
        <f>SUM(T34:U34)</f>
        <v>313</v>
      </c>
      <c r="T34" s="394">
        <v>174</v>
      </c>
      <c r="U34" s="395">
        <v>139</v>
      </c>
      <c r="V34" s="380">
        <v>320</v>
      </c>
      <c r="W34" s="394">
        <v>159</v>
      </c>
      <c r="X34" s="395">
        <v>161</v>
      </c>
      <c r="Y34" s="396">
        <v>282</v>
      </c>
      <c r="Z34" s="396">
        <v>142</v>
      </c>
      <c r="AA34" s="396">
        <v>140</v>
      </c>
      <c r="AB34" s="396">
        <v>307</v>
      </c>
      <c r="AC34" s="396">
        <v>163</v>
      </c>
      <c r="AD34" s="396">
        <v>144</v>
      </c>
      <c r="AE34" s="396">
        <v>277</v>
      </c>
      <c r="AF34" s="396">
        <v>138</v>
      </c>
      <c r="AG34" s="396">
        <v>139</v>
      </c>
      <c r="AH34" s="396">
        <v>253</v>
      </c>
      <c r="AI34" s="396">
        <v>130</v>
      </c>
      <c r="AJ34" s="396">
        <v>123</v>
      </c>
      <c r="AK34" s="396">
        <v>265</v>
      </c>
      <c r="AL34" s="396">
        <v>128</v>
      </c>
      <c r="AM34" s="396">
        <v>137</v>
      </c>
      <c r="AN34" s="396">
        <v>240</v>
      </c>
      <c r="AO34" s="396">
        <v>112</v>
      </c>
      <c r="AP34" s="396">
        <v>128</v>
      </c>
      <c r="AQ34" s="396">
        <v>237</v>
      </c>
      <c r="AR34" s="396">
        <v>108</v>
      </c>
      <c r="AS34" s="396">
        <v>129</v>
      </c>
    </row>
    <row r="35" spans="1:45" x14ac:dyDescent="0.15">
      <c r="A35" s="303" t="s">
        <v>511</v>
      </c>
      <c r="B35" s="398"/>
      <c r="C35" s="365">
        <f t="shared" si="1"/>
        <v>110.49901185770752</v>
      </c>
      <c r="D35" s="366">
        <f t="shared" si="2"/>
        <v>8521</v>
      </c>
      <c r="E35" s="367">
        <f t="shared" si="3"/>
        <v>4473</v>
      </c>
      <c r="F35" s="368">
        <f t="shared" si="4"/>
        <v>4048</v>
      </c>
      <c r="G35" s="369">
        <f t="shared" ref="G35:U35" si="12">SUM(G36:G41)</f>
        <v>2326</v>
      </c>
      <c r="H35" s="401">
        <f t="shared" si="12"/>
        <v>1177</v>
      </c>
      <c r="I35" s="371">
        <f t="shared" si="12"/>
        <v>1149</v>
      </c>
      <c r="J35" s="372">
        <f t="shared" si="12"/>
        <v>2149</v>
      </c>
      <c r="K35" s="374">
        <f t="shared" si="12"/>
        <v>1129</v>
      </c>
      <c r="L35" s="374">
        <f t="shared" si="12"/>
        <v>1020</v>
      </c>
      <c r="M35" s="375">
        <f t="shared" si="12"/>
        <v>2070</v>
      </c>
      <c r="N35" s="379">
        <f t="shared" si="12"/>
        <v>1042</v>
      </c>
      <c r="O35" s="377">
        <f t="shared" si="12"/>
        <v>1028</v>
      </c>
      <c r="P35" s="378">
        <f t="shared" si="12"/>
        <v>2106</v>
      </c>
      <c r="Q35" s="379">
        <f t="shared" si="12"/>
        <v>1058</v>
      </c>
      <c r="R35" s="379">
        <f t="shared" si="12"/>
        <v>1048</v>
      </c>
      <c r="S35" s="380">
        <f t="shared" si="12"/>
        <v>2085</v>
      </c>
      <c r="T35" s="402">
        <f t="shared" si="12"/>
        <v>1075</v>
      </c>
      <c r="U35" s="382">
        <f t="shared" si="12"/>
        <v>1010</v>
      </c>
      <c r="V35" s="380">
        <v>2043</v>
      </c>
      <c r="W35" s="402">
        <v>1058</v>
      </c>
      <c r="X35" s="382">
        <v>985</v>
      </c>
      <c r="Y35" s="383">
        <v>1870</v>
      </c>
      <c r="Z35" s="383">
        <v>946</v>
      </c>
      <c r="AA35" s="383">
        <v>924</v>
      </c>
      <c r="AB35" s="383">
        <v>1944</v>
      </c>
      <c r="AC35" s="383">
        <v>1012</v>
      </c>
      <c r="AD35" s="383">
        <v>932</v>
      </c>
      <c r="AE35" s="383">
        <v>1952</v>
      </c>
      <c r="AF35" s="383">
        <v>1034</v>
      </c>
      <c r="AG35" s="383">
        <v>918</v>
      </c>
      <c r="AH35" s="383">
        <v>1769</v>
      </c>
      <c r="AI35" s="383">
        <v>929</v>
      </c>
      <c r="AJ35" s="383">
        <v>840</v>
      </c>
      <c r="AK35" s="383">
        <v>1721</v>
      </c>
      <c r="AL35" s="383">
        <v>906</v>
      </c>
      <c r="AM35" s="383">
        <v>815</v>
      </c>
      <c r="AN35" s="383">
        <v>1594</v>
      </c>
      <c r="AO35" s="383">
        <v>830</v>
      </c>
      <c r="AP35" s="383">
        <v>764</v>
      </c>
      <c r="AQ35" s="383">
        <v>1485</v>
      </c>
      <c r="AR35" s="383">
        <v>774</v>
      </c>
      <c r="AS35" s="383">
        <v>711</v>
      </c>
    </row>
    <row r="36" spans="1:45" x14ac:dyDescent="0.15">
      <c r="A36" s="303"/>
      <c r="B36" s="386" t="s">
        <v>512</v>
      </c>
      <c r="C36" s="365">
        <f t="shared" si="1"/>
        <v>116.95804195804196</v>
      </c>
      <c r="D36" s="366">
        <f t="shared" si="2"/>
        <v>1241</v>
      </c>
      <c r="E36" s="367">
        <f t="shared" si="3"/>
        <v>669</v>
      </c>
      <c r="F36" s="368">
        <f t="shared" si="4"/>
        <v>572</v>
      </c>
      <c r="G36" s="369">
        <f t="shared" si="5"/>
        <v>372</v>
      </c>
      <c r="H36" s="387">
        <v>187</v>
      </c>
      <c r="I36" s="388">
        <v>185</v>
      </c>
      <c r="J36" s="372">
        <f t="shared" si="6"/>
        <v>318</v>
      </c>
      <c r="K36" s="389">
        <v>168</v>
      </c>
      <c r="L36" s="390">
        <v>150</v>
      </c>
      <c r="M36" s="375">
        <f t="shared" si="7"/>
        <v>353</v>
      </c>
      <c r="N36" s="391">
        <v>174</v>
      </c>
      <c r="O36" s="392">
        <v>179</v>
      </c>
      <c r="P36" s="378">
        <f t="shared" si="8"/>
        <v>339</v>
      </c>
      <c r="Q36" s="391">
        <v>161</v>
      </c>
      <c r="R36" s="393">
        <v>178</v>
      </c>
      <c r="S36" s="380">
        <f t="shared" ref="S36:S41" si="13">SUM(T36:U36)</f>
        <v>331</v>
      </c>
      <c r="T36" s="394">
        <v>173</v>
      </c>
      <c r="U36" s="395">
        <v>158</v>
      </c>
      <c r="V36" s="380">
        <v>317</v>
      </c>
      <c r="W36" s="394">
        <v>172</v>
      </c>
      <c r="X36" s="395">
        <v>145</v>
      </c>
      <c r="Y36" s="396">
        <v>310</v>
      </c>
      <c r="Z36" s="396">
        <v>166</v>
      </c>
      <c r="AA36" s="396">
        <v>144</v>
      </c>
      <c r="AB36" s="396">
        <v>305</v>
      </c>
      <c r="AC36" s="396">
        <v>162</v>
      </c>
      <c r="AD36" s="396">
        <v>143</v>
      </c>
      <c r="AE36" s="396">
        <v>296</v>
      </c>
      <c r="AF36" s="396">
        <v>163</v>
      </c>
      <c r="AG36" s="396">
        <v>133</v>
      </c>
      <c r="AH36" s="396">
        <v>265</v>
      </c>
      <c r="AI36" s="396">
        <v>141</v>
      </c>
      <c r="AJ36" s="396">
        <v>124</v>
      </c>
      <c r="AK36" s="396">
        <v>253</v>
      </c>
      <c r="AL36" s="396">
        <v>135</v>
      </c>
      <c r="AM36" s="396">
        <v>118</v>
      </c>
      <c r="AN36" s="396">
        <v>224</v>
      </c>
      <c r="AO36" s="396">
        <v>127</v>
      </c>
      <c r="AP36" s="396">
        <v>97</v>
      </c>
      <c r="AQ36" s="396">
        <v>203</v>
      </c>
      <c r="AR36" s="396">
        <v>103</v>
      </c>
      <c r="AS36" s="396">
        <v>100</v>
      </c>
    </row>
    <row r="37" spans="1:45" x14ac:dyDescent="0.15">
      <c r="A37" s="303"/>
      <c r="B37" s="386" t="s">
        <v>513</v>
      </c>
      <c r="C37" s="365">
        <f t="shared" si="1"/>
        <v>101.09990834097158</v>
      </c>
      <c r="D37" s="366">
        <f t="shared" si="2"/>
        <v>2194</v>
      </c>
      <c r="E37" s="367">
        <f t="shared" si="3"/>
        <v>1103</v>
      </c>
      <c r="F37" s="368">
        <f t="shared" si="4"/>
        <v>1091</v>
      </c>
      <c r="G37" s="369">
        <f t="shared" si="5"/>
        <v>616</v>
      </c>
      <c r="H37" s="387">
        <v>307</v>
      </c>
      <c r="I37" s="388">
        <v>309</v>
      </c>
      <c r="J37" s="372">
        <f t="shared" si="6"/>
        <v>531</v>
      </c>
      <c r="K37" s="389">
        <v>278</v>
      </c>
      <c r="L37" s="390">
        <v>253</v>
      </c>
      <c r="M37" s="375">
        <f t="shared" si="7"/>
        <v>495</v>
      </c>
      <c r="N37" s="391">
        <v>251</v>
      </c>
      <c r="O37" s="392">
        <v>244</v>
      </c>
      <c r="P37" s="378">
        <f t="shared" si="8"/>
        <v>553</v>
      </c>
      <c r="Q37" s="391">
        <v>305</v>
      </c>
      <c r="R37" s="393">
        <v>248</v>
      </c>
      <c r="S37" s="380">
        <f t="shared" si="13"/>
        <v>529</v>
      </c>
      <c r="T37" s="394">
        <v>278</v>
      </c>
      <c r="U37" s="395">
        <v>251</v>
      </c>
      <c r="V37" s="380">
        <v>508</v>
      </c>
      <c r="W37" s="394">
        <v>255</v>
      </c>
      <c r="X37" s="395">
        <v>253</v>
      </c>
      <c r="Y37" s="396">
        <v>498</v>
      </c>
      <c r="Z37" s="396">
        <v>250</v>
      </c>
      <c r="AA37" s="396">
        <v>248</v>
      </c>
      <c r="AB37" s="396">
        <v>476</v>
      </c>
      <c r="AC37" s="396">
        <v>246</v>
      </c>
      <c r="AD37" s="396">
        <v>230</v>
      </c>
      <c r="AE37" s="396">
        <v>491</v>
      </c>
      <c r="AF37" s="396">
        <v>244</v>
      </c>
      <c r="AG37" s="396">
        <v>247</v>
      </c>
      <c r="AH37" s="396">
        <v>472</v>
      </c>
      <c r="AI37" s="396">
        <v>235</v>
      </c>
      <c r="AJ37" s="396">
        <v>237</v>
      </c>
      <c r="AK37" s="396">
        <v>425</v>
      </c>
      <c r="AL37" s="396">
        <v>202</v>
      </c>
      <c r="AM37" s="396">
        <v>223</v>
      </c>
      <c r="AN37" s="396">
        <v>437</v>
      </c>
      <c r="AO37" s="396">
        <v>221</v>
      </c>
      <c r="AP37" s="396">
        <v>216</v>
      </c>
      <c r="AQ37" s="396">
        <v>369</v>
      </c>
      <c r="AR37" s="396">
        <v>201</v>
      </c>
      <c r="AS37" s="396">
        <v>168</v>
      </c>
    </row>
    <row r="38" spans="1:45" x14ac:dyDescent="0.15">
      <c r="A38" s="303"/>
      <c r="B38" s="386" t="s">
        <v>514</v>
      </c>
      <c r="C38" s="365">
        <f t="shared" si="1"/>
        <v>119.55958549222798</v>
      </c>
      <c r="D38" s="366">
        <f t="shared" si="2"/>
        <v>1695</v>
      </c>
      <c r="E38" s="367">
        <f t="shared" si="3"/>
        <v>923</v>
      </c>
      <c r="F38" s="368">
        <f t="shared" si="4"/>
        <v>772</v>
      </c>
      <c r="G38" s="369">
        <f t="shared" si="5"/>
        <v>451</v>
      </c>
      <c r="H38" s="387">
        <v>238</v>
      </c>
      <c r="I38" s="388">
        <v>213</v>
      </c>
      <c r="J38" s="372">
        <f t="shared" si="6"/>
        <v>450</v>
      </c>
      <c r="K38" s="389">
        <v>234</v>
      </c>
      <c r="L38" s="390">
        <v>216</v>
      </c>
      <c r="M38" s="375">
        <f t="shared" si="7"/>
        <v>422</v>
      </c>
      <c r="N38" s="391">
        <v>202</v>
      </c>
      <c r="O38" s="392">
        <v>220</v>
      </c>
      <c r="P38" s="378">
        <f t="shared" si="8"/>
        <v>462</v>
      </c>
      <c r="Q38" s="391">
        <v>221</v>
      </c>
      <c r="R38" s="393">
        <v>241</v>
      </c>
      <c r="S38" s="380">
        <f t="shared" si="13"/>
        <v>425</v>
      </c>
      <c r="T38" s="394">
        <v>213</v>
      </c>
      <c r="U38" s="395">
        <v>212</v>
      </c>
      <c r="V38" s="380">
        <v>411</v>
      </c>
      <c r="W38" s="394">
        <v>226</v>
      </c>
      <c r="X38" s="395">
        <v>185</v>
      </c>
      <c r="Y38" s="396">
        <v>372</v>
      </c>
      <c r="Z38" s="396">
        <v>201</v>
      </c>
      <c r="AA38" s="396">
        <v>171</v>
      </c>
      <c r="AB38" s="396">
        <v>397</v>
      </c>
      <c r="AC38" s="396">
        <v>211</v>
      </c>
      <c r="AD38" s="396">
        <v>186</v>
      </c>
      <c r="AE38" s="396">
        <v>370</v>
      </c>
      <c r="AF38" s="396">
        <v>205</v>
      </c>
      <c r="AG38" s="396">
        <v>165</v>
      </c>
      <c r="AH38" s="396">
        <v>349</v>
      </c>
      <c r="AI38" s="396">
        <v>172</v>
      </c>
      <c r="AJ38" s="396">
        <v>177</v>
      </c>
      <c r="AK38" s="396">
        <v>377</v>
      </c>
      <c r="AL38" s="396">
        <v>226</v>
      </c>
      <c r="AM38" s="396">
        <v>151</v>
      </c>
      <c r="AN38" s="396">
        <v>287</v>
      </c>
      <c r="AO38" s="396">
        <v>153</v>
      </c>
      <c r="AP38" s="396">
        <v>134</v>
      </c>
      <c r="AQ38" s="396">
        <v>312</v>
      </c>
      <c r="AR38" s="396">
        <v>167</v>
      </c>
      <c r="AS38" s="396">
        <v>145</v>
      </c>
    </row>
    <row r="39" spans="1:45" x14ac:dyDescent="0.15">
      <c r="A39" s="303"/>
      <c r="B39" s="386" t="s">
        <v>515</v>
      </c>
      <c r="C39" s="365">
        <f t="shared" si="1"/>
        <v>108.89261744966443</v>
      </c>
      <c r="D39" s="366">
        <f t="shared" si="2"/>
        <v>1245</v>
      </c>
      <c r="E39" s="367">
        <f t="shared" si="3"/>
        <v>649</v>
      </c>
      <c r="F39" s="368">
        <f t="shared" si="4"/>
        <v>596</v>
      </c>
      <c r="G39" s="369">
        <f t="shared" si="5"/>
        <v>322</v>
      </c>
      <c r="H39" s="387">
        <v>165</v>
      </c>
      <c r="I39" s="388">
        <v>157</v>
      </c>
      <c r="J39" s="372">
        <f t="shared" si="6"/>
        <v>315</v>
      </c>
      <c r="K39" s="389">
        <v>179</v>
      </c>
      <c r="L39" s="390">
        <v>136</v>
      </c>
      <c r="M39" s="375">
        <f t="shared" si="7"/>
        <v>294</v>
      </c>
      <c r="N39" s="391">
        <v>138</v>
      </c>
      <c r="O39" s="392">
        <v>156</v>
      </c>
      <c r="P39" s="378">
        <f t="shared" si="8"/>
        <v>275</v>
      </c>
      <c r="Q39" s="391">
        <v>142</v>
      </c>
      <c r="R39" s="393">
        <v>133</v>
      </c>
      <c r="S39" s="380">
        <f t="shared" si="13"/>
        <v>298</v>
      </c>
      <c r="T39" s="394">
        <v>155</v>
      </c>
      <c r="U39" s="395">
        <v>143</v>
      </c>
      <c r="V39" s="380">
        <v>306</v>
      </c>
      <c r="W39" s="394">
        <v>136</v>
      </c>
      <c r="X39" s="395">
        <v>170</v>
      </c>
      <c r="Y39" s="396">
        <v>276</v>
      </c>
      <c r="Z39" s="396">
        <v>138</v>
      </c>
      <c r="AA39" s="396">
        <v>138</v>
      </c>
      <c r="AB39" s="396">
        <v>281</v>
      </c>
      <c r="AC39" s="396">
        <v>143</v>
      </c>
      <c r="AD39" s="396">
        <v>138</v>
      </c>
      <c r="AE39" s="396">
        <v>292</v>
      </c>
      <c r="AF39" s="396">
        <v>148</v>
      </c>
      <c r="AG39" s="396">
        <v>144</v>
      </c>
      <c r="AH39" s="396">
        <v>258</v>
      </c>
      <c r="AI39" s="396">
        <v>146</v>
      </c>
      <c r="AJ39" s="396">
        <v>112</v>
      </c>
      <c r="AK39" s="396">
        <v>245</v>
      </c>
      <c r="AL39" s="396">
        <v>126</v>
      </c>
      <c r="AM39" s="396">
        <v>119</v>
      </c>
      <c r="AN39" s="396">
        <v>243</v>
      </c>
      <c r="AO39" s="396">
        <v>126</v>
      </c>
      <c r="AP39" s="396">
        <v>117</v>
      </c>
      <c r="AQ39" s="396">
        <v>207</v>
      </c>
      <c r="AR39" s="396">
        <v>103</v>
      </c>
      <c r="AS39" s="396">
        <v>104</v>
      </c>
    </row>
    <row r="40" spans="1:45" x14ac:dyDescent="0.15">
      <c r="A40" s="303"/>
      <c r="B40" s="386" t="s">
        <v>516</v>
      </c>
      <c r="C40" s="365">
        <f t="shared" si="1"/>
        <v>106.8840579710145</v>
      </c>
      <c r="D40" s="366">
        <f t="shared" si="2"/>
        <v>1713</v>
      </c>
      <c r="E40" s="367">
        <f t="shared" si="3"/>
        <v>885</v>
      </c>
      <c r="F40" s="368">
        <f t="shared" si="4"/>
        <v>828</v>
      </c>
      <c r="G40" s="369">
        <f t="shared" si="5"/>
        <v>399</v>
      </c>
      <c r="H40" s="387">
        <v>206</v>
      </c>
      <c r="I40" s="388">
        <v>193</v>
      </c>
      <c r="J40" s="372">
        <f t="shared" si="6"/>
        <v>398</v>
      </c>
      <c r="K40" s="389">
        <v>203</v>
      </c>
      <c r="L40" s="390">
        <v>195</v>
      </c>
      <c r="M40" s="375">
        <f t="shared" si="7"/>
        <v>368</v>
      </c>
      <c r="N40" s="391">
        <v>207</v>
      </c>
      <c r="O40" s="392">
        <v>161</v>
      </c>
      <c r="P40" s="378">
        <f t="shared" si="8"/>
        <v>346</v>
      </c>
      <c r="Q40" s="391">
        <v>161</v>
      </c>
      <c r="R40" s="393">
        <v>185</v>
      </c>
      <c r="S40" s="380">
        <f t="shared" si="13"/>
        <v>372</v>
      </c>
      <c r="T40" s="394">
        <v>190</v>
      </c>
      <c r="U40" s="395">
        <v>182</v>
      </c>
      <c r="V40" s="380">
        <v>390</v>
      </c>
      <c r="W40" s="394">
        <v>213</v>
      </c>
      <c r="X40" s="395">
        <v>177</v>
      </c>
      <c r="Y40" s="396">
        <v>298</v>
      </c>
      <c r="Z40" s="396">
        <v>138</v>
      </c>
      <c r="AA40" s="396">
        <v>160</v>
      </c>
      <c r="AB40" s="396">
        <v>369</v>
      </c>
      <c r="AC40" s="396">
        <v>188</v>
      </c>
      <c r="AD40" s="396">
        <v>181</v>
      </c>
      <c r="AE40" s="396">
        <v>396</v>
      </c>
      <c r="AF40" s="396">
        <v>218</v>
      </c>
      <c r="AG40" s="396">
        <v>178</v>
      </c>
      <c r="AH40" s="396">
        <v>336</v>
      </c>
      <c r="AI40" s="396">
        <v>182</v>
      </c>
      <c r="AJ40" s="396">
        <v>154</v>
      </c>
      <c r="AK40" s="396">
        <v>335</v>
      </c>
      <c r="AL40" s="396">
        <v>168</v>
      </c>
      <c r="AM40" s="396">
        <v>167</v>
      </c>
      <c r="AN40" s="396">
        <v>322</v>
      </c>
      <c r="AO40" s="396">
        <v>159</v>
      </c>
      <c r="AP40" s="396">
        <v>163</v>
      </c>
      <c r="AQ40" s="396">
        <v>324</v>
      </c>
      <c r="AR40" s="396">
        <v>158</v>
      </c>
      <c r="AS40" s="396">
        <v>166</v>
      </c>
    </row>
    <row r="41" spans="1:45" x14ac:dyDescent="0.15">
      <c r="A41" s="303"/>
      <c r="B41" s="386" t="s">
        <v>517</v>
      </c>
      <c r="C41" s="365">
        <f t="shared" si="1"/>
        <v>129.10052910052909</v>
      </c>
      <c r="D41" s="366">
        <f t="shared" si="2"/>
        <v>433</v>
      </c>
      <c r="E41" s="367">
        <f t="shared" si="3"/>
        <v>244</v>
      </c>
      <c r="F41" s="368">
        <f t="shared" si="4"/>
        <v>189</v>
      </c>
      <c r="G41" s="369">
        <f t="shared" si="5"/>
        <v>166</v>
      </c>
      <c r="H41" s="387">
        <v>74</v>
      </c>
      <c r="I41" s="388">
        <v>92</v>
      </c>
      <c r="J41" s="372">
        <f t="shared" si="6"/>
        <v>137</v>
      </c>
      <c r="K41" s="389">
        <v>67</v>
      </c>
      <c r="L41" s="390">
        <v>70</v>
      </c>
      <c r="M41" s="375">
        <f t="shared" si="7"/>
        <v>138</v>
      </c>
      <c r="N41" s="391">
        <v>70</v>
      </c>
      <c r="O41" s="392">
        <v>68</v>
      </c>
      <c r="P41" s="378">
        <f t="shared" si="8"/>
        <v>131</v>
      </c>
      <c r="Q41" s="391">
        <v>68</v>
      </c>
      <c r="R41" s="393">
        <v>63</v>
      </c>
      <c r="S41" s="380">
        <f t="shared" si="13"/>
        <v>130</v>
      </c>
      <c r="T41" s="394">
        <v>66</v>
      </c>
      <c r="U41" s="395">
        <v>64</v>
      </c>
      <c r="V41" s="380">
        <v>111</v>
      </c>
      <c r="W41" s="394">
        <v>56</v>
      </c>
      <c r="X41" s="395">
        <v>55</v>
      </c>
      <c r="Y41" s="396">
        <v>116</v>
      </c>
      <c r="Z41" s="396">
        <v>53</v>
      </c>
      <c r="AA41" s="396">
        <v>63</v>
      </c>
      <c r="AB41" s="396">
        <v>116</v>
      </c>
      <c r="AC41" s="396">
        <v>62</v>
      </c>
      <c r="AD41" s="396">
        <v>54</v>
      </c>
      <c r="AE41" s="396">
        <v>107</v>
      </c>
      <c r="AF41" s="396">
        <v>56</v>
      </c>
      <c r="AG41" s="396">
        <v>51</v>
      </c>
      <c r="AH41" s="396">
        <v>89</v>
      </c>
      <c r="AI41" s="396">
        <v>53</v>
      </c>
      <c r="AJ41" s="396">
        <v>36</v>
      </c>
      <c r="AK41" s="396">
        <v>86</v>
      </c>
      <c r="AL41" s="396">
        <v>49</v>
      </c>
      <c r="AM41" s="396">
        <v>37</v>
      </c>
      <c r="AN41" s="396">
        <v>81</v>
      </c>
      <c r="AO41" s="396">
        <v>44</v>
      </c>
      <c r="AP41" s="396">
        <v>37</v>
      </c>
      <c r="AQ41" s="396">
        <v>70</v>
      </c>
      <c r="AR41" s="396">
        <v>42</v>
      </c>
      <c r="AS41" s="396">
        <v>28</v>
      </c>
    </row>
    <row r="42" spans="1:45" x14ac:dyDescent="0.15">
      <c r="A42" s="384" t="s">
        <v>518</v>
      </c>
      <c r="B42" s="385"/>
      <c r="C42" s="365">
        <f t="shared" si="1"/>
        <v>105.38116591928251</v>
      </c>
      <c r="D42" s="366">
        <f t="shared" si="2"/>
        <v>5038</v>
      </c>
      <c r="E42" s="367">
        <f t="shared" si="3"/>
        <v>2585</v>
      </c>
      <c r="F42" s="368">
        <f t="shared" si="4"/>
        <v>2453</v>
      </c>
      <c r="G42" s="369">
        <f t="shared" ref="G42:U42" si="14">SUM(G43:G46)</f>
        <v>1547</v>
      </c>
      <c r="H42" s="401">
        <f t="shared" si="14"/>
        <v>792</v>
      </c>
      <c r="I42" s="371">
        <f t="shared" si="14"/>
        <v>755</v>
      </c>
      <c r="J42" s="372">
        <f t="shared" si="14"/>
        <v>1410</v>
      </c>
      <c r="K42" s="374">
        <f t="shared" si="14"/>
        <v>746</v>
      </c>
      <c r="L42" s="374">
        <f t="shared" si="14"/>
        <v>664</v>
      </c>
      <c r="M42" s="375">
        <f t="shared" si="14"/>
        <v>1408</v>
      </c>
      <c r="N42" s="379">
        <f t="shared" si="14"/>
        <v>705</v>
      </c>
      <c r="O42" s="377">
        <f t="shared" si="14"/>
        <v>703</v>
      </c>
      <c r="P42" s="378">
        <f t="shared" si="14"/>
        <v>1368</v>
      </c>
      <c r="Q42" s="379">
        <f t="shared" si="14"/>
        <v>738</v>
      </c>
      <c r="R42" s="379">
        <f t="shared" si="14"/>
        <v>630</v>
      </c>
      <c r="S42" s="380">
        <f t="shared" si="14"/>
        <v>1395</v>
      </c>
      <c r="T42" s="402">
        <f t="shared" si="14"/>
        <v>709</v>
      </c>
      <c r="U42" s="382">
        <f t="shared" si="14"/>
        <v>686</v>
      </c>
      <c r="V42" s="380">
        <v>1270</v>
      </c>
      <c r="W42" s="402">
        <v>677</v>
      </c>
      <c r="X42" s="382">
        <v>593</v>
      </c>
      <c r="Y42" s="383">
        <v>1247</v>
      </c>
      <c r="Z42" s="383">
        <v>653</v>
      </c>
      <c r="AA42" s="383">
        <v>594</v>
      </c>
      <c r="AB42" s="383">
        <v>1206</v>
      </c>
      <c r="AC42" s="383">
        <v>628</v>
      </c>
      <c r="AD42" s="383">
        <v>578</v>
      </c>
      <c r="AE42" s="383">
        <v>1137</v>
      </c>
      <c r="AF42" s="383">
        <v>579</v>
      </c>
      <c r="AG42" s="383">
        <v>558</v>
      </c>
      <c r="AH42" s="383">
        <v>1052</v>
      </c>
      <c r="AI42" s="383">
        <v>555</v>
      </c>
      <c r="AJ42" s="383">
        <v>497</v>
      </c>
      <c r="AK42" s="383">
        <v>1018</v>
      </c>
      <c r="AL42" s="383">
        <v>525</v>
      </c>
      <c r="AM42" s="383">
        <v>493</v>
      </c>
      <c r="AN42" s="383">
        <v>947</v>
      </c>
      <c r="AO42" s="383">
        <v>478</v>
      </c>
      <c r="AP42" s="383">
        <v>469</v>
      </c>
      <c r="AQ42" s="383">
        <v>884</v>
      </c>
      <c r="AR42" s="383">
        <v>448</v>
      </c>
      <c r="AS42" s="383">
        <v>436</v>
      </c>
    </row>
    <row r="43" spans="1:45" x14ac:dyDescent="0.15">
      <c r="A43" s="303"/>
      <c r="B43" s="386" t="s">
        <v>519</v>
      </c>
      <c r="C43" s="365">
        <f t="shared" si="1"/>
        <v>103.28542094455852</v>
      </c>
      <c r="D43" s="366">
        <f t="shared" si="2"/>
        <v>990</v>
      </c>
      <c r="E43" s="367">
        <f t="shared" si="3"/>
        <v>503</v>
      </c>
      <c r="F43" s="368">
        <f t="shared" si="4"/>
        <v>487</v>
      </c>
      <c r="G43" s="369">
        <f t="shared" si="5"/>
        <v>340</v>
      </c>
      <c r="H43" s="387">
        <v>183</v>
      </c>
      <c r="I43" s="388">
        <v>157</v>
      </c>
      <c r="J43" s="372">
        <f t="shared" si="6"/>
        <v>312</v>
      </c>
      <c r="K43" s="389">
        <v>159</v>
      </c>
      <c r="L43" s="390">
        <v>153</v>
      </c>
      <c r="M43" s="375">
        <f t="shared" si="7"/>
        <v>297</v>
      </c>
      <c r="N43" s="391">
        <v>132</v>
      </c>
      <c r="O43" s="392">
        <v>165</v>
      </c>
      <c r="P43" s="378">
        <f t="shared" si="8"/>
        <v>307</v>
      </c>
      <c r="Q43" s="391">
        <v>192</v>
      </c>
      <c r="R43" s="393">
        <v>115</v>
      </c>
      <c r="S43" s="380">
        <f>SUM(T43:U43)</f>
        <v>288</v>
      </c>
      <c r="T43" s="394">
        <v>155</v>
      </c>
      <c r="U43" s="395">
        <v>133</v>
      </c>
      <c r="V43" s="380">
        <v>269</v>
      </c>
      <c r="W43" s="394">
        <v>141</v>
      </c>
      <c r="X43" s="395">
        <v>128</v>
      </c>
      <c r="Y43" s="396">
        <v>240</v>
      </c>
      <c r="Z43" s="396">
        <v>122</v>
      </c>
      <c r="AA43" s="396">
        <v>118</v>
      </c>
      <c r="AB43" s="396">
        <v>239</v>
      </c>
      <c r="AC43" s="396">
        <v>128</v>
      </c>
      <c r="AD43" s="396">
        <v>111</v>
      </c>
      <c r="AE43" s="396">
        <v>218</v>
      </c>
      <c r="AF43" s="396">
        <v>117</v>
      </c>
      <c r="AG43" s="396">
        <v>101</v>
      </c>
      <c r="AH43" s="396">
        <v>221</v>
      </c>
      <c r="AI43" s="396">
        <v>125</v>
      </c>
      <c r="AJ43" s="396">
        <v>96</v>
      </c>
      <c r="AK43" s="396">
        <v>200</v>
      </c>
      <c r="AL43" s="396">
        <v>100</v>
      </c>
      <c r="AM43" s="396">
        <v>100</v>
      </c>
      <c r="AN43" s="396">
        <v>177</v>
      </c>
      <c r="AO43" s="396">
        <v>87</v>
      </c>
      <c r="AP43" s="396">
        <v>90</v>
      </c>
      <c r="AQ43" s="396">
        <v>174</v>
      </c>
      <c r="AR43" s="396">
        <v>74</v>
      </c>
      <c r="AS43" s="396">
        <v>100</v>
      </c>
    </row>
    <row r="44" spans="1:45" x14ac:dyDescent="0.15">
      <c r="A44" s="303"/>
      <c r="B44" s="386" t="s">
        <v>520</v>
      </c>
      <c r="C44" s="365">
        <f t="shared" si="1"/>
        <v>108.32618025751073</v>
      </c>
      <c r="D44" s="366">
        <f t="shared" si="2"/>
        <v>2427</v>
      </c>
      <c r="E44" s="367">
        <f t="shared" si="3"/>
        <v>1262</v>
      </c>
      <c r="F44" s="368">
        <f t="shared" si="4"/>
        <v>1165</v>
      </c>
      <c r="G44" s="369">
        <f t="shared" si="5"/>
        <v>655</v>
      </c>
      <c r="H44" s="387">
        <v>328</v>
      </c>
      <c r="I44" s="388">
        <v>327</v>
      </c>
      <c r="J44" s="372">
        <f t="shared" si="6"/>
        <v>644</v>
      </c>
      <c r="K44" s="389">
        <v>349</v>
      </c>
      <c r="L44" s="390">
        <v>295</v>
      </c>
      <c r="M44" s="375">
        <f t="shared" si="7"/>
        <v>633</v>
      </c>
      <c r="N44" s="391">
        <v>329</v>
      </c>
      <c r="O44" s="392">
        <v>304</v>
      </c>
      <c r="P44" s="378">
        <f t="shared" si="8"/>
        <v>612</v>
      </c>
      <c r="Q44" s="391">
        <v>326</v>
      </c>
      <c r="R44" s="393">
        <v>286</v>
      </c>
      <c r="S44" s="380">
        <f>SUM(T44:U44)</f>
        <v>662</v>
      </c>
      <c r="T44" s="394">
        <v>330</v>
      </c>
      <c r="U44" s="395">
        <v>332</v>
      </c>
      <c r="V44" s="380">
        <v>608</v>
      </c>
      <c r="W44" s="394">
        <v>316</v>
      </c>
      <c r="X44" s="395">
        <v>292</v>
      </c>
      <c r="Y44" s="396">
        <v>579</v>
      </c>
      <c r="Z44" s="396">
        <v>307</v>
      </c>
      <c r="AA44" s="396">
        <v>272</v>
      </c>
      <c r="AB44" s="396">
        <v>596</v>
      </c>
      <c r="AC44" s="396">
        <v>304</v>
      </c>
      <c r="AD44" s="396">
        <v>292</v>
      </c>
      <c r="AE44" s="396">
        <v>541</v>
      </c>
      <c r="AF44" s="396">
        <v>272</v>
      </c>
      <c r="AG44" s="396">
        <v>269</v>
      </c>
      <c r="AH44" s="396">
        <v>512</v>
      </c>
      <c r="AI44" s="396">
        <v>263</v>
      </c>
      <c r="AJ44" s="396">
        <v>249</v>
      </c>
      <c r="AK44" s="396">
        <v>494</v>
      </c>
      <c r="AL44" s="396">
        <v>262</v>
      </c>
      <c r="AM44" s="396">
        <v>232</v>
      </c>
      <c r="AN44" s="396">
        <v>459</v>
      </c>
      <c r="AO44" s="396">
        <v>236</v>
      </c>
      <c r="AP44" s="396">
        <v>223</v>
      </c>
      <c r="AQ44" s="396">
        <v>421</v>
      </c>
      <c r="AR44" s="396">
        <v>229</v>
      </c>
      <c r="AS44" s="396">
        <v>192</v>
      </c>
    </row>
    <row r="45" spans="1:45" x14ac:dyDescent="0.15">
      <c r="A45" s="303"/>
      <c r="B45" s="386" t="s">
        <v>521</v>
      </c>
      <c r="C45" s="365">
        <f t="shared" si="1"/>
        <v>100.80515297906602</v>
      </c>
      <c r="D45" s="366">
        <f t="shared" si="2"/>
        <v>1247</v>
      </c>
      <c r="E45" s="367">
        <f t="shared" si="3"/>
        <v>626</v>
      </c>
      <c r="F45" s="368">
        <f t="shared" si="4"/>
        <v>621</v>
      </c>
      <c r="G45" s="369">
        <f t="shared" si="5"/>
        <v>423</v>
      </c>
      <c r="H45" s="387">
        <v>216</v>
      </c>
      <c r="I45" s="388">
        <v>207</v>
      </c>
      <c r="J45" s="372">
        <f t="shared" si="6"/>
        <v>356</v>
      </c>
      <c r="K45" s="389">
        <v>182</v>
      </c>
      <c r="L45" s="390">
        <v>174</v>
      </c>
      <c r="M45" s="375">
        <f t="shared" si="7"/>
        <v>380</v>
      </c>
      <c r="N45" s="391">
        <v>200</v>
      </c>
      <c r="O45" s="392">
        <v>180</v>
      </c>
      <c r="P45" s="378">
        <f t="shared" si="8"/>
        <v>329</v>
      </c>
      <c r="Q45" s="391">
        <v>158</v>
      </c>
      <c r="R45" s="393">
        <v>171</v>
      </c>
      <c r="S45" s="380">
        <f>SUM(T45:U45)</f>
        <v>345</v>
      </c>
      <c r="T45" s="394">
        <v>176</v>
      </c>
      <c r="U45" s="395">
        <v>169</v>
      </c>
      <c r="V45" s="380">
        <v>307</v>
      </c>
      <c r="W45" s="394">
        <v>173</v>
      </c>
      <c r="X45" s="395">
        <v>134</v>
      </c>
      <c r="Y45" s="396">
        <v>323</v>
      </c>
      <c r="Z45" s="396">
        <v>167</v>
      </c>
      <c r="AA45" s="396">
        <v>156</v>
      </c>
      <c r="AB45" s="396">
        <v>284</v>
      </c>
      <c r="AC45" s="396">
        <v>149</v>
      </c>
      <c r="AD45" s="396">
        <v>135</v>
      </c>
      <c r="AE45" s="396">
        <v>291</v>
      </c>
      <c r="AF45" s="396">
        <v>151</v>
      </c>
      <c r="AG45" s="396">
        <v>140</v>
      </c>
      <c r="AH45" s="396">
        <v>240</v>
      </c>
      <c r="AI45" s="396">
        <v>120</v>
      </c>
      <c r="AJ45" s="396">
        <v>120</v>
      </c>
      <c r="AK45" s="396">
        <v>249</v>
      </c>
      <c r="AL45" s="396">
        <v>127</v>
      </c>
      <c r="AM45" s="396">
        <v>122</v>
      </c>
      <c r="AN45" s="396">
        <v>240</v>
      </c>
      <c r="AO45" s="396">
        <v>118</v>
      </c>
      <c r="AP45" s="396">
        <v>122</v>
      </c>
      <c r="AQ45" s="396">
        <v>227</v>
      </c>
      <c r="AR45" s="396">
        <v>110</v>
      </c>
      <c r="AS45" s="396">
        <v>117</v>
      </c>
    </row>
    <row r="46" spans="1:45" x14ac:dyDescent="0.15">
      <c r="A46" s="346"/>
      <c r="B46" s="386" t="s">
        <v>522</v>
      </c>
      <c r="C46" s="365">
        <f t="shared" si="1"/>
        <v>107.77777777777777</v>
      </c>
      <c r="D46" s="366">
        <f t="shared" si="2"/>
        <v>374</v>
      </c>
      <c r="E46" s="367">
        <f t="shared" si="3"/>
        <v>194</v>
      </c>
      <c r="F46" s="368">
        <f t="shared" si="4"/>
        <v>180</v>
      </c>
      <c r="G46" s="369">
        <f t="shared" si="5"/>
        <v>129</v>
      </c>
      <c r="H46" s="387">
        <v>65</v>
      </c>
      <c r="I46" s="388">
        <v>64</v>
      </c>
      <c r="J46" s="372">
        <f t="shared" si="6"/>
        <v>98</v>
      </c>
      <c r="K46" s="389">
        <v>56</v>
      </c>
      <c r="L46" s="390">
        <v>42</v>
      </c>
      <c r="M46" s="375">
        <f t="shared" si="7"/>
        <v>98</v>
      </c>
      <c r="N46" s="391">
        <v>44</v>
      </c>
      <c r="O46" s="392">
        <v>54</v>
      </c>
      <c r="P46" s="378">
        <f t="shared" si="8"/>
        <v>120</v>
      </c>
      <c r="Q46" s="391">
        <v>62</v>
      </c>
      <c r="R46" s="393">
        <v>58</v>
      </c>
      <c r="S46" s="380">
        <f>SUM(T46:U46)</f>
        <v>100</v>
      </c>
      <c r="T46" s="394">
        <v>48</v>
      </c>
      <c r="U46" s="395">
        <v>52</v>
      </c>
      <c r="V46" s="380">
        <v>86</v>
      </c>
      <c r="W46" s="394">
        <v>47</v>
      </c>
      <c r="X46" s="395">
        <v>39</v>
      </c>
      <c r="Y46" s="396">
        <v>105</v>
      </c>
      <c r="Z46" s="396">
        <v>57</v>
      </c>
      <c r="AA46" s="396">
        <v>48</v>
      </c>
      <c r="AB46" s="396">
        <v>87</v>
      </c>
      <c r="AC46" s="396">
        <v>47</v>
      </c>
      <c r="AD46" s="396">
        <v>40</v>
      </c>
      <c r="AE46" s="396">
        <v>87</v>
      </c>
      <c r="AF46" s="396">
        <v>39</v>
      </c>
      <c r="AG46" s="396">
        <v>48</v>
      </c>
      <c r="AH46" s="396">
        <v>79</v>
      </c>
      <c r="AI46" s="396">
        <v>47</v>
      </c>
      <c r="AJ46" s="396">
        <v>32</v>
      </c>
      <c r="AK46" s="396">
        <v>75</v>
      </c>
      <c r="AL46" s="396">
        <v>36</v>
      </c>
      <c r="AM46" s="396">
        <v>39</v>
      </c>
      <c r="AN46" s="396">
        <v>71</v>
      </c>
      <c r="AO46" s="396">
        <v>37</v>
      </c>
      <c r="AP46" s="396">
        <v>34</v>
      </c>
      <c r="AQ46" s="396">
        <v>62</v>
      </c>
      <c r="AR46" s="396">
        <v>35</v>
      </c>
      <c r="AS46" s="396">
        <v>27</v>
      </c>
    </row>
    <row r="47" spans="1:45" x14ac:dyDescent="0.15">
      <c r="A47" s="303" t="s">
        <v>523</v>
      </c>
      <c r="B47" s="398"/>
      <c r="C47" s="365">
        <f t="shared" si="1"/>
        <v>108.60046911649725</v>
      </c>
      <c r="D47" s="366">
        <f t="shared" si="2"/>
        <v>2668</v>
      </c>
      <c r="E47" s="367">
        <f t="shared" si="3"/>
        <v>1389</v>
      </c>
      <c r="F47" s="368">
        <f t="shared" si="4"/>
        <v>1279</v>
      </c>
      <c r="G47" s="369">
        <f t="shared" ref="G47:U47" si="15">SUM(G48:G50)</f>
        <v>765</v>
      </c>
      <c r="H47" s="401">
        <f t="shared" si="15"/>
        <v>399</v>
      </c>
      <c r="I47" s="371">
        <f t="shared" si="15"/>
        <v>366</v>
      </c>
      <c r="J47" s="372">
        <f t="shared" si="15"/>
        <v>686</v>
      </c>
      <c r="K47" s="374">
        <f t="shared" si="15"/>
        <v>377</v>
      </c>
      <c r="L47" s="374">
        <f t="shared" si="15"/>
        <v>309</v>
      </c>
      <c r="M47" s="375">
        <f t="shared" si="15"/>
        <v>703</v>
      </c>
      <c r="N47" s="379">
        <f t="shared" si="15"/>
        <v>390</v>
      </c>
      <c r="O47" s="377">
        <f t="shared" si="15"/>
        <v>313</v>
      </c>
      <c r="P47" s="378">
        <f t="shared" si="15"/>
        <v>676</v>
      </c>
      <c r="Q47" s="379">
        <f t="shared" si="15"/>
        <v>366</v>
      </c>
      <c r="R47" s="379">
        <f t="shared" si="15"/>
        <v>310</v>
      </c>
      <c r="S47" s="380">
        <f t="shared" si="15"/>
        <v>675</v>
      </c>
      <c r="T47" s="402">
        <f t="shared" si="15"/>
        <v>353</v>
      </c>
      <c r="U47" s="382">
        <f t="shared" si="15"/>
        <v>322</v>
      </c>
      <c r="V47" s="380">
        <v>675</v>
      </c>
      <c r="W47" s="402">
        <v>338</v>
      </c>
      <c r="X47" s="382">
        <v>337</v>
      </c>
      <c r="Y47" s="383">
        <v>661</v>
      </c>
      <c r="Z47" s="383">
        <v>350</v>
      </c>
      <c r="AA47" s="383">
        <v>311</v>
      </c>
      <c r="AB47" s="383">
        <v>606</v>
      </c>
      <c r="AC47" s="383">
        <v>321</v>
      </c>
      <c r="AD47" s="383">
        <v>285</v>
      </c>
      <c r="AE47" s="383">
        <v>615</v>
      </c>
      <c r="AF47" s="383">
        <v>322</v>
      </c>
      <c r="AG47" s="383">
        <v>293</v>
      </c>
      <c r="AH47" s="383">
        <v>552</v>
      </c>
      <c r="AI47" s="383">
        <v>279</v>
      </c>
      <c r="AJ47" s="383">
        <v>273</v>
      </c>
      <c r="AK47" s="383">
        <v>548</v>
      </c>
      <c r="AL47" s="383">
        <v>289</v>
      </c>
      <c r="AM47" s="383">
        <v>259</v>
      </c>
      <c r="AN47" s="383">
        <v>520</v>
      </c>
      <c r="AO47" s="383">
        <v>275</v>
      </c>
      <c r="AP47" s="383">
        <v>245</v>
      </c>
      <c r="AQ47" s="383">
        <v>433</v>
      </c>
      <c r="AR47" s="383">
        <v>224</v>
      </c>
      <c r="AS47" s="383">
        <v>209</v>
      </c>
    </row>
    <row r="48" spans="1:45" x14ac:dyDescent="0.15">
      <c r="A48" s="303"/>
      <c r="B48" s="386" t="s">
        <v>524</v>
      </c>
      <c r="C48" s="365">
        <f t="shared" si="1"/>
        <v>104.00801603206413</v>
      </c>
      <c r="D48" s="366">
        <f t="shared" si="2"/>
        <v>1018</v>
      </c>
      <c r="E48" s="367">
        <f t="shared" si="3"/>
        <v>519</v>
      </c>
      <c r="F48" s="368">
        <f t="shared" si="4"/>
        <v>499</v>
      </c>
      <c r="G48" s="369">
        <f t="shared" si="5"/>
        <v>229</v>
      </c>
      <c r="H48" s="387">
        <v>118</v>
      </c>
      <c r="I48" s="388">
        <v>111</v>
      </c>
      <c r="J48" s="372">
        <f t="shared" si="6"/>
        <v>216</v>
      </c>
      <c r="K48" s="389">
        <v>122</v>
      </c>
      <c r="L48" s="390">
        <v>94</v>
      </c>
      <c r="M48" s="375">
        <f t="shared" si="7"/>
        <v>232</v>
      </c>
      <c r="N48" s="391">
        <v>115</v>
      </c>
      <c r="O48" s="392">
        <v>117</v>
      </c>
      <c r="P48" s="378">
        <f t="shared" si="8"/>
        <v>225</v>
      </c>
      <c r="Q48" s="391">
        <v>112</v>
      </c>
      <c r="R48" s="393">
        <v>113</v>
      </c>
      <c r="S48" s="380">
        <f>SUM(T48:U48)</f>
        <v>220</v>
      </c>
      <c r="T48" s="394">
        <v>116</v>
      </c>
      <c r="U48" s="395">
        <v>104</v>
      </c>
      <c r="V48" s="380">
        <v>216</v>
      </c>
      <c r="W48" s="394">
        <v>113</v>
      </c>
      <c r="X48" s="395">
        <v>103</v>
      </c>
      <c r="Y48" s="396">
        <v>224</v>
      </c>
      <c r="Z48" s="396">
        <v>129</v>
      </c>
      <c r="AA48" s="396">
        <v>95</v>
      </c>
      <c r="AB48" s="396">
        <v>212</v>
      </c>
      <c r="AC48" s="396">
        <v>104</v>
      </c>
      <c r="AD48" s="396">
        <v>108</v>
      </c>
      <c r="AE48" s="396">
        <v>229</v>
      </c>
      <c r="AF48" s="396">
        <v>108</v>
      </c>
      <c r="AG48" s="396">
        <v>121</v>
      </c>
      <c r="AH48" s="396">
        <v>223</v>
      </c>
      <c r="AI48" s="396">
        <v>108</v>
      </c>
      <c r="AJ48" s="396">
        <v>115</v>
      </c>
      <c r="AK48" s="396">
        <v>197</v>
      </c>
      <c r="AL48" s="396">
        <v>116</v>
      </c>
      <c r="AM48" s="396">
        <v>81</v>
      </c>
      <c r="AN48" s="396">
        <v>199</v>
      </c>
      <c r="AO48" s="396">
        <v>105</v>
      </c>
      <c r="AP48" s="396">
        <v>94</v>
      </c>
      <c r="AQ48" s="396">
        <v>170</v>
      </c>
      <c r="AR48" s="396">
        <v>82</v>
      </c>
      <c r="AS48" s="396">
        <v>88</v>
      </c>
    </row>
    <row r="49" spans="1:45" x14ac:dyDescent="0.15">
      <c r="A49" s="303"/>
      <c r="B49" s="386" t="s">
        <v>525</v>
      </c>
      <c r="C49" s="365">
        <f t="shared" si="1"/>
        <v>113.29211746522412</v>
      </c>
      <c r="D49" s="366">
        <f t="shared" si="2"/>
        <v>1380</v>
      </c>
      <c r="E49" s="367">
        <f t="shared" si="3"/>
        <v>733</v>
      </c>
      <c r="F49" s="368">
        <f t="shared" si="4"/>
        <v>647</v>
      </c>
      <c r="G49" s="369">
        <f t="shared" si="5"/>
        <v>424</v>
      </c>
      <c r="H49" s="387">
        <v>214</v>
      </c>
      <c r="I49" s="388">
        <v>210</v>
      </c>
      <c r="J49" s="372">
        <f t="shared" si="6"/>
        <v>372</v>
      </c>
      <c r="K49" s="389">
        <v>193</v>
      </c>
      <c r="L49" s="390">
        <v>179</v>
      </c>
      <c r="M49" s="375">
        <f t="shared" si="7"/>
        <v>380</v>
      </c>
      <c r="N49" s="391">
        <v>219</v>
      </c>
      <c r="O49" s="392">
        <v>161</v>
      </c>
      <c r="P49" s="378">
        <f t="shared" si="8"/>
        <v>370</v>
      </c>
      <c r="Q49" s="391">
        <v>211</v>
      </c>
      <c r="R49" s="393">
        <v>159</v>
      </c>
      <c r="S49" s="380">
        <f>SUM(T49:U49)</f>
        <v>364</v>
      </c>
      <c r="T49" s="394">
        <v>187</v>
      </c>
      <c r="U49" s="395">
        <v>177</v>
      </c>
      <c r="V49" s="380">
        <v>368</v>
      </c>
      <c r="W49" s="394">
        <v>180</v>
      </c>
      <c r="X49" s="395">
        <v>188</v>
      </c>
      <c r="Y49" s="396">
        <v>354</v>
      </c>
      <c r="Z49" s="396">
        <v>178</v>
      </c>
      <c r="AA49" s="396">
        <v>176</v>
      </c>
      <c r="AB49" s="396">
        <v>324</v>
      </c>
      <c r="AC49" s="396">
        <v>176</v>
      </c>
      <c r="AD49" s="396">
        <v>148</v>
      </c>
      <c r="AE49" s="396">
        <v>311</v>
      </c>
      <c r="AF49" s="396">
        <v>178</v>
      </c>
      <c r="AG49" s="396">
        <v>133</v>
      </c>
      <c r="AH49" s="396">
        <v>260</v>
      </c>
      <c r="AI49" s="396">
        <v>132</v>
      </c>
      <c r="AJ49" s="396">
        <v>128</v>
      </c>
      <c r="AK49" s="396">
        <v>301</v>
      </c>
      <c r="AL49" s="396">
        <v>148</v>
      </c>
      <c r="AM49" s="396">
        <v>153</v>
      </c>
      <c r="AN49" s="396">
        <v>286</v>
      </c>
      <c r="AO49" s="396">
        <v>152</v>
      </c>
      <c r="AP49" s="396">
        <v>134</v>
      </c>
      <c r="AQ49" s="396">
        <v>222</v>
      </c>
      <c r="AR49" s="396">
        <v>123</v>
      </c>
      <c r="AS49" s="396">
        <v>99</v>
      </c>
    </row>
    <row r="50" spans="1:45" x14ac:dyDescent="0.15">
      <c r="A50" s="303"/>
      <c r="B50" s="386" t="s">
        <v>526</v>
      </c>
      <c r="C50" s="365">
        <f t="shared" si="1"/>
        <v>103.00751879699249</v>
      </c>
      <c r="D50" s="366">
        <f t="shared" si="2"/>
        <v>270</v>
      </c>
      <c r="E50" s="367">
        <f t="shared" si="3"/>
        <v>137</v>
      </c>
      <c r="F50" s="368">
        <f t="shared" si="4"/>
        <v>133</v>
      </c>
      <c r="G50" s="369">
        <f t="shared" si="5"/>
        <v>112</v>
      </c>
      <c r="H50" s="387">
        <v>67</v>
      </c>
      <c r="I50" s="388">
        <v>45</v>
      </c>
      <c r="J50" s="372">
        <f t="shared" si="6"/>
        <v>98</v>
      </c>
      <c r="K50" s="389">
        <v>62</v>
      </c>
      <c r="L50" s="390">
        <v>36</v>
      </c>
      <c r="M50" s="375">
        <f t="shared" si="7"/>
        <v>91</v>
      </c>
      <c r="N50" s="391">
        <v>56</v>
      </c>
      <c r="O50" s="392">
        <v>35</v>
      </c>
      <c r="P50" s="378">
        <f t="shared" si="8"/>
        <v>81</v>
      </c>
      <c r="Q50" s="391">
        <v>43</v>
      </c>
      <c r="R50" s="393">
        <v>38</v>
      </c>
      <c r="S50" s="380">
        <f>SUM(T50:U50)</f>
        <v>91</v>
      </c>
      <c r="T50" s="394">
        <v>50</v>
      </c>
      <c r="U50" s="395">
        <v>41</v>
      </c>
      <c r="V50" s="380">
        <v>91</v>
      </c>
      <c r="W50" s="394">
        <v>45</v>
      </c>
      <c r="X50" s="395">
        <v>46</v>
      </c>
      <c r="Y50" s="396">
        <v>83</v>
      </c>
      <c r="Z50" s="396">
        <v>43</v>
      </c>
      <c r="AA50" s="396">
        <v>40</v>
      </c>
      <c r="AB50" s="396">
        <v>70</v>
      </c>
      <c r="AC50" s="396">
        <v>41</v>
      </c>
      <c r="AD50" s="396">
        <v>29</v>
      </c>
      <c r="AE50" s="396">
        <v>75</v>
      </c>
      <c r="AF50" s="396">
        <v>36</v>
      </c>
      <c r="AG50" s="396">
        <v>39</v>
      </c>
      <c r="AH50" s="396">
        <v>69</v>
      </c>
      <c r="AI50" s="396">
        <v>39</v>
      </c>
      <c r="AJ50" s="396">
        <v>30</v>
      </c>
      <c r="AK50" s="396">
        <v>50</v>
      </c>
      <c r="AL50" s="396">
        <v>25</v>
      </c>
      <c r="AM50" s="396">
        <v>25</v>
      </c>
      <c r="AN50" s="396">
        <v>35</v>
      </c>
      <c r="AO50" s="396">
        <v>18</v>
      </c>
      <c r="AP50" s="396">
        <v>17</v>
      </c>
      <c r="AQ50" s="396">
        <v>41</v>
      </c>
      <c r="AR50" s="396">
        <v>19</v>
      </c>
      <c r="AS50" s="396">
        <v>22</v>
      </c>
    </row>
    <row r="51" spans="1:45" x14ac:dyDescent="0.15">
      <c r="A51" s="384" t="s">
        <v>527</v>
      </c>
      <c r="B51" s="385"/>
      <c r="C51" s="365">
        <f t="shared" si="1"/>
        <v>102.9654036243822</v>
      </c>
      <c r="D51" s="366">
        <f t="shared" si="2"/>
        <v>1232</v>
      </c>
      <c r="E51" s="367">
        <f t="shared" si="3"/>
        <v>625</v>
      </c>
      <c r="F51" s="368">
        <f t="shared" si="4"/>
        <v>607</v>
      </c>
      <c r="G51" s="369">
        <f t="shared" ref="G51:U51" si="16">SUM(G52:G54)</f>
        <v>350</v>
      </c>
      <c r="H51" s="401">
        <f t="shared" si="16"/>
        <v>180</v>
      </c>
      <c r="I51" s="371">
        <f t="shared" si="16"/>
        <v>170</v>
      </c>
      <c r="J51" s="372">
        <f t="shared" si="16"/>
        <v>332</v>
      </c>
      <c r="K51" s="374">
        <f t="shared" si="16"/>
        <v>172</v>
      </c>
      <c r="L51" s="374">
        <f t="shared" si="16"/>
        <v>160</v>
      </c>
      <c r="M51" s="375">
        <f t="shared" si="16"/>
        <v>306</v>
      </c>
      <c r="N51" s="379">
        <f t="shared" si="16"/>
        <v>170</v>
      </c>
      <c r="O51" s="377">
        <f t="shared" si="16"/>
        <v>136</v>
      </c>
      <c r="P51" s="378">
        <f t="shared" si="16"/>
        <v>303</v>
      </c>
      <c r="Q51" s="379">
        <f t="shared" si="16"/>
        <v>155</v>
      </c>
      <c r="R51" s="379">
        <f t="shared" si="16"/>
        <v>148</v>
      </c>
      <c r="S51" s="380">
        <f t="shared" si="16"/>
        <v>296</v>
      </c>
      <c r="T51" s="402">
        <f t="shared" si="16"/>
        <v>146</v>
      </c>
      <c r="U51" s="382">
        <f t="shared" si="16"/>
        <v>150</v>
      </c>
      <c r="V51" s="380">
        <v>277</v>
      </c>
      <c r="W51" s="402">
        <v>133</v>
      </c>
      <c r="X51" s="382">
        <v>144</v>
      </c>
      <c r="Y51" s="383">
        <v>268</v>
      </c>
      <c r="Z51" s="383">
        <v>139</v>
      </c>
      <c r="AA51" s="383">
        <v>129</v>
      </c>
      <c r="AB51" s="383">
        <v>294</v>
      </c>
      <c r="AC51" s="383">
        <v>153</v>
      </c>
      <c r="AD51" s="383">
        <v>141</v>
      </c>
      <c r="AE51" s="383">
        <v>287</v>
      </c>
      <c r="AF51" s="383">
        <v>142</v>
      </c>
      <c r="AG51" s="383">
        <v>145</v>
      </c>
      <c r="AH51" s="383">
        <v>251</v>
      </c>
      <c r="AI51" s="383">
        <v>123</v>
      </c>
      <c r="AJ51" s="383">
        <v>128</v>
      </c>
      <c r="AK51" s="383">
        <v>240</v>
      </c>
      <c r="AL51" s="383">
        <v>126</v>
      </c>
      <c r="AM51" s="383">
        <v>114</v>
      </c>
      <c r="AN51" s="383">
        <v>221</v>
      </c>
      <c r="AO51" s="383">
        <v>103</v>
      </c>
      <c r="AP51" s="383">
        <v>118</v>
      </c>
      <c r="AQ51" s="383">
        <v>233</v>
      </c>
      <c r="AR51" s="383">
        <v>131</v>
      </c>
      <c r="AS51" s="383">
        <v>102</v>
      </c>
    </row>
    <row r="52" spans="1:45" x14ac:dyDescent="0.15">
      <c r="A52" s="303"/>
      <c r="B52" s="386" t="s">
        <v>528</v>
      </c>
      <c r="C52" s="365">
        <f t="shared" si="1"/>
        <v>89.682539682539684</v>
      </c>
      <c r="D52" s="366">
        <f t="shared" si="2"/>
        <v>239</v>
      </c>
      <c r="E52" s="367">
        <f t="shared" si="3"/>
        <v>113</v>
      </c>
      <c r="F52" s="368">
        <f t="shared" si="4"/>
        <v>126</v>
      </c>
      <c r="G52" s="369">
        <f t="shared" si="5"/>
        <v>96</v>
      </c>
      <c r="H52" s="387">
        <v>49</v>
      </c>
      <c r="I52" s="388">
        <v>47</v>
      </c>
      <c r="J52" s="372">
        <f t="shared" si="6"/>
        <v>86</v>
      </c>
      <c r="K52" s="389">
        <v>36</v>
      </c>
      <c r="L52" s="390">
        <v>50</v>
      </c>
      <c r="M52" s="375">
        <f t="shared" si="7"/>
        <v>64</v>
      </c>
      <c r="N52" s="391">
        <v>36</v>
      </c>
      <c r="O52" s="392">
        <v>28</v>
      </c>
      <c r="P52" s="378">
        <f t="shared" si="8"/>
        <v>91</v>
      </c>
      <c r="Q52" s="391">
        <v>49</v>
      </c>
      <c r="R52" s="393">
        <v>42</v>
      </c>
      <c r="S52" s="380">
        <f>SUM(T52:U52)</f>
        <v>63</v>
      </c>
      <c r="T52" s="394">
        <v>29</v>
      </c>
      <c r="U52" s="395">
        <v>34</v>
      </c>
      <c r="V52" s="380">
        <v>65</v>
      </c>
      <c r="W52" s="394">
        <v>28</v>
      </c>
      <c r="X52" s="395">
        <v>37</v>
      </c>
      <c r="Y52" s="396">
        <v>62</v>
      </c>
      <c r="Z52" s="396">
        <v>36</v>
      </c>
      <c r="AA52" s="396">
        <v>26</v>
      </c>
      <c r="AB52" s="396">
        <v>66</v>
      </c>
      <c r="AC52" s="396">
        <v>33</v>
      </c>
      <c r="AD52" s="396">
        <v>33</v>
      </c>
      <c r="AE52" s="396">
        <v>53</v>
      </c>
      <c r="AF52" s="396">
        <v>27</v>
      </c>
      <c r="AG52" s="396">
        <v>26</v>
      </c>
      <c r="AH52" s="396">
        <v>64</v>
      </c>
      <c r="AI52" s="396">
        <v>26</v>
      </c>
      <c r="AJ52" s="396">
        <v>38</v>
      </c>
      <c r="AK52" s="396">
        <v>39</v>
      </c>
      <c r="AL52" s="396">
        <v>18</v>
      </c>
      <c r="AM52" s="396">
        <v>21</v>
      </c>
      <c r="AN52" s="396">
        <v>43</v>
      </c>
      <c r="AO52" s="396">
        <v>21</v>
      </c>
      <c r="AP52" s="396">
        <v>22</v>
      </c>
      <c r="AQ52" s="396">
        <v>40</v>
      </c>
      <c r="AR52" s="396">
        <v>21</v>
      </c>
      <c r="AS52" s="396">
        <v>19</v>
      </c>
    </row>
    <row r="53" spans="1:45" x14ac:dyDescent="0.15">
      <c r="A53" s="303"/>
      <c r="B53" s="386" t="s">
        <v>529</v>
      </c>
      <c r="C53" s="365">
        <f t="shared" si="1"/>
        <v>117.75700934579439</v>
      </c>
      <c r="D53" s="366">
        <f t="shared" si="2"/>
        <v>699</v>
      </c>
      <c r="E53" s="367">
        <f t="shared" si="3"/>
        <v>378</v>
      </c>
      <c r="F53" s="368">
        <f t="shared" si="4"/>
        <v>321</v>
      </c>
      <c r="G53" s="369">
        <f t="shared" si="5"/>
        <v>179</v>
      </c>
      <c r="H53" s="387">
        <v>93</v>
      </c>
      <c r="I53" s="388">
        <v>86</v>
      </c>
      <c r="J53" s="372">
        <f t="shared" si="6"/>
        <v>154</v>
      </c>
      <c r="K53" s="389">
        <v>76</v>
      </c>
      <c r="L53" s="390">
        <v>78</v>
      </c>
      <c r="M53" s="375">
        <f t="shared" si="7"/>
        <v>166</v>
      </c>
      <c r="N53" s="391">
        <v>92</v>
      </c>
      <c r="O53" s="392">
        <v>74</v>
      </c>
      <c r="P53" s="378">
        <f t="shared" si="8"/>
        <v>148</v>
      </c>
      <c r="Q53" s="391">
        <v>68</v>
      </c>
      <c r="R53" s="393">
        <v>80</v>
      </c>
      <c r="S53" s="380">
        <f>SUM(T53:U53)</f>
        <v>164</v>
      </c>
      <c r="T53" s="394">
        <v>85</v>
      </c>
      <c r="U53" s="395">
        <v>79</v>
      </c>
      <c r="V53" s="380">
        <v>167</v>
      </c>
      <c r="W53" s="394">
        <v>84</v>
      </c>
      <c r="X53" s="395">
        <v>83</v>
      </c>
      <c r="Y53" s="396">
        <v>161</v>
      </c>
      <c r="Z53" s="396">
        <v>76</v>
      </c>
      <c r="AA53" s="396">
        <v>85</v>
      </c>
      <c r="AB53" s="396">
        <v>158</v>
      </c>
      <c r="AC53" s="396">
        <v>77</v>
      </c>
      <c r="AD53" s="396">
        <v>81</v>
      </c>
      <c r="AE53" s="396">
        <v>164</v>
      </c>
      <c r="AF53" s="396">
        <v>77</v>
      </c>
      <c r="AG53" s="396">
        <v>87</v>
      </c>
      <c r="AH53" s="396">
        <v>135</v>
      </c>
      <c r="AI53" s="396">
        <v>78</v>
      </c>
      <c r="AJ53" s="396">
        <v>57</v>
      </c>
      <c r="AK53" s="396">
        <v>143</v>
      </c>
      <c r="AL53" s="396">
        <v>87</v>
      </c>
      <c r="AM53" s="396">
        <v>56</v>
      </c>
      <c r="AN53" s="396">
        <v>123</v>
      </c>
      <c r="AO53" s="396">
        <v>61</v>
      </c>
      <c r="AP53" s="396">
        <v>62</v>
      </c>
      <c r="AQ53" s="396">
        <v>134</v>
      </c>
      <c r="AR53" s="396">
        <v>75</v>
      </c>
      <c r="AS53" s="396">
        <v>59</v>
      </c>
    </row>
    <row r="54" spans="1:45" x14ac:dyDescent="0.15">
      <c r="A54" s="346"/>
      <c r="B54" s="386" t="s">
        <v>530</v>
      </c>
      <c r="C54" s="365">
        <f t="shared" si="1"/>
        <v>83.75</v>
      </c>
      <c r="D54" s="366">
        <f t="shared" si="2"/>
        <v>294</v>
      </c>
      <c r="E54" s="367">
        <f t="shared" si="3"/>
        <v>134</v>
      </c>
      <c r="F54" s="368">
        <f t="shared" si="4"/>
        <v>160</v>
      </c>
      <c r="G54" s="369">
        <f t="shared" si="5"/>
        <v>75</v>
      </c>
      <c r="H54" s="387">
        <v>38</v>
      </c>
      <c r="I54" s="388">
        <v>37</v>
      </c>
      <c r="J54" s="372">
        <f t="shared" si="6"/>
        <v>92</v>
      </c>
      <c r="K54" s="389">
        <v>60</v>
      </c>
      <c r="L54" s="390">
        <v>32</v>
      </c>
      <c r="M54" s="375">
        <f t="shared" si="7"/>
        <v>76</v>
      </c>
      <c r="N54" s="391">
        <v>42</v>
      </c>
      <c r="O54" s="392">
        <v>34</v>
      </c>
      <c r="P54" s="378">
        <f t="shared" si="8"/>
        <v>64</v>
      </c>
      <c r="Q54" s="391">
        <v>38</v>
      </c>
      <c r="R54" s="393">
        <v>26</v>
      </c>
      <c r="S54" s="380">
        <f>SUM(T54:U54)</f>
        <v>69</v>
      </c>
      <c r="T54" s="394">
        <v>32</v>
      </c>
      <c r="U54" s="395">
        <v>37</v>
      </c>
      <c r="V54" s="380">
        <v>45</v>
      </c>
      <c r="W54" s="394">
        <v>21</v>
      </c>
      <c r="X54" s="395">
        <v>24</v>
      </c>
      <c r="Y54" s="396">
        <v>45</v>
      </c>
      <c r="Z54" s="396">
        <v>27</v>
      </c>
      <c r="AA54" s="396">
        <v>18</v>
      </c>
      <c r="AB54" s="396">
        <v>70</v>
      </c>
      <c r="AC54" s="396">
        <v>43</v>
      </c>
      <c r="AD54" s="396">
        <v>27</v>
      </c>
      <c r="AE54" s="396">
        <v>70</v>
      </c>
      <c r="AF54" s="396">
        <v>38</v>
      </c>
      <c r="AG54" s="396">
        <v>32</v>
      </c>
      <c r="AH54" s="396">
        <v>52</v>
      </c>
      <c r="AI54" s="396">
        <v>19</v>
      </c>
      <c r="AJ54" s="396">
        <v>33</v>
      </c>
      <c r="AK54" s="396">
        <v>58</v>
      </c>
      <c r="AL54" s="396">
        <v>21</v>
      </c>
      <c r="AM54" s="396">
        <v>37</v>
      </c>
      <c r="AN54" s="396">
        <v>55</v>
      </c>
      <c r="AO54" s="396">
        <v>21</v>
      </c>
      <c r="AP54" s="396">
        <v>34</v>
      </c>
      <c r="AQ54" s="396">
        <v>59</v>
      </c>
      <c r="AR54" s="396">
        <v>35</v>
      </c>
      <c r="AS54" s="396">
        <v>24</v>
      </c>
    </row>
    <row r="55" spans="1:45" x14ac:dyDescent="0.15">
      <c r="A55" s="303" t="s">
        <v>531</v>
      </c>
      <c r="B55" s="398"/>
      <c r="C55" s="365">
        <f t="shared" si="1"/>
        <v>107.52558699578567</v>
      </c>
      <c r="D55" s="366">
        <f t="shared" si="2"/>
        <v>3447</v>
      </c>
      <c r="E55" s="367">
        <f t="shared" si="3"/>
        <v>1786</v>
      </c>
      <c r="F55" s="368">
        <f t="shared" si="4"/>
        <v>1661</v>
      </c>
      <c r="G55" s="369">
        <f t="shared" ref="G55:U55" si="17">SUM(G56:G58)</f>
        <v>1021</v>
      </c>
      <c r="H55" s="401">
        <f t="shared" si="17"/>
        <v>514</v>
      </c>
      <c r="I55" s="371">
        <f t="shared" si="17"/>
        <v>507</v>
      </c>
      <c r="J55" s="372">
        <f t="shared" si="17"/>
        <v>960</v>
      </c>
      <c r="K55" s="374">
        <f t="shared" si="17"/>
        <v>480</v>
      </c>
      <c r="L55" s="374">
        <f t="shared" si="17"/>
        <v>480</v>
      </c>
      <c r="M55" s="375">
        <f t="shared" si="17"/>
        <v>1004</v>
      </c>
      <c r="N55" s="379">
        <f t="shared" si="17"/>
        <v>511</v>
      </c>
      <c r="O55" s="377">
        <f t="shared" si="17"/>
        <v>493</v>
      </c>
      <c r="P55" s="378">
        <f t="shared" si="17"/>
        <v>928</v>
      </c>
      <c r="Q55" s="379">
        <f t="shared" si="17"/>
        <v>467</v>
      </c>
      <c r="R55" s="379">
        <f t="shared" si="17"/>
        <v>461</v>
      </c>
      <c r="S55" s="380">
        <f t="shared" si="17"/>
        <v>938</v>
      </c>
      <c r="T55" s="402">
        <f t="shared" si="17"/>
        <v>483</v>
      </c>
      <c r="U55" s="382">
        <f t="shared" si="17"/>
        <v>455</v>
      </c>
      <c r="V55" s="380">
        <v>886</v>
      </c>
      <c r="W55" s="402">
        <v>442</v>
      </c>
      <c r="X55" s="382">
        <v>444</v>
      </c>
      <c r="Y55" s="383">
        <v>797</v>
      </c>
      <c r="Z55" s="383">
        <v>426</v>
      </c>
      <c r="AA55" s="383">
        <v>371</v>
      </c>
      <c r="AB55" s="383">
        <v>780</v>
      </c>
      <c r="AC55" s="383">
        <v>393</v>
      </c>
      <c r="AD55" s="383">
        <v>387</v>
      </c>
      <c r="AE55" s="383">
        <v>778</v>
      </c>
      <c r="AF55" s="383">
        <v>412</v>
      </c>
      <c r="AG55" s="383">
        <v>366</v>
      </c>
      <c r="AH55" s="383">
        <v>733</v>
      </c>
      <c r="AI55" s="383">
        <v>372</v>
      </c>
      <c r="AJ55" s="383">
        <v>361</v>
      </c>
      <c r="AK55" s="383">
        <v>679</v>
      </c>
      <c r="AL55" s="383">
        <v>336</v>
      </c>
      <c r="AM55" s="383">
        <v>343</v>
      </c>
      <c r="AN55" s="383">
        <v>628</v>
      </c>
      <c r="AO55" s="383">
        <v>329</v>
      </c>
      <c r="AP55" s="383">
        <v>299</v>
      </c>
      <c r="AQ55" s="383">
        <v>629</v>
      </c>
      <c r="AR55" s="383">
        <v>337</v>
      </c>
      <c r="AS55" s="383">
        <v>292</v>
      </c>
    </row>
    <row r="56" spans="1:45" x14ac:dyDescent="0.15">
      <c r="A56" s="303"/>
      <c r="B56" s="403" t="s">
        <v>532</v>
      </c>
      <c r="C56" s="365">
        <f t="shared" si="1"/>
        <v>110.73667711598748</v>
      </c>
      <c r="D56" s="366">
        <f t="shared" si="2"/>
        <v>2689</v>
      </c>
      <c r="E56" s="367">
        <f t="shared" si="3"/>
        <v>1413</v>
      </c>
      <c r="F56" s="368">
        <f t="shared" si="4"/>
        <v>1276</v>
      </c>
      <c r="G56" s="369">
        <f t="shared" ref="G56:G68" si="18">SUM(H56:I56)</f>
        <v>764</v>
      </c>
      <c r="H56" s="387">
        <v>382</v>
      </c>
      <c r="I56" s="388">
        <v>382</v>
      </c>
      <c r="J56" s="372">
        <f t="shared" ref="J56:J68" si="19">SUM(K56:L56)</f>
        <v>717</v>
      </c>
      <c r="K56" s="389">
        <v>348</v>
      </c>
      <c r="L56" s="390">
        <v>369</v>
      </c>
      <c r="M56" s="375">
        <f t="shared" ref="M56:M68" si="20">SUM(N56:O56)</f>
        <v>769</v>
      </c>
      <c r="N56" s="391">
        <v>400</v>
      </c>
      <c r="O56" s="392">
        <v>369</v>
      </c>
      <c r="P56" s="378">
        <f t="shared" ref="P56:P68" si="21">SUM(Q56:R56)</f>
        <v>690</v>
      </c>
      <c r="Q56" s="391">
        <v>345</v>
      </c>
      <c r="R56" s="393">
        <v>345</v>
      </c>
      <c r="S56" s="380">
        <f>SUM(T56:U56)</f>
        <v>737</v>
      </c>
      <c r="T56" s="394">
        <v>369</v>
      </c>
      <c r="U56" s="395">
        <v>368</v>
      </c>
      <c r="V56" s="380">
        <v>677</v>
      </c>
      <c r="W56" s="394">
        <v>337</v>
      </c>
      <c r="X56" s="395">
        <v>340</v>
      </c>
      <c r="Y56" s="396">
        <v>599</v>
      </c>
      <c r="Z56" s="396">
        <v>324</v>
      </c>
      <c r="AA56" s="396">
        <v>275</v>
      </c>
      <c r="AB56" s="396">
        <v>599</v>
      </c>
      <c r="AC56" s="396">
        <v>307</v>
      </c>
      <c r="AD56" s="396">
        <v>292</v>
      </c>
      <c r="AE56" s="396">
        <v>603</v>
      </c>
      <c r="AF56" s="396">
        <v>318</v>
      </c>
      <c r="AG56" s="396">
        <v>285</v>
      </c>
      <c r="AH56" s="396">
        <v>582</v>
      </c>
      <c r="AI56" s="396">
        <v>300</v>
      </c>
      <c r="AJ56" s="396">
        <v>282</v>
      </c>
      <c r="AK56" s="396">
        <v>509</v>
      </c>
      <c r="AL56" s="396">
        <v>260</v>
      </c>
      <c r="AM56" s="396">
        <v>249</v>
      </c>
      <c r="AN56" s="396">
        <v>487</v>
      </c>
      <c r="AO56" s="396">
        <v>263</v>
      </c>
      <c r="AP56" s="396">
        <v>224</v>
      </c>
      <c r="AQ56" s="396">
        <v>508</v>
      </c>
      <c r="AR56" s="396">
        <v>272</v>
      </c>
      <c r="AS56" s="396">
        <v>236</v>
      </c>
    </row>
    <row r="57" spans="1:45" x14ac:dyDescent="0.15">
      <c r="A57" s="303"/>
      <c r="B57" s="386" t="s">
        <v>533</v>
      </c>
      <c r="C57" s="365">
        <f t="shared" si="1"/>
        <v>89.49771689497716</v>
      </c>
      <c r="D57" s="366">
        <f t="shared" si="2"/>
        <v>415</v>
      </c>
      <c r="E57" s="367">
        <f t="shared" si="3"/>
        <v>196</v>
      </c>
      <c r="F57" s="368">
        <f t="shared" si="4"/>
        <v>219</v>
      </c>
      <c r="G57" s="369">
        <f t="shared" si="18"/>
        <v>149</v>
      </c>
      <c r="H57" s="387">
        <v>74</v>
      </c>
      <c r="I57" s="388">
        <v>75</v>
      </c>
      <c r="J57" s="372">
        <f t="shared" si="19"/>
        <v>126</v>
      </c>
      <c r="K57" s="389">
        <v>66</v>
      </c>
      <c r="L57" s="390">
        <v>60</v>
      </c>
      <c r="M57" s="375">
        <f t="shared" si="20"/>
        <v>133</v>
      </c>
      <c r="N57" s="391">
        <v>64</v>
      </c>
      <c r="O57" s="392">
        <v>69</v>
      </c>
      <c r="P57" s="378">
        <f t="shared" si="21"/>
        <v>132</v>
      </c>
      <c r="Q57" s="391">
        <v>64</v>
      </c>
      <c r="R57" s="393">
        <v>68</v>
      </c>
      <c r="S57" s="380">
        <f>SUM(T57:U57)</f>
        <v>113</v>
      </c>
      <c r="T57" s="394">
        <v>66</v>
      </c>
      <c r="U57" s="395">
        <v>47</v>
      </c>
      <c r="V57" s="380">
        <v>108</v>
      </c>
      <c r="W57" s="394">
        <v>56</v>
      </c>
      <c r="X57" s="395">
        <v>52</v>
      </c>
      <c r="Y57" s="396">
        <v>116</v>
      </c>
      <c r="Z57" s="396">
        <v>64</v>
      </c>
      <c r="AA57" s="396">
        <v>52</v>
      </c>
      <c r="AB57" s="396">
        <v>106</v>
      </c>
      <c r="AC57" s="396">
        <v>47</v>
      </c>
      <c r="AD57" s="396">
        <v>59</v>
      </c>
      <c r="AE57" s="396">
        <v>95</v>
      </c>
      <c r="AF57" s="396">
        <v>51</v>
      </c>
      <c r="AG57" s="396">
        <v>44</v>
      </c>
      <c r="AH57" s="396">
        <v>80</v>
      </c>
      <c r="AI57" s="396">
        <v>39</v>
      </c>
      <c r="AJ57" s="396">
        <v>41</v>
      </c>
      <c r="AK57" s="396">
        <v>102</v>
      </c>
      <c r="AL57" s="396">
        <v>44</v>
      </c>
      <c r="AM57" s="396">
        <v>58</v>
      </c>
      <c r="AN57" s="396">
        <v>77</v>
      </c>
      <c r="AO57" s="396">
        <v>32</v>
      </c>
      <c r="AP57" s="396">
        <v>45</v>
      </c>
      <c r="AQ57" s="396">
        <v>61</v>
      </c>
      <c r="AR57" s="396">
        <v>30</v>
      </c>
      <c r="AS57" s="396">
        <v>31</v>
      </c>
    </row>
    <row r="58" spans="1:45" x14ac:dyDescent="0.15">
      <c r="A58" s="303"/>
      <c r="B58" s="347" t="s">
        <v>534</v>
      </c>
      <c r="C58" s="365">
        <f t="shared" si="1"/>
        <v>106.62650602409639</v>
      </c>
      <c r="D58" s="366">
        <f t="shared" si="2"/>
        <v>343</v>
      </c>
      <c r="E58" s="367">
        <f t="shared" si="3"/>
        <v>177</v>
      </c>
      <c r="F58" s="368">
        <f t="shared" si="4"/>
        <v>166</v>
      </c>
      <c r="G58" s="369">
        <f t="shared" si="18"/>
        <v>108</v>
      </c>
      <c r="H58" s="387">
        <v>58</v>
      </c>
      <c r="I58" s="388">
        <v>50</v>
      </c>
      <c r="J58" s="372">
        <f t="shared" si="19"/>
        <v>117</v>
      </c>
      <c r="K58" s="389">
        <v>66</v>
      </c>
      <c r="L58" s="390">
        <v>51</v>
      </c>
      <c r="M58" s="375">
        <f t="shared" si="20"/>
        <v>102</v>
      </c>
      <c r="N58" s="391">
        <v>47</v>
      </c>
      <c r="O58" s="392">
        <v>55</v>
      </c>
      <c r="P58" s="378">
        <f t="shared" si="21"/>
        <v>106</v>
      </c>
      <c r="Q58" s="391">
        <v>58</v>
      </c>
      <c r="R58" s="393">
        <v>48</v>
      </c>
      <c r="S58" s="380">
        <f>SUM(T58:U58)</f>
        <v>88</v>
      </c>
      <c r="T58" s="394">
        <v>48</v>
      </c>
      <c r="U58" s="395">
        <v>40</v>
      </c>
      <c r="V58" s="380">
        <v>101</v>
      </c>
      <c r="W58" s="394">
        <v>49</v>
      </c>
      <c r="X58" s="395">
        <v>52</v>
      </c>
      <c r="Y58" s="396">
        <v>82</v>
      </c>
      <c r="Z58" s="396">
        <v>38</v>
      </c>
      <c r="AA58" s="396">
        <v>44</v>
      </c>
      <c r="AB58" s="396">
        <v>75</v>
      </c>
      <c r="AC58" s="396">
        <v>39</v>
      </c>
      <c r="AD58" s="396">
        <v>36</v>
      </c>
      <c r="AE58" s="396">
        <v>80</v>
      </c>
      <c r="AF58" s="396">
        <v>43</v>
      </c>
      <c r="AG58" s="396">
        <v>37</v>
      </c>
      <c r="AH58" s="396">
        <v>71</v>
      </c>
      <c r="AI58" s="396">
        <v>33</v>
      </c>
      <c r="AJ58" s="396">
        <v>38</v>
      </c>
      <c r="AK58" s="396">
        <v>68</v>
      </c>
      <c r="AL58" s="396">
        <v>32</v>
      </c>
      <c r="AM58" s="396">
        <v>36</v>
      </c>
      <c r="AN58" s="396">
        <v>64</v>
      </c>
      <c r="AO58" s="396">
        <v>34</v>
      </c>
      <c r="AP58" s="396">
        <v>30</v>
      </c>
      <c r="AQ58" s="396">
        <v>60</v>
      </c>
      <c r="AR58" s="396">
        <v>35</v>
      </c>
      <c r="AS58" s="396">
        <v>25</v>
      </c>
    </row>
    <row r="59" spans="1:45" x14ac:dyDescent="0.15">
      <c r="A59" s="384" t="s">
        <v>535</v>
      </c>
      <c r="B59" s="385"/>
      <c r="C59" s="365">
        <f t="shared" si="1"/>
        <v>100.23068050749713</v>
      </c>
      <c r="D59" s="366">
        <f t="shared" si="2"/>
        <v>1736</v>
      </c>
      <c r="E59" s="367">
        <f t="shared" si="3"/>
        <v>869</v>
      </c>
      <c r="F59" s="368">
        <f t="shared" si="4"/>
        <v>867</v>
      </c>
      <c r="G59" s="369">
        <f t="shared" ref="G59:U59" si="22">SUM(G60:G61)</f>
        <v>384</v>
      </c>
      <c r="H59" s="401">
        <f t="shared" si="22"/>
        <v>201</v>
      </c>
      <c r="I59" s="371">
        <f t="shared" si="22"/>
        <v>183</v>
      </c>
      <c r="J59" s="372">
        <f t="shared" si="22"/>
        <v>415</v>
      </c>
      <c r="K59" s="374">
        <f t="shared" si="22"/>
        <v>205</v>
      </c>
      <c r="L59" s="374">
        <f t="shared" si="22"/>
        <v>210</v>
      </c>
      <c r="M59" s="375">
        <f t="shared" si="22"/>
        <v>437</v>
      </c>
      <c r="N59" s="379">
        <f t="shared" si="22"/>
        <v>242</v>
      </c>
      <c r="O59" s="377">
        <f t="shared" si="22"/>
        <v>195</v>
      </c>
      <c r="P59" s="378">
        <f t="shared" si="22"/>
        <v>441</v>
      </c>
      <c r="Q59" s="379">
        <f t="shared" si="22"/>
        <v>229</v>
      </c>
      <c r="R59" s="379">
        <f t="shared" si="22"/>
        <v>212</v>
      </c>
      <c r="S59" s="380">
        <f t="shared" si="22"/>
        <v>427</v>
      </c>
      <c r="T59" s="402">
        <f t="shared" si="22"/>
        <v>252</v>
      </c>
      <c r="U59" s="382">
        <f t="shared" si="22"/>
        <v>175</v>
      </c>
      <c r="V59" s="380">
        <v>380</v>
      </c>
      <c r="W59" s="402">
        <v>191</v>
      </c>
      <c r="X59" s="382">
        <v>189</v>
      </c>
      <c r="Y59" s="383">
        <v>377</v>
      </c>
      <c r="Z59" s="383">
        <v>183</v>
      </c>
      <c r="AA59" s="383">
        <v>194</v>
      </c>
      <c r="AB59" s="383">
        <v>353</v>
      </c>
      <c r="AC59" s="383">
        <v>179</v>
      </c>
      <c r="AD59" s="383">
        <v>174</v>
      </c>
      <c r="AE59" s="383">
        <v>393</v>
      </c>
      <c r="AF59" s="383">
        <v>189</v>
      </c>
      <c r="AG59" s="383">
        <v>204</v>
      </c>
      <c r="AH59" s="383">
        <v>383</v>
      </c>
      <c r="AI59" s="383">
        <v>195</v>
      </c>
      <c r="AJ59" s="383">
        <v>188</v>
      </c>
      <c r="AK59" s="383">
        <v>357</v>
      </c>
      <c r="AL59" s="383">
        <v>176</v>
      </c>
      <c r="AM59" s="383">
        <v>181</v>
      </c>
      <c r="AN59" s="383">
        <v>294</v>
      </c>
      <c r="AO59" s="383">
        <v>154</v>
      </c>
      <c r="AP59" s="383">
        <v>140</v>
      </c>
      <c r="AQ59" s="383">
        <v>309</v>
      </c>
      <c r="AR59" s="383">
        <v>155</v>
      </c>
      <c r="AS59" s="383">
        <v>154</v>
      </c>
    </row>
    <row r="60" spans="1:45" x14ac:dyDescent="0.15">
      <c r="A60" s="303"/>
      <c r="B60" s="386" t="s">
        <v>536</v>
      </c>
      <c r="C60" s="365">
        <f t="shared" si="1"/>
        <v>102.89855072463767</v>
      </c>
      <c r="D60" s="366">
        <f t="shared" si="2"/>
        <v>700</v>
      </c>
      <c r="E60" s="367">
        <f t="shared" si="3"/>
        <v>355</v>
      </c>
      <c r="F60" s="368">
        <f t="shared" si="4"/>
        <v>345</v>
      </c>
      <c r="G60" s="369">
        <f t="shared" si="18"/>
        <v>181</v>
      </c>
      <c r="H60" s="387">
        <v>95</v>
      </c>
      <c r="I60" s="388">
        <v>86</v>
      </c>
      <c r="J60" s="372">
        <f t="shared" si="19"/>
        <v>172</v>
      </c>
      <c r="K60" s="389">
        <v>78</v>
      </c>
      <c r="L60" s="390">
        <v>94</v>
      </c>
      <c r="M60" s="375">
        <f t="shared" si="20"/>
        <v>189</v>
      </c>
      <c r="N60" s="391">
        <v>106</v>
      </c>
      <c r="O60" s="392">
        <v>83</v>
      </c>
      <c r="P60" s="378">
        <f t="shared" si="21"/>
        <v>164</v>
      </c>
      <c r="Q60" s="391">
        <v>85</v>
      </c>
      <c r="R60" s="393">
        <v>79</v>
      </c>
      <c r="S60" s="380">
        <f>SUM(T60:U60)</f>
        <v>180</v>
      </c>
      <c r="T60" s="394">
        <v>106</v>
      </c>
      <c r="U60" s="395">
        <v>74</v>
      </c>
      <c r="V60" s="380">
        <v>153</v>
      </c>
      <c r="W60" s="394">
        <v>83</v>
      </c>
      <c r="X60" s="395">
        <v>70</v>
      </c>
      <c r="Y60" s="396">
        <v>140</v>
      </c>
      <c r="Z60" s="396">
        <v>64</v>
      </c>
      <c r="AA60" s="396">
        <v>76</v>
      </c>
      <c r="AB60" s="396">
        <v>146</v>
      </c>
      <c r="AC60" s="396">
        <v>77</v>
      </c>
      <c r="AD60" s="396">
        <v>69</v>
      </c>
      <c r="AE60" s="396">
        <v>153</v>
      </c>
      <c r="AF60" s="396">
        <v>71</v>
      </c>
      <c r="AG60" s="396">
        <v>82</v>
      </c>
      <c r="AH60" s="396">
        <v>159</v>
      </c>
      <c r="AI60" s="396">
        <v>78</v>
      </c>
      <c r="AJ60" s="396">
        <v>81</v>
      </c>
      <c r="AK60" s="396">
        <v>145</v>
      </c>
      <c r="AL60" s="396">
        <v>81</v>
      </c>
      <c r="AM60" s="396">
        <v>64</v>
      </c>
      <c r="AN60" s="396">
        <v>117</v>
      </c>
      <c r="AO60" s="396">
        <v>63</v>
      </c>
      <c r="AP60" s="396">
        <v>54</v>
      </c>
      <c r="AQ60" s="396">
        <v>126</v>
      </c>
      <c r="AR60" s="396">
        <v>62</v>
      </c>
      <c r="AS60" s="396">
        <v>64</v>
      </c>
    </row>
    <row r="61" spans="1:45" x14ac:dyDescent="0.15">
      <c r="A61" s="346"/>
      <c r="B61" s="404" t="s">
        <v>464</v>
      </c>
      <c r="C61" s="365">
        <f t="shared" si="1"/>
        <v>98.467432950191565</v>
      </c>
      <c r="D61" s="366">
        <f t="shared" si="2"/>
        <v>1036</v>
      </c>
      <c r="E61" s="367">
        <f t="shared" si="3"/>
        <v>514</v>
      </c>
      <c r="F61" s="368">
        <f t="shared" si="4"/>
        <v>522</v>
      </c>
      <c r="G61" s="369">
        <f t="shared" si="18"/>
        <v>203</v>
      </c>
      <c r="H61" s="387">
        <v>106</v>
      </c>
      <c r="I61" s="388">
        <v>97</v>
      </c>
      <c r="J61" s="372">
        <f t="shared" si="19"/>
        <v>243</v>
      </c>
      <c r="K61" s="389">
        <v>127</v>
      </c>
      <c r="L61" s="390">
        <v>116</v>
      </c>
      <c r="M61" s="375">
        <f t="shared" si="20"/>
        <v>248</v>
      </c>
      <c r="N61" s="391">
        <v>136</v>
      </c>
      <c r="O61" s="392">
        <v>112</v>
      </c>
      <c r="P61" s="378">
        <f t="shared" si="21"/>
        <v>277</v>
      </c>
      <c r="Q61" s="391">
        <v>144</v>
      </c>
      <c r="R61" s="393">
        <v>133</v>
      </c>
      <c r="S61" s="380">
        <f>SUM(T61:U61)</f>
        <v>247</v>
      </c>
      <c r="T61" s="394">
        <v>146</v>
      </c>
      <c r="U61" s="395">
        <v>101</v>
      </c>
      <c r="V61" s="380">
        <v>227</v>
      </c>
      <c r="W61" s="394">
        <v>108</v>
      </c>
      <c r="X61" s="395">
        <v>119</v>
      </c>
      <c r="Y61" s="396">
        <v>237</v>
      </c>
      <c r="Z61" s="396">
        <v>119</v>
      </c>
      <c r="AA61" s="396">
        <v>118</v>
      </c>
      <c r="AB61" s="396">
        <v>207</v>
      </c>
      <c r="AC61" s="396">
        <v>102</v>
      </c>
      <c r="AD61" s="396">
        <v>105</v>
      </c>
      <c r="AE61" s="396">
        <v>240</v>
      </c>
      <c r="AF61" s="396">
        <v>118</v>
      </c>
      <c r="AG61" s="396">
        <v>122</v>
      </c>
      <c r="AH61" s="396">
        <v>224</v>
      </c>
      <c r="AI61" s="396">
        <v>117</v>
      </c>
      <c r="AJ61" s="396">
        <v>107</v>
      </c>
      <c r="AK61" s="396">
        <v>212</v>
      </c>
      <c r="AL61" s="396">
        <v>95</v>
      </c>
      <c r="AM61" s="396">
        <v>117</v>
      </c>
      <c r="AN61" s="396">
        <v>177</v>
      </c>
      <c r="AO61" s="396">
        <v>91</v>
      </c>
      <c r="AP61" s="396">
        <v>86</v>
      </c>
      <c r="AQ61" s="396">
        <v>183</v>
      </c>
      <c r="AR61" s="396">
        <v>93</v>
      </c>
      <c r="AS61" s="396">
        <v>90</v>
      </c>
    </row>
    <row r="62" spans="1:45" x14ac:dyDescent="0.15">
      <c r="A62" s="303" t="s">
        <v>537</v>
      </c>
      <c r="B62" s="398"/>
      <c r="C62" s="365">
        <f t="shared" si="1"/>
        <v>101.11764705882354</v>
      </c>
      <c r="D62" s="366">
        <f t="shared" si="2"/>
        <v>3419</v>
      </c>
      <c r="E62" s="367">
        <f t="shared" si="3"/>
        <v>1719</v>
      </c>
      <c r="F62" s="368">
        <f t="shared" si="4"/>
        <v>1700</v>
      </c>
      <c r="G62" s="369">
        <f t="shared" ref="G62:U62" si="23">SUM(G63:G64)</f>
        <v>860</v>
      </c>
      <c r="H62" s="370">
        <f t="shared" si="23"/>
        <v>444</v>
      </c>
      <c r="I62" s="371">
        <f t="shared" si="23"/>
        <v>416</v>
      </c>
      <c r="J62" s="372">
        <f t="shared" si="23"/>
        <v>835</v>
      </c>
      <c r="K62" s="373">
        <f t="shared" si="23"/>
        <v>419</v>
      </c>
      <c r="L62" s="374">
        <f t="shared" si="23"/>
        <v>416</v>
      </c>
      <c r="M62" s="375">
        <f t="shared" si="23"/>
        <v>834</v>
      </c>
      <c r="N62" s="376">
        <f t="shared" si="23"/>
        <v>430</v>
      </c>
      <c r="O62" s="377">
        <f t="shared" si="23"/>
        <v>404</v>
      </c>
      <c r="P62" s="378">
        <f t="shared" si="23"/>
        <v>871</v>
      </c>
      <c r="Q62" s="376">
        <f t="shared" si="23"/>
        <v>442</v>
      </c>
      <c r="R62" s="379">
        <f t="shared" si="23"/>
        <v>429</v>
      </c>
      <c r="S62" s="380">
        <f t="shared" si="23"/>
        <v>786</v>
      </c>
      <c r="T62" s="381">
        <f t="shared" si="23"/>
        <v>386</v>
      </c>
      <c r="U62" s="382">
        <f t="shared" si="23"/>
        <v>400</v>
      </c>
      <c r="V62" s="380">
        <v>797</v>
      </c>
      <c r="W62" s="381">
        <v>425</v>
      </c>
      <c r="X62" s="382">
        <v>372</v>
      </c>
      <c r="Y62" s="383">
        <v>811</v>
      </c>
      <c r="Z62" s="383">
        <v>410</v>
      </c>
      <c r="AA62" s="383">
        <v>401</v>
      </c>
      <c r="AB62" s="383">
        <v>727</v>
      </c>
      <c r="AC62" s="383">
        <v>375</v>
      </c>
      <c r="AD62" s="383">
        <v>352</v>
      </c>
      <c r="AE62" s="383">
        <v>790</v>
      </c>
      <c r="AF62" s="383">
        <v>413</v>
      </c>
      <c r="AG62" s="383">
        <v>377</v>
      </c>
      <c r="AH62" s="383">
        <v>711</v>
      </c>
      <c r="AI62" s="383">
        <v>362</v>
      </c>
      <c r="AJ62" s="383">
        <v>349</v>
      </c>
      <c r="AK62" s="383">
        <v>678</v>
      </c>
      <c r="AL62" s="383">
        <v>323</v>
      </c>
      <c r="AM62" s="383">
        <v>355</v>
      </c>
      <c r="AN62" s="383">
        <v>632</v>
      </c>
      <c r="AO62" s="383">
        <v>313</v>
      </c>
      <c r="AP62" s="383">
        <v>319</v>
      </c>
      <c r="AQ62" s="383">
        <v>608</v>
      </c>
      <c r="AR62" s="383">
        <v>308</v>
      </c>
      <c r="AS62" s="383">
        <v>300</v>
      </c>
    </row>
    <row r="63" spans="1:45" x14ac:dyDescent="0.15">
      <c r="A63" s="303"/>
      <c r="B63" s="386" t="s">
        <v>538</v>
      </c>
      <c r="C63" s="365">
        <f t="shared" si="1"/>
        <v>105.62499999999999</v>
      </c>
      <c r="D63" s="366">
        <f t="shared" si="2"/>
        <v>1316</v>
      </c>
      <c r="E63" s="367">
        <f t="shared" si="3"/>
        <v>676</v>
      </c>
      <c r="F63" s="368">
        <f t="shared" si="4"/>
        <v>640</v>
      </c>
      <c r="G63" s="369">
        <f t="shared" si="18"/>
        <v>319</v>
      </c>
      <c r="H63" s="370">
        <v>173</v>
      </c>
      <c r="I63" s="371">
        <v>146</v>
      </c>
      <c r="J63" s="372">
        <f t="shared" si="19"/>
        <v>341</v>
      </c>
      <c r="K63" s="373">
        <v>175</v>
      </c>
      <c r="L63" s="374">
        <v>166</v>
      </c>
      <c r="M63" s="375">
        <f t="shared" si="20"/>
        <v>301</v>
      </c>
      <c r="N63" s="376">
        <v>150</v>
      </c>
      <c r="O63" s="377">
        <v>151</v>
      </c>
      <c r="P63" s="378">
        <f t="shared" si="21"/>
        <v>320</v>
      </c>
      <c r="Q63" s="376">
        <v>163</v>
      </c>
      <c r="R63" s="379">
        <v>157</v>
      </c>
      <c r="S63" s="380">
        <f>SUM(T63:U63)</f>
        <v>308</v>
      </c>
      <c r="T63" s="381">
        <v>147</v>
      </c>
      <c r="U63" s="382">
        <v>161</v>
      </c>
      <c r="V63" s="380">
        <v>287</v>
      </c>
      <c r="W63" s="381">
        <v>141</v>
      </c>
      <c r="X63" s="382">
        <v>146</v>
      </c>
      <c r="Y63" s="383">
        <v>317</v>
      </c>
      <c r="Z63" s="383">
        <v>159</v>
      </c>
      <c r="AA63" s="383">
        <v>158</v>
      </c>
      <c r="AB63" s="383">
        <v>277</v>
      </c>
      <c r="AC63" s="383">
        <v>159</v>
      </c>
      <c r="AD63" s="383">
        <v>118</v>
      </c>
      <c r="AE63" s="383">
        <v>323</v>
      </c>
      <c r="AF63" s="383">
        <v>168</v>
      </c>
      <c r="AG63" s="383">
        <v>155</v>
      </c>
      <c r="AH63" s="383">
        <v>270</v>
      </c>
      <c r="AI63" s="383">
        <v>141</v>
      </c>
      <c r="AJ63" s="383">
        <v>129</v>
      </c>
      <c r="AK63" s="383">
        <v>243</v>
      </c>
      <c r="AL63" s="383">
        <v>114</v>
      </c>
      <c r="AM63" s="383">
        <v>129</v>
      </c>
      <c r="AN63" s="383">
        <v>255</v>
      </c>
      <c r="AO63" s="383">
        <v>134</v>
      </c>
      <c r="AP63" s="383">
        <v>121</v>
      </c>
      <c r="AQ63" s="383">
        <v>225</v>
      </c>
      <c r="AR63" s="383">
        <v>119</v>
      </c>
      <c r="AS63" s="383">
        <v>106</v>
      </c>
    </row>
    <row r="64" spans="1:45" x14ac:dyDescent="0.15">
      <c r="A64" s="303"/>
      <c r="B64" s="386" t="s">
        <v>539</v>
      </c>
      <c r="C64" s="365">
        <f t="shared" si="1"/>
        <v>98.396226415094333</v>
      </c>
      <c r="D64" s="366">
        <f t="shared" si="2"/>
        <v>2103</v>
      </c>
      <c r="E64" s="367">
        <f t="shared" si="3"/>
        <v>1043</v>
      </c>
      <c r="F64" s="368">
        <f t="shared" si="4"/>
        <v>1060</v>
      </c>
      <c r="G64" s="369">
        <f t="shared" si="18"/>
        <v>541</v>
      </c>
      <c r="H64" s="370">
        <v>271</v>
      </c>
      <c r="I64" s="371">
        <v>270</v>
      </c>
      <c r="J64" s="372">
        <f t="shared" si="19"/>
        <v>494</v>
      </c>
      <c r="K64" s="373">
        <v>244</v>
      </c>
      <c r="L64" s="374">
        <v>250</v>
      </c>
      <c r="M64" s="375">
        <f t="shared" si="20"/>
        <v>533</v>
      </c>
      <c r="N64" s="376">
        <v>280</v>
      </c>
      <c r="O64" s="377">
        <v>253</v>
      </c>
      <c r="P64" s="378">
        <f t="shared" si="21"/>
        <v>551</v>
      </c>
      <c r="Q64" s="376">
        <v>279</v>
      </c>
      <c r="R64" s="379">
        <v>272</v>
      </c>
      <c r="S64" s="380">
        <f>SUM(T64:U64)</f>
        <v>478</v>
      </c>
      <c r="T64" s="381">
        <v>239</v>
      </c>
      <c r="U64" s="382">
        <v>239</v>
      </c>
      <c r="V64" s="380">
        <v>510</v>
      </c>
      <c r="W64" s="381">
        <v>284</v>
      </c>
      <c r="X64" s="382">
        <v>226</v>
      </c>
      <c r="Y64" s="383">
        <v>494</v>
      </c>
      <c r="Z64" s="383">
        <v>251</v>
      </c>
      <c r="AA64" s="383">
        <v>243</v>
      </c>
      <c r="AB64" s="383">
        <v>450</v>
      </c>
      <c r="AC64" s="383">
        <v>216</v>
      </c>
      <c r="AD64" s="383">
        <v>234</v>
      </c>
      <c r="AE64" s="383">
        <v>467</v>
      </c>
      <c r="AF64" s="383">
        <v>245</v>
      </c>
      <c r="AG64" s="383">
        <v>222</v>
      </c>
      <c r="AH64" s="383">
        <v>441</v>
      </c>
      <c r="AI64" s="383">
        <v>221</v>
      </c>
      <c r="AJ64" s="383">
        <v>220</v>
      </c>
      <c r="AK64" s="383">
        <v>435</v>
      </c>
      <c r="AL64" s="383">
        <v>209</v>
      </c>
      <c r="AM64" s="383">
        <v>226</v>
      </c>
      <c r="AN64" s="383">
        <v>377</v>
      </c>
      <c r="AO64" s="383">
        <v>179</v>
      </c>
      <c r="AP64" s="383">
        <v>198</v>
      </c>
      <c r="AQ64" s="383">
        <v>383</v>
      </c>
      <c r="AR64" s="383">
        <v>189</v>
      </c>
      <c r="AS64" s="383">
        <v>194</v>
      </c>
    </row>
    <row r="65" spans="1:45" x14ac:dyDescent="0.15">
      <c r="A65" s="384" t="s">
        <v>540</v>
      </c>
      <c r="B65" s="385"/>
      <c r="C65" s="365">
        <f t="shared" si="1"/>
        <v>106.21814475025484</v>
      </c>
      <c r="D65" s="366">
        <f t="shared" si="2"/>
        <v>4046</v>
      </c>
      <c r="E65" s="367">
        <f t="shared" si="3"/>
        <v>2084</v>
      </c>
      <c r="F65" s="368">
        <f t="shared" si="4"/>
        <v>1962</v>
      </c>
      <c r="G65" s="369">
        <f t="shared" ref="G65:U65" si="24">SUM(G66:G68)</f>
        <v>1076</v>
      </c>
      <c r="H65" s="401">
        <f t="shared" si="24"/>
        <v>554</v>
      </c>
      <c r="I65" s="371">
        <f t="shared" si="24"/>
        <v>522</v>
      </c>
      <c r="J65" s="372">
        <f t="shared" si="24"/>
        <v>1063</v>
      </c>
      <c r="K65" s="374">
        <f t="shared" si="24"/>
        <v>553</v>
      </c>
      <c r="L65" s="374">
        <f t="shared" si="24"/>
        <v>510</v>
      </c>
      <c r="M65" s="375">
        <f t="shared" si="24"/>
        <v>1053</v>
      </c>
      <c r="N65" s="379">
        <f t="shared" si="24"/>
        <v>531</v>
      </c>
      <c r="O65" s="377">
        <f t="shared" si="24"/>
        <v>522</v>
      </c>
      <c r="P65" s="378">
        <f t="shared" si="24"/>
        <v>1045</v>
      </c>
      <c r="Q65" s="379">
        <f t="shared" si="24"/>
        <v>517</v>
      </c>
      <c r="R65" s="379">
        <f t="shared" si="24"/>
        <v>528</v>
      </c>
      <c r="S65" s="380">
        <f t="shared" si="24"/>
        <v>942</v>
      </c>
      <c r="T65" s="402">
        <f t="shared" si="24"/>
        <v>475</v>
      </c>
      <c r="U65" s="382">
        <f t="shared" si="24"/>
        <v>467</v>
      </c>
      <c r="V65" s="380">
        <v>931</v>
      </c>
      <c r="W65" s="402">
        <v>475</v>
      </c>
      <c r="X65" s="382">
        <v>456</v>
      </c>
      <c r="Y65" s="383">
        <v>937</v>
      </c>
      <c r="Z65" s="383">
        <v>476</v>
      </c>
      <c r="AA65" s="383">
        <v>461</v>
      </c>
      <c r="AB65" s="383">
        <v>931</v>
      </c>
      <c r="AC65" s="383">
        <v>478</v>
      </c>
      <c r="AD65" s="383">
        <v>453</v>
      </c>
      <c r="AE65" s="383">
        <v>948</v>
      </c>
      <c r="AF65" s="383">
        <v>494</v>
      </c>
      <c r="AG65" s="383">
        <v>454</v>
      </c>
      <c r="AH65" s="383">
        <v>879</v>
      </c>
      <c r="AI65" s="383">
        <v>452</v>
      </c>
      <c r="AJ65" s="383">
        <v>427</v>
      </c>
      <c r="AK65" s="383">
        <v>734</v>
      </c>
      <c r="AL65" s="383">
        <v>393</v>
      </c>
      <c r="AM65" s="383">
        <v>341</v>
      </c>
      <c r="AN65" s="383">
        <v>764</v>
      </c>
      <c r="AO65" s="383">
        <v>375</v>
      </c>
      <c r="AP65" s="383">
        <v>389</v>
      </c>
      <c r="AQ65" s="383">
        <v>721</v>
      </c>
      <c r="AR65" s="383">
        <v>370</v>
      </c>
      <c r="AS65" s="383">
        <v>351</v>
      </c>
    </row>
    <row r="66" spans="1:45" x14ac:dyDescent="0.15">
      <c r="A66" s="303"/>
      <c r="B66" s="386" t="s">
        <v>541</v>
      </c>
      <c r="C66" s="365">
        <f t="shared" si="1"/>
        <v>112.79999999999998</v>
      </c>
      <c r="D66" s="366">
        <f t="shared" si="2"/>
        <v>1330</v>
      </c>
      <c r="E66" s="367">
        <f t="shared" si="3"/>
        <v>705</v>
      </c>
      <c r="F66" s="368">
        <f t="shared" si="4"/>
        <v>625</v>
      </c>
      <c r="G66" s="369">
        <f t="shared" si="18"/>
        <v>363</v>
      </c>
      <c r="H66" s="387">
        <v>188</v>
      </c>
      <c r="I66" s="388">
        <v>175</v>
      </c>
      <c r="J66" s="372">
        <f t="shared" si="19"/>
        <v>353</v>
      </c>
      <c r="K66" s="389">
        <v>183</v>
      </c>
      <c r="L66" s="390">
        <v>170</v>
      </c>
      <c r="M66" s="375">
        <f t="shared" si="20"/>
        <v>379</v>
      </c>
      <c r="N66" s="391">
        <v>202</v>
      </c>
      <c r="O66" s="392">
        <v>177</v>
      </c>
      <c r="P66" s="378">
        <f t="shared" si="21"/>
        <v>348</v>
      </c>
      <c r="Q66" s="391">
        <v>182</v>
      </c>
      <c r="R66" s="393">
        <v>166</v>
      </c>
      <c r="S66" s="380">
        <f>SUM(T66:U66)</f>
        <v>307</v>
      </c>
      <c r="T66" s="394">
        <v>160</v>
      </c>
      <c r="U66" s="395">
        <v>147</v>
      </c>
      <c r="V66" s="380">
        <v>283</v>
      </c>
      <c r="W66" s="394">
        <v>147</v>
      </c>
      <c r="X66" s="395">
        <v>136</v>
      </c>
      <c r="Y66" s="396">
        <v>306</v>
      </c>
      <c r="Z66" s="396">
        <v>157</v>
      </c>
      <c r="AA66" s="396">
        <v>149</v>
      </c>
      <c r="AB66" s="396">
        <v>270</v>
      </c>
      <c r="AC66" s="396">
        <v>144</v>
      </c>
      <c r="AD66" s="396">
        <v>126</v>
      </c>
      <c r="AE66" s="396">
        <v>313</v>
      </c>
      <c r="AF66" s="396">
        <v>173</v>
      </c>
      <c r="AG66" s="396">
        <v>140</v>
      </c>
      <c r="AH66" s="396">
        <v>295</v>
      </c>
      <c r="AI66" s="396">
        <v>156</v>
      </c>
      <c r="AJ66" s="396">
        <v>139</v>
      </c>
      <c r="AK66" s="396">
        <v>228</v>
      </c>
      <c r="AL66" s="396">
        <v>130</v>
      </c>
      <c r="AM66" s="396">
        <v>98</v>
      </c>
      <c r="AN66" s="396">
        <v>266</v>
      </c>
      <c r="AO66" s="396">
        <v>123</v>
      </c>
      <c r="AP66" s="396">
        <v>143</v>
      </c>
      <c r="AQ66" s="396">
        <v>228</v>
      </c>
      <c r="AR66" s="396">
        <v>123</v>
      </c>
      <c r="AS66" s="396">
        <v>105</v>
      </c>
    </row>
    <row r="67" spans="1:45" x14ac:dyDescent="0.15">
      <c r="A67" s="303"/>
      <c r="B67" s="386" t="s">
        <v>542</v>
      </c>
      <c r="C67" s="365">
        <f t="shared" si="1"/>
        <v>112.3055162659123</v>
      </c>
      <c r="D67" s="366">
        <f t="shared" si="2"/>
        <v>1501</v>
      </c>
      <c r="E67" s="367">
        <f t="shared" si="3"/>
        <v>794</v>
      </c>
      <c r="F67" s="368">
        <f t="shared" si="4"/>
        <v>707</v>
      </c>
      <c r="G67" s="369">
        <f t="shared" si="18"/>
        <v>379</v>
      </c>
      <c r="H67" s="387">
        <v>201</v>
      </c>
      <c r="I67" s="388">
        <v>178</v>
      </c>
      <c r="J67" s="372">
        <f t="shared" si="19"/>
        <v>379</v>
      </c>
      <c r="K67" s="389">
        <v>199</v>
      </c>
      <c r="L67" s="390">
        <v>180</v>
      </c>
      <c r="M67" s="375">
        <f t="shared" si="20"/>
        <v>382</v>
      </c>
      <c r="N67" s="391">
        <v>180</v>
      </c>
      <c r="O67" s="392">
        <v>202</v>
      </c>
      <c r="P67" s="378">
        <f t="shared" si="21"/>
        <v>370</v>
      </c>
      <c r="Q67" s="391">
        <v>172</v>
      </c>
      <c r="R67" s="393">
        <v>198</v>
      </c>
      <c r="S67" s="380">
        <f>SUM(T67:U67)</f>
        <v>343</v>
      </c>
      <c r="T67" s="394">
        <v>166</v>
      </c>
      <c r="U67" s="395">
        <v>177</v>
      </c>
      <c r="V67" s="380">
        <v>353</v>
      </c>
      <c r="W67" s="394">
        <v>173</v>
      </c>
      <c r="X67" s="395">
        <v>180</v>
      </c>
      <c r="Y67" s="396">
        <v>349</v>
      </c>
      <c r="Z67" s="396">
        <v>180</v>
      </c>
      <c r="AA67" s="396">
        <v>169</v>
      </c>
      <c r="AB67" s="396">
        <v>362</v>
      </c>
      <c r="AC67" s="396">
        <v>180</v>
      </c>
      <c r="AD67" s="396">
        <v>182</v>
      </c>
      <c r="AE67" s="396">
        <v>352</v>
      </c>
      <c r="AF67" s="396">
        <v>187</v>
      </c>
      <c r="AG67" s="396">
        <v>165</v>
      </c>
      <c r="AH67" s="396">
        <v>316</v>
      </c>
      <c r="AI67" s="396">
        <v>162</v>
      </c>
      <c r="AJ67" s="396">
        <v>154</v>
      </c>
      <c r="AK67" s="396">
        <v>295</v>
      </c>
      <c r="AL67" s="396">
        <v>151</v>
      </c>
      <c r="AM67" s="396">
        <v>144</v>
      </c>
      <c r="AN67" s="396">
        <v>257</v>
      </c>
      <c r="AO67" s="396">
        <v>142</v>
      </c>
      <c r="AP67" s="396">
        <v>115</v>
      </c>
      <c r="AQ67" s="396">
        <v>281</v>
      </c>
      <c r="AR67" s="396">
        <v>152</v>
      </c>
      <c r="AS67" s="396">
        <v>129</v>
      </c>
    </row>
    <row r="68" spans="1:45" x14ac:dyDescent="0.15">
      <c r="A68" s="346"/>
      <c r="B68" s="386" t="s">
        <v>543</v>
      </c>
      <c r="C68" s="365">
        <f t="shared" si="1"/>
        <v>92.857142857142861</v>
      </c>
      <c r="D68" s="366">
        <f t="shared" si="2"/>
        <v>1215</v>
      </c>
      <c r="E68" s="367">
        <f t="shared" si="3"/>
        <v>585</v>
      </c>
      <c r="F68" s="368">
        <f t="shared" si="4"/>
        <v>630</v>
      </c>
      <c r="G68" s="405">
        <f t="shared" si="18"/>
        <v>334</v>
      </c>
      <c r="H68" s="406">
        <v>165</v>
      </c>
      <c r="I68" s="407">
        <v>169</v>
      </c>
      <c r="J68" s="372">
        <f t="shared" si="19"/>
        <v>331</v>
      </c>
      <c r="K68" s="389">
        <v>171</v>
      </c>
      <c r="L68" s="390">
        <v>160</v>
      </c>
      <c r="M68" s="408">
        <f t="shared" si="20"/>
        <v>292</v>
      </c>
      <c r="N68" s="409">
        <v>149</v>
      </c>
      <c r="O68" s="410">
        <v>143</v>
      </c>
      <c r="P68" s="378">
        <f t="shared" si="21"/>
        <v>327</v>
      </c>
      <c r="Q68" s="391">
        <v>163</v>
      </c>
      <c r="R68" s="393">
        <v>164</v>
      </c>
      <c r="S68" s="411">
        <f>SUM(T68:U68)</f>
        <v>292</v>
      </c>
      <c r="T68" s="412">
        <v>149</v>
      </c>
      <c r="U68" s="413">
        <v>143</v>
      </c>
      <c r="V68" s="411">
        <v>295</v>
      </c>
      <c r="W68" s="412">
        <v>155</v>
      </c>
      <c r="X68" s="413">
        <v>140</v>
      </c>
      <c r="Y68" s="396">
        <v>282</v>
      </c>
      <c r="Z68" s="396">
        <v>139</v>
      </c>
      <c r="AA68" s="396">
        <v>143</v>
      </c>
      <c r="AB68" s="396">
        <v>299</v>
      </c>
      <c r="AC68" s="396">
        <v>154</v>
      </c>
      <c r="AD68" s="396">
        <v>145</v>
      </c>
      <c r="AE68" s="396">
        <v>283</v>
      </c>
      <c r="AF68" s="396">
        <v>134</v>
      </c>
      <c r="AG68" s="396">
        <v>149</v>
      </c>
      <c r="AH68" s="396">
        <v>268</v>
      </c>
      <c r="AI68" s="396">
        <v>134</v>
      </c>
      <c r="AJ68" s="396">
        <v>134</v>
      </c>
      <c r="AK68" s="396">
        <v>211</v>
      </c>
      <c r="AL68" s="396">
        <v>112</v>
      </c>
      <c r="AM68" s="396">
        <v>99</v>
      </c>
      <c r="AN68" s="396">
        <v>241</v>
      </c>
      <c r="AO68" s="396">
        <v>110</v>
      </c>
      <c r="AP68" s="396">
        <v>131</v>
      </c>
      <c r="AQ68" s="396">
        <v>212</v>
      </c>
      <c r="AR68" s="396">
        <v>95</v>
      </c>
      <c r="AS68" s="396">
        <v>117</v>
      </c>
    </row>
    <row r="69" spans="1:45" x14ac:dyDescent="0.15">
      <c r="A69" s="70" t="s">
        <v>908</v>
      </c>
    </row>
    <row r="70" spans="1:45" x14ac:dyDescent="0.15">
      <c r="A70" s="70" t="s">
        <v>909</v>
      </c>
    </row>
    <row r="72" spans="1:45" x14ac:dyDescent="0.15">
      <c r="B72" s="286" t="s">
        <v>1140</v>
      </c>
      <c r="C72" s="271"/>
      <c r="D72" s="271"/>
      <c r="E72" s="271"/>
      <c r="F72" s="271"/>
    </row>
    <row r="73" spans="1:45" x14ac:dyDescent="0.15">
      <c r="B73" s="274"/>
      <c r="C73" s="279"/>
      <c r="D73" s="275"/>
      <c r="E73" s="275" t="s">
        <v>1139</v>
      </c>
      <c r="F73" s="279"/>
    </row>
    <row r="74" spans="1:45" x14ac:dyDescent="0.15">
      <c r="B74" s="276"/>
      <c r="C74" s="280" t="s">
        <v>554</v>
      </c>
      <c r="D74" s="277" t="s">
        <v>465</v>
      </c>
      <c r="E74" s="283" t="s">
        <v>635</v>
      </c>
      <c r="F74" s="280" t="s">
        <v>466</v>
      </c>
    </row>
    <row r="75" spans="1:45" x14ac:dyDescent="0.15">
      <c r="B75" s="274" t="s">
        <v>559</v>
      </c>
      <c r="C75" s="414">
        <f>男女別出生数!G7</f>
        <v>48833</v>
      </c>
      <c r="D75" s="415">
        <f>H7</f>
        <v>24857</v>
      </c>
      <c r="E75" s="416">
        <f t="shared" ref="E75:E83" si="25">D75/F75*100</f>
        <v>103.67450784117452</v>
      </c>
      <c r="F75" s="414">
        <f>I7</f>
        <v>23976</v>
      </c>
    </row>
    <row r="76" spans="1:45" x14ac:dyDescent="0.15">
      <c r="B76" s="278" t="s">
        <v>556</v>
      </c>
      <c r="C76" s="281">
        <f>男女別出生数!J7</f>
        <v>47592</v>
      </c>
      <c r="D76" s="272">
        <f>K7</f>
        <v>24332</v>
      </c>
      <c r="E76" s="284">
        <f t="shared" si="25"/>
        <v>104.60877042132417</v>
      </c>
      <c r="F76" s="281">
        <f>L7</f>
        <v>23260</v>
      </c>
    </row>
    <row r="77" spans="1:45" x14ac:dyDescent="0.15">
      <c r="B77" s="278" t="s">
        <v>557</v>
      </c>
      <c r="C77" s="282">
        <f>男女別出生数!M7</f>
        <v>47834</v>
      </c>
      <c r="D77" s="273">
        <f>N7</f>
        <v>24664</v>
      </c>
      <c r="E77" s="284">
        <f t="shared" si="25"/>
        <v>106.44799309451878</v>
      </c>
      <c r="F77" s="282">
        <f>O7</f>
        <v>23170</v>
      </c>
    </row>
    <row r="78" spans="1:45" x14ac:dyDescent="0.15">
      <c r="B78" s="278" t="s">
        <v>558</v>
      </c>
      <c r="C78" s="282">
        <f>男女別出生数!P7</f>
        <v>47351</v>
      </c>
      <c r="D78" s="273">
        <f>Q7</f>
        <v>24196</v>
      </c>
      <c r="E78" s="284">
        <f t="shared" si="25"/>
        <v>104.49578924638307</v>
      </c>
      <c r="F78" s="282">
        <f>R7</f>
        <v>23155</v>
      </c>
    </row>
    <row r="79" spans="1:45" x14ac:dyDescent="0.15">
      <c r="B79" s="278" t="s">
        <v>555</v>
      </c>
      <c r="C79" s="282">
        <f>男女別出生数!S7</f>
        <v>46436</v>
      </c>
      <c r="D79" s="273">
        <f>T7</f>
        <v>23854</v>
      </c>
      <c r="E79" s="284">
        <f t="shared" si="25"/>
        <v>105.63280488884952</v>
      </c>
      <c r="F79" s="282">
        <f>U7</f>
        <v>22582</v>
      </c>
    </row>
    <row r="80" spans="1:45" x14ac:dyDescent="0.15">
      <c r="B80" s="278" t="s">
        <v>901</v>
      </c>
      <c r="C80" s="282">
        <f>男女別出生数!V7</f>
        <v>45673</v>
      </c>
      <c r="D80" s="273">
        <f>W7</f>
        <v>23309</v>
      </c>
      <c r="E80" s="284">
        <f t="shared" si="25"/>
        <v>104.22554104811303</v>
      </c>
      <c r="F80" s="282">
        <f>X7</f>
        <v>22364</v>
      </c>
    </row>
    <row r="81" spans="2:6" x14ac:dyDescent="0.15">
      <c r="B81" s="278" t="s">
        <v>938</v>
      </c>
      <c r="C81" s="282">
        <f>男女別出生数!Y7</f>
        <v>44352</v>
      </c>
      <c r="D81" s="273">
        <f>Z7</f>
        <v>22778</v>
      </c>
      <c r="E81" s="284">
        <f t="shared" si="25"/>
        <v>105.58079169370538</v>
      </c>
      <c r="F81" s="282">
        <f>AA7</f>
        <v>21574</v>
      </c>
    </row>
    <row r="82" spans="2:6" x14ac:dyDescent="0.15">
      <c r="B82" s="278" t="s">
        <v>1135</v>
      </c>
      <c r="C82" s="282">
        <f>男女別出生数!AB7</f>
        <v>44015</v>
      </c>
      <c r="D82" s="273">
        <f>AC7</f>
        <v>22672</v>
      </c>
      <c r="E82" s="284">
        <f t="shared" si="25"/>
        <v>106.2268659513658</v>
      </c>
      <c r="F82" s="282">
        <f>AD7</f>
        <v>21343</v>
      </c>
    </row>
    <row r="83" spans="2:6" x14ac:dyDescent="0.15">
      <c r="B83" s="276" t="s">
        <v>1169</v>
      </c>
      <c r="C83" s="417">
        <f>AE7</f>
        <v>43378</v>
      </c>
      <c r="D83" s="417">
        <f>AF7</f>
        <v>22346</v>
      </c>
      <c r="E83" s="418">
        <f t="shared" si="25"/>
        <v>106.24762267021681</v>
      </c>
      <c r="F83" s="417">
        <f>AG7</f>
        <v>21032</v>
      </c>
    </row>
    <row r="84" spans="2:6" x14ac:dyDescent="0.15">
      <c r="B84" s="285" t="s">
        <v>811</v>
      </c>
      <c r="C84" s="271"/>
      <c r="D84" s="271"/>
      <c r="E84" s="271"/>
      <c r="F84" s="271"/>
    </row>
  </sheetData>
  <mergeCells count="22">
    <mergeCell ref="AE2:AG2"/>
    <mergeCell ref="AE3:AG3"/>
    <mergeCell ref="AQ2:AS2"/>
    <mergeCell ref="AQ3:AS3"/>
    <mergeCell ref="AH2:AJ2"/>
    <mergeCell ref="AH3:AJ3"/>
    <mergeCell ref="AK2:AM2"/>
    <mergeCell ref="AK3:AM3"/>
    <mergeCell ref="AN2:AP2"/>
    <mergeCell ref="AN3:AP3"/>
    <mergeCell ref="Y3:AA3"/>
    <mergeCell ref="P2:R2"/>
    <mergeCell ref="AB3:AD3"/>
    <mergeCell ref="AB2:AD2"/>
    <mergeCell ref="Y2:AA2"/>
    <mergeCell ref="V2:X2"/>
    <mergeCell ref="S2:U2"/>
    <mergeCell ref="G2:I2"/>
    <mergeCell ref="J2:L2"/>
    <mergeCell ref="M2:O2"/>
    <mergeCell ref="D2:F2"/>
    <mergeCell ref="V3:X3"/>
  </mergeCells>
  <phoneticPr fontId="3"/>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FQ158"/>
  <sheetViews>
    <sheetView workbookViewId="0">
      <pane xSplit="2" ySplit="2" topLeftCell="EU54" activePane="bottomRight" state="frozen"/>
      <selection pane="topRight"/>
      <selection pane="bottomLeft"/>
      <selection pane="bottomRight" activeCell="FC70" sqref="FC70"/>
    </sheetView>
  </sheetViews>
  <sheetFormatPr defaultRowHeight="13.5" x14ac:dyDescent="0.15"/>
  <cols>
    <col min="2" max="2" width="5" customWidth="1"/>
    <col min="3" max="128" width="0" hidden="1" customWidth="1"/>
    <col min="129" max="132" width="9" hidden="1" customWidth="1"/>
    <col min="133" max="140" width="0" hidden="1" customWidth="1"/>
    <col min="141" max="148" width="9" hidden="1" customWidth="1"/>
    <col min="149" max="149" width="0" hidden="1" customWidth="1"/>
    <col min="150" max="150" width="4.625" hidden="1" customWidth="1"/>
    <col min="173" max="173" width="7.25" customWidth="1"/>
  </cols>
  <sheetData>
    <row r="1" spans="1:173" s="232" customFormat="1" ht="12.75" x14ac:dyDescent="0.15">
      <c r="A1" s="231" t="s">
        <v>1107</v>
      </c>
      <c r="C1" s="230"/>
      <c r="DU1" s="232" t="s">
        <v>940</v>
      </c>
      <c r="DX1" s="232" t="s">
        <v>1136</v>
      </c>
      <c r="EU1" s="454" t="s">
        <v>898</v>
      </c>
    </row>
    <row r="2" spans="1:173" s="232" customFormat="1" ht="12.75" x14ac:dyDescent="0.15">
      <c r="A2" s="260"/>
      <c r="B2" s="260"/>
      <c r="C2" s="439" t="s">
        <v>1108</v>
      </c>
      <c r="D2" s="440" t="s">
        <v>943</v>
      </c>
      <c r="E2" s="440" t="s">
        <v>944</v>
      </c>
      <c r="F2" s="440" t="s">
        <v>945</v>
      </c>
      <c r="G2" s="440" t="s">
        <v>946</v>
      </c>
      <c r="H2" s="440" t="s">
        <v>947</v>
      </c>
      <c r="I2" s="440" t="s">
        <v>948</v>
      </c>
      <c r="J2" s="440" t="s">
        <v>949</v>
      </c>
      <c r="K2" s="440" t="s">
        <v>950</v>
      </c>
      <c r="L2" s="440" t="s">
        <v>951</v>
      </c>
      <c r="M2" s="440" t="s">
        <v>952</v>
      </c>
      <c r="N2" s="440" t="s">
        <v>953</v>
      </c>
      <c r="O2" s="440" t="s">
        <v>954</v>
      </c>
      <c r="P2" s="440" t="s">
        <v>955</v>
      </c>
      <c r="Q2" s="440" t="s">
        <v>956</v>
      </c>
      <c r="R2" s="440" t="s">
        <v>957</v>
      </c>
      <c r="S2" s="440" t="s">
        <v>958</v>
      </c>
      <c r="T2" s="440" t="s">
        <v>959</v>
      </c>
      <c r="U2" s="440" t="s">
        <v>960</v>
      </c>
      <c r="V2" s="440" t="s">
        <v>961</v>
      </c>
      <c r="W2" s="440" t="s">
        <v>962</v>
      </c>
      <c r="X2" s="440" t="s">
        <v>963</v>
      </c>
      <c r="Y2" s="440" t="s">
        <v>964</v>
      </c>
      <c r="Z2" s="440" t="s">
        <v>965</v>
      </c>
      <c r="AA2" s="440" t="s">
        <v>966</v>
      </c>
      <c r="AB2" s="440" t="s">
        <v>967</v>
      </c>
      <c r="AC2" s="440" t="s">
        <v>968</v>
      </c>
      <c r="AD2" s="440" t="s">
        <v>969</v>
      </c>
      <c r="AE2" s="440" t="s">
        <v>970</v>
      </c>
      <c r="AF2" s="440" t="s">
        <v>971</v>
      </c>
      <c r="AG2" s="440" t="s">
        <v>972</v>
      </c>
      <c r="AH2" s="440" t="s">
        <v>973</v>
      </c>
      <c r="AI2" s="440" t="s">
        <v>974</v>
      </c>
      <c r="AJ2" s="440" t="s">
        <v>975</v>
      </c>
      <c r="AK2" s="440" t="s">
        <v>976</v>
      </c>
      <c r="AL2" s="440" t="s">
        <v>977</v>
      </c>
      <c r="AM2" s="440" t="s">
        <v>978</v>
      </c>
      <c r="AN2" s="440" t="s">
        <v>979</v>
      </c>
      <c r="AO2" s="440" t="s">
        <v>980</v>
      </c>
      <c r="AP2" s="440" t="s">
        <v>981</v>
      </c>
      <c r="AQ2" s="440" t="s">
        <v>982</v>
      </c>
      <c r="AR2" s="440" t="s">
        <v>983</v>
      </c>
      <c r="AS2" s="440" t="s">
        <v>984</v>
      </c>
      <c r="AT2" s="440" t="s">
        <v>985</v>
      </c>
      <c r="AU2" s="440" t="s">
        <v>986</v>
      </c>
      <c r="AV2" s="440" t="s">
        <v>987</v>
      </c>
      <c r="AW2" s="440" t="s">
        <v>988</v>
      </c>
      <c r="AX2" s="440" t="s">
        <v>989</v>
      </c>
      <c r="AY2" s="440" t="s">
        <v>990</v>
      </c>
      <c r="AZ2" s="440" t="s">
        <v>991</v>
      </c>
      <c r="BA2" s="440" t="s">
        <v>992</v>
      </c>
      <c r="BB2" s="440" t="s">
        <v>993</v>
      </c>
      <c r="BC2" s="440" t="s">
        <v>994</v>
      </c>
      <c r="BD2" s="440" t="s">
        <v>995</v>
      </c>
      <c r="BE2" s="440" t="s">
        <v>996</v>
      </c>
      <c r="BF2" s="440" t="s">
        <v>997</v>
      </c>
      <c r="BG2" s="440" t="s">
        <v>998</v>
      </c>
      <c r="BH2" s="440" t="s">
        <v>999</v>
      </c>
      <c r="BI2" s="440" t="s">
        <v>1000</v>
      </c>
      <c r="BJ2" s="440" t="s">
        <v>1001</v>
      </c>
      <c r="BK2" s="440" t="s">
        <v>1002</v>
      </c>
      <c r="BL2" s="440" t="s">
        <v>1003</v>
      </c>
      <c r="BM2" s="440" t="s">
        <v>1004</v>
      </c>
      <c r="BN2" s="440" t="s">
        <v>1005</v>
      </c>
      <c r="BO2" s="440" t="s">
        <v>1006</v>
      </c>
      <c r="BP2" s="440" t="s">
        <v>1007</v>
      </c>
      <c r="BQ2" s="440" t="s">
        <v>1008</v>
      </c>
      <c r="BR2" s="440" t="s">
        <v>1009</v>
      </c>
      <c r="BS2" s="440" t="s">
        <v>1010</v>
      </c>
      <c r="BT2" s="440" t="s">
        <v>1011</v>
      </c>
      <c r="BU2" s="440" t="s">
        <v>1012</v>
      </c>
      <c r="BV2" s="440" t="s">
        <v>1013</v>
      </c>
      <c r="BW2" s="440" t="s">
        <v>1014</v>
      </c>
      <c r="BX2" s="440" t="s">
        <v>1015</v>
      </c>
      <c r="BY2" s="440" t="s">
        <v>1016</v>
      </c>
      <c r="BZ2" s="440" t="s">
        <v>1017</v>
      </c>
      <c r="CA2" s="440" t="s">
        <v>1018</v>
      </c>
      <c r="CB2" s="440" t="s">
        <v>1019</v>
      </c>
      <c r="CC2" s="440" t="s">
        <v>1020</v>
      </c>
      <c r="CD2" s="440" t="s">
        <v>1021</v>
      </c>
      <c r="CE2" s="440" t="s">
        <v>1022</v>
      </c>
      <c r="CF2" s="440" t="s">
        <v>1023</v>
      </c>
      <c r="CG2" s="440" t="s">
        <v>1024</v>
      </c>
      <c r="CH2" s="440" t="s">
        <v>1025</v>
      </c>
      <c r="CI2" s="440" t="s">
        <v>1026</v>
      </c>
      <c r="CJ2" s="440" t="s">
        <v>1027</v>
      </c>
      <c r="CK2" s="440" t="s">
        <v>1028</v>
      </c>
      <c r="CL2" s="440" t="s">
        <v>1029</v>
      </c>
      <c r="CM2" s="440" t="s">
        <v>1030</v>
      </c>
      <c r="CN2" s="440" t="s">
        <v>1031</v>
      </c>
      <c r="CO2" s="440" t="s">
        <v>1032</v>
      </c>
      <c r="CP2" s="440" t="s">
        <v>1033</v>
      </c>
      <c r="CQ2" s="440" t="s">
        <v>1034</v>
      </c>
      <c r="CR2" s="440" t="s">
        <v>1035</v>
      </c>
      <c r="CS2" s="440" t="s">
        <v>1036</v>
      </c>
      <c r="CT2" s="440" t="s">
        <v>1037</v>
      </c>
      <c r="CU2" s="440" t="s">
        <v>1038</v>
      </c>
      <c r="CV2" s="440" t="s">
        <v>1039</v>
      </c>
      <c r="CW2" s="440" t="s">
        <v>1040</v>
      </c>
      <c r="CX2" s="440" t="s">
        <v>1041</v>
      </c>
      <c r="CY2" s="440" t="s">
        <v>1042</v>
      </c>
      <c r="CZ2" s="440" t="s">
        <v>467</v>
      </c>
      <c r="DA2" s="441" t="s">
        <v>470</v>
      </c>
      <c r="DB2" s="440" t="s">
        <v>1109</v>
      </c>
      <c r="DC2" s="440" t="s">
        <v>1110</v>
      </c>
      <c r="DD2" s="440" t="s">
        <v>1111</v>
      </c>
      <c r="DE2" s="440" t="s">
        <v>1112</v>
      </c>
      <c r="DF2" s="440" t="s">
        <v>1113</v>
      </c>
      <c r="DG2" s="440" t="s">
        <v>1114</v>
      </c>
      <c r="DH2" s="440" t="s">
        <v>1115</v>
      </c>
      <c r="DI2" s="440" t="s">
        <v>1116</v>
      </c>
      <c r="DJ2" s="440" t="s">
        <v>1117</v>
      </c>
      <c r="DK2" s="440" t="s">
        <v>1118</v>
      </c>
      <c r="DL2" s="440" t="s">
        <v>1119</v>
      </c>
      <c r="DM2" s="440" t="s">
        <v>1120</v>
      </c>
      <c r="DN2" s="440" t="s">
        <v>1121</v>
      </c>
      <c r="DO2" s="440" t="s">
        <v>1122</v>
      </c>
      <c r="DP2" s="440" t="s">
        <v>1123</v>
      </c>
      <c r="DQ2" s="440" t="s">
        <v>1124</v>
      </c>
      <c r="DR2" s="440" t="s">
        <v>1125</v>
      </c>
      <c r="DS2" s="440" t="s">
        <v>1126</v>
      </c>
      <c r="DT2" s="440" t="s">
        <v>1127</v>
      </c>
      <c r="DU2" s="440" t="s">
        <v>1128</v>
      </c>
      <c r="DV2" s="440" t="s">
        <v>1129</v>
      </c>
      <c r="DW2" s="451" t="s">
        <v>1215</v>
      </c>
      <c r="DX2" s="440" t="s">
        <v>1043</v>
      </c>
      <c r="DY2" s="440" t="s">
        <v>1044</v>
      </c>
      <c r="DZ2" s="440" t="s">
        <v>1045</v>
      </c>
      <c r="EA2" s="440" t="s">
        <v>1046</v>
      </c>
      <c r="EB2" s="440" t="s">
        <v>1047</v>
      </c>
      <c r="EC2" s="440" t="s">
        <v>1048</v>
      </c>
      <c r="ED2" s="440" t="s">
        <v>1049</v>
      </c>
      <c r="EE2" s="440" t="s">
        <v>1050</v>
      </c>
      <c r="EF2" s="440" t="s">
        <v>1051</v>
      </c>
      <c r="EG2" s="440" t="s">
        <v>1052</v>
      </c>
      <c r="EH2" s="440" t="s">
        <v>1053</v>
      </c>
      <c r="EI2" s="440" t="s">
        <v>1054</v>
      </c>
      <c r="EJ2" s="441" t="s">
        <v>1055</v>
      </c>
      <c r="EK2" s="440" t="s">
        <v>1056</v>
      </c>
      <c r="EL2" s="440" t="s">
        <v>1057</v>
      </c>
      <c r="EM2" s="440" t="s">
        <v>1058</v>
      </c>
      <c r="EN2" s="440" t="s">
        <v>1059</v>
      </c>
      <c r="EO2" s="440" t="s">
        <v>1060</v>
      </c>
      <c r="EP2" s="440" t="s">
        <v>1061</v>
      </c>
      <c r="EQ2" s="440" t="s">
        <v>1062</v>
      </c>
      <c r="ER2" s="440" t="s">
        <v>1063</v>
      </c>
      <c r="ES2" s="260" t="s">
        <v>637</v>
      </c>
      <c r="EU2" s="441" t="s">
        <v>1043</v>
      </c>
      <c r="EV2" s="441" t="s">
        <v>1044</v>
      </c>
      <c r="EW2" s="441" t="s">
        <v>1045</v>
      </c>
      <c r="EX2" s="441" t="s">
        <v>1046</v>
      </c>
      <c r="EY2" s="441" t="s">
        <v>1047</v>
      </c>
      <c r="EZ2" s="441" t="s">
        <v>1048</v>
      </c>
      <c r="FA2" s="441" t="s">
        <v>1049</v>
      </c>
      <c r="FB2" s="441" t="s">
        <v>1050</v>
      </c>
      <c r="FC2" s="441" t="s">
        <v>1051</v>
      </c>
      <c r="FD2" s="441" t="s">
        <v>1052</v>
      </c>
      <c r="FE2" s="441" t="s">
        <v>1053</v>
      </c>
      <c r="FF2" s="441" t="s">
        <v>1054</v>
      </c>
      <c r="FG2" s="441" t="s">
        <v>1055</v>
      </c>
      <c r="FH2" s="441" t="s">
        <v>1056</v>
      </c>
      <c r="FI2" s="441" t="s">
        <v>1057</v>
      </c>
      <c r="FJ2" s="441" t="s">
        <v>1058</v>
      </c>
      <c r="FK2" s="441" t="s">
        <v>1059</v>
      </c>
      <c r="FL2" s="441" t="s">
        <v>1060</v>
      </c>
      <c r="FM2" s="441" t="s">
        <v>1061</v>
      </c>
      <c r="FN2" s="441" t="s">
        <v>1062</v>
      </c>
      <c r="FO2" s="441" t="s">
        <v>1063</v>
      </c>
      <c r="FP2" s="453" t="s">
        <v>637</v>
      </c>
    </row>
    <row r="3" spans="1:173" s="232" customFormat="1" ht="12.75" hidden="1" x14ac:dyDescent="0.15">
      <c r="A3" s="260" t="s">
        <v>631</v>
      </c>
      <c r="B3" s="262" t="s">
        <v>1064</v>
      </c>
      <c r="C3" s="239">
        <v>5588133</v>
      </c>
      <c r="D3" s="239">
        <v>46183</v>
      </c>
      <c r="E3" s="239">
        <v>46359</v>
      </c>
      <c r="F3" s="239">
        <v>48174</v>
      </c>
      <c r="G3" s="239">
        <v>47910</v>
      </c>
      <c r="H3" s="239">
        <v>47596</v>
      </c>
      <c r="I3" s="239">
        <v>47376</v>
      </c>
      <c r="J3" s="239">
        <v>49484</v>
      </c>
      <c r="K3" s="239">
        <v>50771</v>
      </c>
      <c r="L3" s="239">
        <v>51947</v>
      </c>
      <c r="M3" s="239">
        <v>52928</v>
      </c>
      <c r="N3" s="239">
        <v>53869</v>
      </c>
      <c r="O3" s="239">
        <v>54181</v>
      </c>
      <c r="P3" s="239">
        <v>55164</v>
      </c>
      <c r="Q3" s="239">
        <v>53887</v>
      </c>
      <c r="R3" s="239">
        <v>53448</v>
      </c>
      <c r="S3" s="239">
        <v>54379</v>
      </c>
      <c r="T3" s="239">
        <v>54156</v>
      </c>
      <c r="U3" s="239">
        <v>53317</v>
      </c>
      <c r="V3" s="239">
        <v>53707</v>
      </c>
      <c r="W3" s="239">
        <v>53151</v>
      </c>
      <c r="X3" s="239">
        <v>53660</v>
      </c>
      <c r="Y3" s="239">
        <v>54042</v>
      </c>
      <c r="Z3" s="239">
        <v>55069</v>
      </c>
      <c r="AA3" s="239">
        <v>55318</v>
      </c>
      <c r="AB3" s="239">
        <v>56021</v>
      </c>
      <c r="AC3" s="239">
        <v>58136</v>
      </c>
      <c r="AD3" s="239">
        <v>60129</v>
      </c>
      <c r="AE3" s="239">
        <v>61105</v>
      </c>
      <c r="AF3" s="239">
        <v>60362</v>
      </c>
      <c r="AG3" s="239">
        <v>61620</v>
      </c>
      <c r="AH3" s="239">
        <v>64505</v>
      </c>
      <c r="AI3" s="239">
        <v>66219</v>
      </c>
      <c r="AJ3" s="239">
        <v>70365</v>
      </c>
      <c r="AK3" s="239">
        <v>72850</v>
      </c>
      <c r="AL3" s="239">
        <v>77181</v>
      </c>
      <c r="AM3" s="239">
        <v>82731</v>
      </c>
      <c r="AN3" s="239">
        <v>87472</v>
      </c>
      <c r="AO3" s="239">
        <v>89844</v>
      </c>
      <c r="AP3" s="239">
        <v>87770</v>
      </c>
      <c r="AQ3" s="239">
        <v>86140</v>
      </c>
      <c r="AR3" s="239">
        <v>83945</v>
      </c>
      <c r="AS3" s="239">
        <v>82420</v>
      </c>
      <c r="AT3" s="239">
        <v>80206</v>
      </c>
      <c r="AU3" s="239">
        <v>79025</v>
      </c>
      <c r="AV3" s="239">
        <v>61836</v>
      </c>
      <c r="AW3" s="239">
        <v>77121</v>
      </c>
      <c r="AX3" s="239">
        <v>71941</v>
      </c>
      <c r="AY3" s="239">
        <v>70346</v>
      </c>
      <c r="AZ3" s="239">
        <v>68083</v>
      </c>
      <c r="BA3" s="239">
        <v>65360</v>
      </c>
      <c r="BB3" s="239">
        <v>65782</v>
      </c>
      <c r="BC3" s="239">
        <v>67403</v>
      </c>
      <c r="BD3" s="239">
        <v>65136</v>
      </c>
      <c r="BE3" s="239">
        <v>62074</v>
      </c>
      <c r="BF3" s="239">
        <v>66065</v>
      </c>
      <c r="BG3" s="239">
        <v>67953</v>
      </c>
      <c r="BH3" s="239">
        <v>68122</v>
      </c>
      <c r="BI3" s="239">
        <v>73419</v>
      </c>
      <c r="BJ3" s="239">
        <v>76632</v>
      </c>
      <c r="BK3" s="239">
        <v>83100</v>
      </c>
      <c r="BL3" s="239">
        <v>88561</v>
      </c>
      <c r="BM3" s="239">
        <v>102657</v>
      </c>
      <c r="BN3" s="239">
        <v>102337</v>
      </c>
      <c r="BO3" s="239">
        <v>97479</v>
      </c>
      <c r="BP3" s="239">
        <v>59190</v>
      </c>
      <c r="BQ3" s="239">
        <v>65183</v>
      </c>
      <c r="BR3" s="239">
        <v>79179</v>
      </c>
      <c r="BS3" s="239">
        <v>75024</v>
      </c>
      <c r="BT3" s="239">
        <v>79064</v>
      </c>
      <c r="BU3" s="239">
        <v>77071</v>
      </c>
      <c r="BV3" s="239">
        <v>65196</v>
      </c>
      <c r="BW3" s="239">
        <v>56699</v>
      </c>
      <c r="BX3" s="239">
        <v>60007</v>
      </c>
      <c r="BY3" s="239">
        <v>61466</v>
      </c>
      <c r="BZ3" s="239">
        <v>62274</v>
      </c>
      <c r="CA3" s="239">
        <v>57269</v>
      </c>
      <c r="CB3" s="239">
        <v>51981</v>
      </c>
      <c r="CC3" s="239">
        <v>52615</v>
      </c>
      <c r="CD3" s="239">
        <v>50308</v>
      </c>
      <c r="CE3" s="239">
        <v>47008</v>
      </c>
      <c r="CF3" s="239">
        <v>41660</v>
      </c>
      <c r="CG3" s="239">
        <v>40174</v>
      </c>
      <c r="CH3" s="239">
        <v>36968</v>
      </c>
      <c r="CI3" s="239">
        <v>33651</v>
      </c>
      <c r="CJ3" s="239">
        <v>31827</v>
      </c>
      <c r="CK3" s="239">
        <v>26746</v>
      </c>
      <c r="CL3" s="239">
        <v>22671</v>
      </c>
      <c r="CM3" s="239">
        <v>19490</v>
      </c>
      <c r="CN3" s="239">
        <v>17288</v>
      </c>
      <c r="CO3" s="239">
        <v>14507</v>
      </c>
      <c r="CP3" s="239">
        <v>13148</v>
      </c>
      <c r="CQ3" s="239">
        <v>8677</v>
      </c>
      <c r="CR3" s="239">
        <v>7749</v>
      </c>
      <c r="CS3" s="239">
        <v>6564</v>
      </c>
      <c r="CT3" s="239">
        <v>5443</v>
      </c>
      <c r="CU3" s="239">
        <v>4112</v>
      </c>
      <c r="CV3" s="239">
        <v>3266</v>
      </c>
      <c r="CW3" s="239">
        <v>2358</v>
      </c>
      <c r="CX3" s="239">
        <v>1773</v>
      </c>
      <c r="CY3" s="239">
        <v>1152</v>
      </c>
      <c r="CZ3" s="239">
        <v>1918</v>
      </c>
      <c r="DA3" s="265">
        <v>31928</v>
      </c>
      <c r="DB3" s="239">
        <v>236222</v>
      </c>
      <c r="DC3" s="239">
        <v>252506</v>
      </c>
      <c r="DD3" s="239">
        <v>270549</v>
      </c>
      <c r="DE3" s="239">
        <v>268710</v>
      </c>
      <c r="DF3" s="239">
        <v>274110</v>
      </c>
      <c r="DG3" s="239">
        <v>301352</v>
      </c>
      <c r="DH3" s="239">
        <v>351120</v>
      </c>
      <c r="DI3" s="239">
        <v>433957</v>
      </c>
      <c r="DJ3" s="239">
        <v>387432</v>
      </c>
      <c r="DK3" s="239">
        <v>352851</v>
      </c>
      <c r="DL3" s="239">
        <v>326460</v>
      </c>
      <c r="DM3" s="239">
        <v>369226</v>
      </c>
      <c r="DN3" s="239">
        <v>450224</v>
      </c>
      <c r="DO3" s="239">
        <v>375521</v>
      </c>
      <c r="DP3" s="239">
        <v>305642</v>
      </c>
      <c r="DQ3" s="239">
        <v>259181</v>
      </c>
      <c r="DR3" s="239">
        <v>184280</v>
      </c>
      <c r="DS3" s="239">
        <v>100702</v>
      </c>
      <c r="DT3" s="239">
        <v>41581</v>
      </c>
      <c r="DU3" s="239">
        <v>12661</v>
      </c>
      <c r="DV3" s="239">
        <v>1918</v>
      </c>
      <c r="DW3" s="265">
        <f>SUM(DB3:DV3)</f>
        <v>5556205</v>
      </c>
      <c r="DX3" s="445">
        <f t="shared" ref="DX3:DX34" si="0">DX54+DX105</f>
        <v>1377</v>
      </c>
      <c r="DY3" s="445">
        <f t="shared" ref="DY3:ER16" si="1">DY54+DY105</f>
        <v>1473</v>
      </c>
      <c r="DZ3" s="445">
        <f t="shared" si="1"/>
        <v>1576</v>
      </c>
      <c r="EA3" s="445">
        <f t="shared" si="1"/>
        <v>1564</v>
      </c>
      <c r="EB3" s="445">
        <f t="shared" si="1"/>
        <v>1583</v>
      </c>
      <c r="EC3" s="445">
        <f t="shared" si="1"/>
        <v>1740</v>
      </c>
      <c r="ED3" s="445">
        <f t="shared" si="1"/>
        <v>2025</v>
      </c>
      <c r="EE3" s="445">
        <f t="shared" si="1"/>
        <v>2508</v>
      </c>
      <c r="EF3" s="445">
        <f t="shared" si="1"/>
        <v>2238</v>
      </c>
      <c r="EG3" s="445">
        <f t="shared" si="1"/>
        <v>2035</v>
      </c>
      <c r="EH3" s="445">
        <f t="shared" si="1"/>
        <v>1881</v>
      </c>
      <c r="EI3" s="445">
        <f t="shared" si="1"/>
        <v>2128</v>
      </c>
      <c r="EJ3" s="445">
        <f t="shared" si="1"/>
        <v>2596</v>
      </c>
      <c r="EK3" s="445">
        <f t="shared" si="1"/>
        <v>2157</v>
      </c>
      <c r="EL3" s="445">
        <f t="shared" si="1"/>
        <v>1745</v>
      </c>
      <c r="EM3" s="445">
        <f t="shared" si="1"/>
        <v>1461</v>
      </c>
      <c r="EN3" s="445">
        <f t="shared" si="1"/>
        <v>1020</v>
      </c>
      <c r="EO3" s="445">
        <f t="shared" si="1"/>
        <v>535</v>
      </c>
      <c r="EP3" s="445">
        <f t="shared" si="1"/>
        <v>213</v>
      </c>
      <c r="EQ3" s="445">
        <f t="shared" si="1"/>
        <v>63</v>
      </c>
      <c r="ER3" s="445">
        <f t="shared" si="1"/>
        <v>10</v>
      </c>
      <c r="ES3" s="239">
        <f>SUM(DX3:ER3)</f>
        <v>31928</v>
      </c>
      <c r="EU3" s="239">
        <f t="shared" ref="EU3:EU34" si="2">DB3+DX3</f>
        <v>237599</v>
      </c>
      <c r="EV3" s="239">
        <f t="shared" ref="EV3:EV34" si="3">DC3+DY3</f>
        <v>253979</v>
      </c>
      <c r="EW3" s="239">
        <f t="shared" ref="EW3:EW34" si="4">DD3+DZ3</f>
        <v>272125</v>
      </c>
      <c r="EX3" s="239">
        <f t="shared" ref="EX3:EX34" si="5">DE3+EA3</f>
        <v>270274</v>
      </c>
      <c r="EY3" s="239">
        <f t="shared" ref="EY3:EY34" si="6">DF3+EB3</f>
        <v>275693</v>
      </c>
      <c r="EZ3" s="239">
        <f t="shared" ref="EZ3:EZ34" si="7">DG3+EC3</f>
        <v>303092</v>
      </c>
      <c r="FA3" s="239">
        <f t="shared" ref="FA3:FA34" si="8">DH3+ED3</f>
        <v>353145</v>
      </c>
      <c r="FB3" s="239">
        <f t="shared" ref="FB3:FB34" si="9">DI3+EE3</f>
        <v>436465</v>
      </c>
      <c r="FC3" s="239">
        <f t="shared" ref="FC3:FC34" si="10">DJ3+EF3</f>
        <v>389670</v>
      </c>
      <c r="FD3" s="239">
        <f t="shared" ref="FD3:FD34" si="11">DK3+EG3</f>
        <v>354886</v>
      </c>
      <c r="FE3" s="239">
        <f t="shared" ref="FE3:FE34" si="12">DL3+EH3</f>
        <v>328341</v>
      </c>
      <c r="FF3" s="239">
        <f t="shared" ref="FF3:FF34" si="13">DM3+EI3</f>
        <v>371354</v>
      </c>
      <c r="FG3" s="239">
        <f t="shared" ref="FG3:FG34" si="14">DN3+EJ3</f>
        <v>452820</v>
      </c>
      <c r="FH3" s="239">
        <f t="shared" ref="FH3:FH34" si="15">DO3+EK3</f>
        <v>377678</v>
      </c>
      <c r="FI3" s="239">
        <f t="shared" ref="FI3:FI34" si="16">DP3+EL3</f>
        <v>307387</v>
      </c>
      <c r="FJ3" s="239">
        <f t="shared" ref="FJ3:FJ34" si="17">DQ3+EM3</f>
        <v>260642</v>
      </c>
      <c r="FK3" s="239">
        <f t="shared" ref="FK3:FK34" si="18">DR3+EN3</f>
        <v>185300</v>
      </c>
      <c r="FL3" s="239">
        <f t="shared" ref="FL3:FL34" si="19">DS3+EO3</f>
        <v>101237</v>
      </c>
      <c r="FM3" s="239">
        <f t="shared" ref="FM3:FM34" si="20">DT3+EP3</f>
        <v>41794</v>
      </c>
      <c r="FN3" s="239">
        <f t="shared" ref="FN3:FN34" si="21">DU3+EQ3</f>
        <v>12724</v>
      </c>
      <c r="FO3" s="239">
        <f t="shared" ref="FO3:FO34" si="22">DV3+ER3</f>
        <v>1928</v>
      </c>
      <c r="FP3" s="265">
        <f>SUM(EU3:FO3)</f>
        <v>5588133</v>
      </c>
      <c r="FQ3" s="443">
        <f t="shared" ref="FQ3:FQ34" si="23">FP3-C3</f>
        <v>0</v>
      </c>
    </row>
    <row r="4" spans="1:173" s="232" customFormat="1" ht="12.75" hidden="1" x14ac:dyDescent="0.15">
      <c r="A4" s="230" t="s">
        <v>1068</v>
      </c>
      <c r="B4" s="261" t="s">
        <v>1064</v>
      </c>
      <c r="C4" s="245">
        <v>1544200</v>
      </c>
      <c r="D4" s="245">
        <v>12400</v>
      </c>
      <c r="E4" s="245">
        <v>12258</v>
      </c>
      <c r="F4" s="245">
        <v>12533</v>
      </c>
      <c r="G4" s="245">
        <v>12490</v>
      </c>
      <c r="H4" s="245">
        <v>12483</v>
      </c>
      <c r="I4" s="245">
        <v>12356</v>
      </c>
      <c r="J4" s="245">
        <v>12579</v>
      </c>
      <c r="K4" s="245">
        <v>13200</v>
      </c>
      <c r="L4" s="245">
        <v>13300</v>
      </c>
      <c r="M4" s="245">
        <v>13284</v>
      </c>
      <c r="N4" s="245">
        <v>13667</v>
      </c>
      <c r="O4" s="245">
        <v>13751</v>
      </c>
      <c r="P4" s="245">
        <v>13816</v>
      </c>
      <c r="Q4" s="245">
        <v>13494</v>
      </c>
      <c r="R4" s="245">
        <v>13352</v>
      </c>
      <c r="S4" s="245">
        <v>13859</v>
      </c>
      <c r="T4" s="245">
        <v>13806</v>
      </c>
      <c r="U4" s="245">
        <v>13856</v>
      </c>
      <c r="V4" s="245">
        <v>15342</v>
      </c>
      <c r="W4" s="245">
        <v>16396</v>
      </c>
      <c r="X4" s="245">
        <v>17023</v>
      </c>
      <c r="Y4" s="245">
        <v>16714</v>
      </c>
      <c r="Z4" s="245">
        <v>16966</v>
      </c>
      <c r="AA4" s="245">
        <v>16632</v>
      </c>
      <c r="AB4" s="245">
        <v>16634</v>
      </c>
      <c r="AC4" s="245">
        <v>17236</v>
      </c>
      <c r="AD4" s="245">
        <v>17566</v>
      </c>
      <c r="AE4" s="245">
        <v>17635</v>
      </c>
      <c r="AF4" s="245">
        <v>17202</v>
      </c>
      <c r="AG4" s="245">
        <v>17459</v>
      </c>
      <c r="AH4" s="245">
        <v>18120</v>
      </c>
      <c r="AI4" s="245">
        <v>18488</v>
      </c>
      <c r="AJ4" s="245">
        <v>19598</v>
      </c>
      <c r="AK4" s="245">
        <v>20273</v>
      </c>
      <c r="AL4" s="245">
        <v>21096</v>
      </c>
      <c r="AM4" s="245">
        <v>22949</v>
      </c>
      <c r="AN4" s="245">
        <v>24069</v>
      </c>
      <c r="AO4" s="245">
        <v>24578</v>
      </c>
      <c r="AP4" s="245">
        <v>23907</v>
      </c>
      <c r="AQ4" s="245">
        <v>23436</v>
      </c>
      <c r="AR4" s="245">
        <v>22843</v>
      </c>
      <c r="AS4" s="245">
        <v>22628</v>
      </c>
      <c r="AT4" s="245">
        <v>21884</v>
      </c>
      <c r="AU4" s="245">
        <v>21228</v>
      </c>
      <c r="AV4" s="245">
        <v>17235</v>
      </c>
      <c r="AW4" s="245">
        <v>21230</v>
      </c>
      <c r="AX4" s="245">
        <v>19938</v>
      </c>
      <c r="AY4" s="245">
        <v>19513</v>
      </c>
      <c r="AZ4" s="245">
        <v>18916</v>
      </c>
      <c r="BA4" s="245">
        <v>18448</v>
      </c>
      <c r="BB4" s="245">
        <v>18517</v>
      </c>
      <c r="BC4" s="245">
        <v>18871</v>
      </c>
      <c r="BD4" s="245">
        <v>18440</v>
      </c>
      <c r="BE4" s="245">
        <v>17257</v>
      </c>
      <c r="BF4" s="245">
        <v>18173</v>
      </c>
      <c r="BG4" s="245">
        <v>18544</v>
      </c>
      <c r="BH4" s="245">
        <v>18748</v>
      </c>
      <c r="BI4" s="245">
        <v>20101</v>
      </c>
      <c r="BJ4" s="245">
        <v>20993</v>
      </c>
      <c r="BK4" s="245">
        <v>22727</v>
      </c>
      <c r="BL4" s="245">
        <v>24157</v>
      </c>
      <c r="BM4" s="245">
        <v>28428</v>
      </c>
      <c r="BN4" s="245">
        <v>28191</v>
      </c>
      <c r="BO4" s="245">
        <v>26960</v>
      </c>
      <c r="BP4" s="245">
        <v>16149</v>
      </c>
      <c r="BQ4" s="245">
        <v>17902</v>
      </c>
      <c r="BR4" s="245">
        <v>21746</v>
      </c>
      <c r="BS4" s="245">
        <v>20633</v>
      </c>
      <c r="BT4" s="245">
        <v>21723</v>
      </c>
      <c r="BU4" s="245">
        <v>21224</v>
      </c>
      <c r="BV4" s="245">
        <v>18419</v>
      </c>
      <c r="BW4" s="245">
        <v>15839</v>
      </c>
      <c r="BX4" s="245">
        <v>16690</v>
      </c>
      <c r="BY4" s="245">
        <v>17135</v>
      </c>
      <c r="BZ4" s="245">
        <v>17171</v>
      </c>
      <c r="CA4" s="245">
        <v>16579</v>
      </c>
      <c r="CB4" s="245">
        <v>14744</v>
      </c>
      <c r="CC4" s="245">
        <v>15035</v>
      </c>
      <c r="CD4" s="245">
        <v>14165</v>
      </c>
      <c r="CE4" s="245">
        <v>12999</v>
      </c>
      <c r="CF4" s="245">
        <v>11643</v>
      </c>
      <c r="CG4" s="245">
        <v>11303</v>
      </c>
      <c r="CH4" s="245">
        <v>10224</v>
      </c>
      <c r="CI4" s="245">
        <v>9267</v>
      </c>
      <c r="CJ4" s="245">
        <v>8583</v>
      </c>
      <c r="CK4" s="245">
        <v>7117</v>
      </c>
      <c r="CL4" s="245">
        <v>6053</v>
      </c>
      <c r="CM4" s="245">
        <v>5070</v>
      </c>
      <c r="CN4" s="245">
        <v>4707</v>
      </c>
      <c r="CO4" s="245">
        <v>3702</v>
      </c>
      <c r="CP4" s="245">
        <v>3401</v>
      </c>
      <c r="CQ4" s="245">
        <v>2273</v>
      </c>
      <c r="CR4" s="245">
        <v>1987</v>
      </c>
      <c r="CS4" s="245">
        <v>1614</v>
      </c>
      <c r="CT4" s="245">
        <v>1393</v>
      </c>
      <c r="CU4" s="245">
        <v>1051</v>
      </c>
      <c r="CV4" s="245">
        <v>916</v>
      </c>
      <c r="CW4" s="245">
        <v>598</v>
      </c>
      <c r="CX4" s="245">
        <v>473</v>
      </c>
      <c r="CY4" s="245">
        <v>327</v>
      </c>
      <c r="CZ4" s="245">
        <v>512</v>
      </c>
      <c r="DA4" s="266">
        <v>14060</v>
      </c>
      <c r="DB4" s="245">
        <v>62164</v>
      </c>
      <c r="DC4" s="245">
        <v>64719</v>
      </c>
      <c r="DD4" s="245">
        <v>68080</v>
      </c>
      <c r="DE4" s="245">
        <v>73259</v>
      </c>
      <c r="DF4" s="245">
        <v>83969</v>
      </c>
      <c r="DG4" s="245">
        <v>87098</v>
      </c>
      <c r="DH4" s="245">
        <v>97575</v>
      </c>
      <c r="DI4" s="245">
        <v>118939</v>
      </c>
      <c r="DJ4" s="245">
        <v>105818</v>
      </c>
      <c r="DK4" s="245">
        <v>98045</v>
      </c>
      <c r="DL4" s="245">
        <v>91258</v>
      </c>
      <c r="DM4" s="245">
        <v>101113</v>
      </c>
      <c r="DN4" s="245">
        <v>123885</v>
      </c>
      <c r="DO4" s="245">
        <v>103228</v>
      </c>
      <c r="DP4" s="245">
        <v>85254</v>
      </c>
      <c r="DQ4" s="245">
        <v>73522</v>
      </c>
      <c r="DR4" s="245">
        <v>51020</v>
      </c>
      <c r="DS4" s="245">
        <v>26649</v>
      </c>
      <c r="DT4" s="245">
        <v>10668</v>
      </c>
      <c r="DU4" s="245">
        <v>3365</v>
      </c>
      <c r="DV4" s="245">
        <v>512</v>
      </c>
      <c r="DW4" s="266">
        <f t="shared" ref="DW4:DW67" si="24">SUM(DB4:DV4)</f>
        <v>1530140</v>
      </c>
      <c r="DX4" s="447">
        <f t="shared" si="0"/>
        <v>582</v>
      </c>
      <c r="DY4" s="447">
        <f t="shared" ref="DY4:EM4" si="25">DY55+DY106</f>
        <v>606</v>
      </c>
      <c r="DZ4" s="447">
        <f t="shared" si="25"/>
        <v>637</v>
      </c>
      <c r="EA4" s="447">
        <f t="shared" si="25"/>
        <v>685</v>
      </c>
      <c r="EB4" s="447">
        <f t="shared" si="25"/>
        <v>776</v>
      </c>
      <c r="EC4" s="447">
        <f t="shared" si="25"/>
        <v>802</v>
      </c>
      <c r="ED4" s="447">
        <f t="shared" si="25"/>
        <v>897</v>
      </c>
      <c r="EE4" s="447">
        <f t="shared" si="25"/>
        <v>1099</v>
      </c>
      <c r="EF4" s="447">
        <f t="shared" si="25"/>
        <v>977</v>
      </c>
      <c r="EG4" s="447">
        <f t="shared" si="25"/>
        <v>905</v>
      </c>
      <c r="EH4" s="447">
        <f t="shared" si="25"/>
        <v>840</v>
      </c>
      <c r="EI4" s="447">
        <f t="shared" si="25"/>
        <v>934</v>
      </c>
      <c r="EJ4" s="447">
        <f t="shared" si="25"/>
        <v>1143</v>
      </c>
      <c r="EK4" s="447">
        <f t="shared" si="25"/>
        <v>948</v>
      </c>
      <c r="EL4" s="447">
        <f t="shared" si="25"/>
        <v>776</v>
      </c>
      <c r="EM4" s="447">
        <f t="shared" si="25"/>
        <v>660</v>
      </c>
      <c r="EN4" s="447">
        <f t="shared" si="1"/>
        <v>450</v>
      </c>
      <c r="EO4" s="447">
        <f t="shared" si="1"/>
        <v>226</v>
      </c>
      <c r="EP4" s="447">
        <f t="shared" si="1"/>
        <v>87</v>
      </c>
      <c r="EQ4" s="447">
        <f t="shared" si="1"/>
        <v>26</v>
      </c>
      <c r="ER4" s="447">
        <f t="shared" si="1"/>
        <v>4</v>
      </c>
      <c r="ES4" s="245">
        <f t="shared" ref="ES4:ES67" si="26">SUM(DX4:ER4)</f>
        <v>14060</v>
      </c>
      <c r="EU4" s="245">
        <f t="shared" si="2"/>
        <v>62746</v>
      </c>
      <c r="EV4" s="245">
        <f t="shared" si="3"/>
        <v>65325</v>
      </c>
      <c r="EW4" s="245">
        <f t="shared" si="4"/>
        <v>68717</v>
      </c>
      <c r="EX4" s="245">
        <f t="shared" si="5"/>
        <v>73944</v>
      </c>
      <c r="EY4" s="245">
        <f t="shared" si="6"/>
        <v>84745</v>
      </c>
      <c r="EZ4" s="245">
        <f t="shared" si="7"/>
        <v>87900</v>
      </c>
      <c r="FA4" s="245">
        <f t="shared" si="8"/>
        <v>98472</v>
      </c>
      <c r="FB4" s="245">
        <f t="shared" si="9"/>
        <v>120038</v>
      </c>
      <c r="FC4" s="245">
        <f t="shared" si="10"/>
        <v>106795</v>
      </c>
      <c r="FD4" s="245">
        <f t="shared" si="11"/>
        <v>98950</v>
      </c>
      <c r="FE4" s="245">
        <f t="shared" si="12"/>
        <v>92098</v>
      </c>
      <c r="FF4" s="245">
        <f t="shared" si="13"/>
        <v>102047</v>
      </c>
      <c r="FG4" s="245">
        <f t="shared" si="14"/>
        <v>125028</v>
      </c>
      <c r="FH4" s="245">
        <f t="shared" si="15"/>
        <v>104176</v>
      </c>
      <c r="FI4" s="245">
        <f t="shared" si="16"/>
        <v>86030</v>
      </c>
      <c r="FJ4" s="245">
        <f t="shared" si="17"/>
        <v>74182</v>
      </c>
      <c r="FK4" s="245">
        <f t="shared" si="18"/>
        <v>51470</v>
      </c>
      <c r="FL4" s="245">
        <f t="shared" si="19"/>
        <v>26875</v>
      </c>
      <c r="FM4" s="245">
        <f t="shared" si="20"/>
        <v>10755</v>
      </c>
      <c r="FN4" s="245">
        <f t="shared" si="21"/>
        <v>3391</v>
      </c>
      <c r="FO4" s="245">
        <f t="shared" si="22"/>
        <v>516</v>
      </c>
      <c r="FP4" s="266">
        <f t="shared" ref="FP4:FP67" si="27">SUM(EU4:FO4)</f>
        <v>1544200</v>
      </c>
      <c r="FQ4" s="443">
        <f t="shared" si="23"/>
        <v>0</v>
      </c>
    </row>
    <row r="5" spans="1:173" s="232" customFormat="1" ht="12.75" hidden="1" x14ac:dyDescent="0.15">
      <c r="A5" s="230" t="s">
        <v>1070</v>
      </c>
      <c r="B5" s="261" t="s">
        <v>1064</v>
      </c>
      <c r="C5" s="245">
        <v>210408</v>
      </c>
      <c r="D5" s="245">
        <v>1849</v>
      </c>
      <c r="E5" s="245">
        <v>1864</v>
      </c>
      <c r="F5" s="245">
        <v>1819</v>
      </c>
      <c r="G5" s="245">
        <v>1931</v>
      </c>
      <c r="H5" s="245">
        <v>1940</v>
      </c>
      <c r="I5" s="245">
        <v>1901</v>
      </c>
      <c r="J5" s="245">
        <v>1878</v>
      </c>
      <c r="K5" s="245">
        <v>2070</v>
      </c>
      <c r="L5" s="245">
        <v>2199</v>
      </c>
      <c r="M5" s="245">
        <v>2032</v>
      </c>
      <c r="N5" s="245">
        <v>2033</v>
      </c>
      <c r="O5" s="245">
        <v>2146</v>
      </c>
      <c r="P5" s="245">
        <v>2097</v>
      </c>
      <c r="Q5" s="245">
        <v>1926</v>
      </c>
      <c r="R5" s="245">
        <v>1932</v>
      </c>
      <c r="S5" s="245">
        <v>1935</v>
      </c>
      <c r="T5" s="245">
        <v>1930</v>
      </c>
      <c r="U5" s="245">
        <v>1881</v>
      </c>
      <c r="V5" s="245">
        <v>2132</v>
      </c>
      <c r="W5" s="245">
        <v>2415</v>
      </c>
      <c r="X5" s="245">
        <v>2404</v>
      </c>
      <c r="Y5" s="245">
        <v>2497</v>
      </c>
      <c r="Z5" s="245">
        <v>2413</v>
      </c>
      <c r="AA5" s="245">
        <v>2314</v>
      </c>
      <c r="AB5" s="245">
        <v>2217</v>
      </c>
      <c r="AC5" s="245">
        <v>2305</v>
      </c>
      <c r="AD5" s="245">
        <v>2253</v>
      </c>
      <c r="AE5" s="245">
        <v>2328</v>
      </c>
      <c r="AF5" s="245">
        <v>2398</v>
      </c>
      <c r="AG5" s="245">
        <v>2474</v>
      </c>
      <c r="AH5" s="245">
        <v>2514</v>
      </c>
      <c r="AI5" s="245">
        <v>2562</v>
      </c>
      <c r="AJ5" s="245">
        <v>2877</v>
      </c>
      <c r="AK5" s="245">
        <v>2962</v>
      </c>
      <c r="AL5" s="245">
        <v>3060</v>
      </c>
      <c r="AM5" s="245">
        <v>3417</v>
      </c>
      <c r="AN5" s="245">
        <v>3643</v>
      </c>
      <c r="AO5" s="245">
        <v>3727</v>
      </c>
      <c r="AP5" s="245">
        <v>3739</v>
      </c>
      <c r="AQ5" s="245">
        <v>3620</v>
      </c>
      <c r="AR5" s="245">
        <v>3665</v>
      </c>
      <c r="AS5" s="245">
        <v>3652</v>
      </c>
      <c r="AT5" s="245">
        <v>3476</v>
      </c>
      <c r="AU5" s="245">
        <v>3397</v>
      </c>
      <c r="AV5" s="245">
        <v>2771</v>
      </c>
      <c r="AW5" s="245">
        <v>3321</v>
      </c>
      <c r="AX5" s="245">
        <v>3068</v>
      </c>
      <c r="AY5" s="245">
        <v>2960</v>
      </c>
      <c r="AZ5" s="245">
        <v>2892</v>
      </c>
      <c r="BA5" s="245">
        <v>2718</v>
      </c>
      <c r="BB5" s="245">
        <v>2689</v>
      </c>
      <c r="BC5" s="245">
        <v>2762</v>
      </c>
      <c r="BD5" s="245">
        <v>2541</v>
      </c>
      <c r="BE5" s="245">
        <v>2448</v>
      </c>
      <c r="BF5" s="245">
        <v>2358</v>
      </c>
      <c r="BG5" s="245">
        <v>2353</v>
      </c>
      <c r="BH5" s="245">
        <v>2402</v>
      </c>
      <c r="BI5" s="245">
        <v>2469</v>
      </c>
      <c r="BJ5" s="245">
        <v>2511</v>
      </c>
      <c r="BK5" s="245">
        <v>2743</v>
      </c>
      <c r="BL5" s="245">
        <v>3008</v>
      </c>
      <c r="BM5" s="245">
        <v>3447</v>
      </c>
      <c r="BN5" s="245">
        <v>3419</v>
      </c>
      <c r="BO5" s="245">
        <v>3294</v>
      </c>
      <c r="BP5" s="245">
        <v>1847</v>
      </c>
      <c r="BQ5" s="245">
        <v>2122</v>
      </c>
      <c r="BR5" s="245">
        <v>2470</v>
      </c>
      <c r="BS5" s="245">
        <v>2351</v>
      </c>
      <c r="BT5" s="245">
        <v>2424</v>
      </c>
      <c r="BU5" s="245">
        <v>2436</v>
      </c>
      <c r="BV5" s="245">
        <v>2137</v>
      </c>
      <c r="BW5" s="245">
        <v>1830</v>
      </c>
      <c r="BX5" s="245">
        <v>1843</v>
      </c>
      <c r="BY5" s="245">
        <v>1952</v>
      </c>
      <c r="BZ5" s="245">
        <v>2010</v>
      </c>
      <c r="CA5" s="245">
        <v>1998</v>
      </c>
      <c r="CB5" s="245">
        <v>1735</v>
      </c>
      <c r="CC5" s="245">
        <v>1775</v>
      </c>
      <c r="CD5" s="245">
        <v>1732</v>
      </c>
      <c r="CE5" s="245">
        <v>1524</v>
      </c>
      <c r="CF5" s="245">
        <v>1445</v>
      </c>
      <c r="CG5" s="245">
        <v>1386</v>
      </c>
      <c r="CH5" s="245">
        <v>1225</v>
      </c>
      <c r="CI5" s="245">
        <v>1070</v>
      </c>
      <c r="CJ5" s="245">
        <v>1054</v>
      </c>
      <c r="CK5" s="245">
        <v>912</v>
      </c>
      <c r="CL5" s="245">
        <v>729</v>
      </c>
      <c r="CM5" s="245">
        <v>620</v>
      </c>
      <c r="CN5" s="245">
        <v>607</v>
      </c>
      <c r="CO5" s="245">
        <v>431</v>
      </c>
      <c r="CP5" s="245">
        <v>429</v>
      </c>
      <c r="CQ5" s="245">
        <v>246</v>
      </c>
      <c r="CR5" s="245">
        <v>225</v>
      </c>
      <c r="CS5" s="245">
        <v>202</v>
      </c>
      <c r="CT5" s="245">
        <v>154</v>
      </c>
      <c r="CU5" s="245">
        <v>106</v>
      </c>
      <c r="CV5" s="245">
        <v>111</v>
      </c>
      <c r="CW5" s="245">
        <v>67</v>
      </c>
      <c r="CX5" s="245">
        <v>65</v>
      </c>
      <c r="CY5" s="245">
        <v>33</v>
      </c>
      <c r="CZ5" s="245">
        <v>70</v>
      </c>
      <c r="DA5" s="266">
        <v>1037</v>
      </c>
      <c r="DB5" s="245">
        <v>9403</v>
      </c>
      <c r="DC5" s="245">
        <v>10080</v>
      </c>
      <c r="DD5" s="245">
        <v>10134</v>
      </c>
      <c r="DE5" s="245">
        <v>10293</v>
      </c>
      <c r="DF5" s="245">
        <v>11845</v>
      </c>
      <c r="DG5" s="245">
        <v>11758</v>
      </c>
      <c r="DH5" s="245">
        <v>13975</v>
      </c>
      <c r="DI5" s="245">
        <v>18146</v>
      </c>
      <c r="DJ5" s="245">
        <v>16961</v>
      </c>
      <c r="DK5" s="245">
        <v>14959</v>
      </c>
      <c r="DL5" s="245">
        <v>12798</v>
      </c>
      <c r="DM5" s="245">
        <v>12478</v>
      </c>
      <c r="DN5" s="245">
        <v>15015</v>
      </c>
      <c r="DO5" s="245">
        <v>11803</v>
      </c>
      <c r="DP5" s="245">
        <v>9772</v>
      </c>
      <c r="DQ5" s="245">
        <v>8764</v>
      </c>
      <c r="DR5" s="245">
        <v>6180</v>
      </c>
      <c r="DS5" s="245">
        <v>3299</v>
      </c>
      <c r="DT5" s="245">
        <v>1256</v>
      </c>
      <c r="DU5" s="245">
        <v>382</v>
      </c>
      <c r="DV5" s="245">
        <v>70</v>
      </c>
      <c r="DW5" s="266">
        <f t="shared" si="24"/>
        <v>209371</v>
      </c>
      <c r="DX5" s="447">
        <f t="shared" si="0"/>
        <v>47</v>
      </c>
      <c r="DY5" s="447">
        <f t="shared" si="1"/>
        <v>51</v>
      </c>
      <c r="DZ5" s="447">
        <f t="shared" si="1"/>
        <v>52</v>
      </c>
      <c r="EA5" s="447">
        <f t="shared" si="1"/>
        <v>52</v>
      </c>
      <c r="EB5" s="447">
        <f t="shared" si="1"/>
        <v>60</v>
      </c>
      <c r="EC5" s="447">
        <f t="shared" si="1"/>
        <v>58</v>
      </c>
      <c r="ED5" s="447">
        <f t="shared" si="1"/>
        <v>69</v>
      </c>
      <c r="EE5" s="447">
        <f t="shared" si="1"/>
        <v>90</v>
      </c>
      <c r="EF5" s="447">
        <f t="shared" si="1"/>
        <v>84</v>
      </c>
      <c r="EG5" s="447">
        <f t="shared" si="1"/>
        <v>74</v>
      </c>
      <c r="EH5" s="447">
        <f t="shared" si="1"/>
        <v>64</v>
      </c>
      <c r="EI5" s="447">
        <f t="shared" si="1"/>
        <v>62</v>
      </c>
      <c r="EJ5" s="447">
        <f t="shared" si="1"/>
        <v>76</v>
      </c>
      <c r="EK5" s="447">
        <f t="shared" si="1"/>
        <v>58</v>
      </c>
      <c r="EL5" s="447">
        <f t="shared" si="1"/>
        <v>48</v>
      </c>
      <c r="EM5" s="447">
        <f t="shared" si="1"/>
        <v>42</v>
      </c>
      <c r="EN5" s="447">
        <f t="shared" si="1"/>
        <v>29</v>
      </c>
      <c r="EO5" s="447">
        <f t="shared" si="1"/>
        <v>15</v>
      </c>
      <c r="EP5" s="447">
        <f t="shared" si="1"/>
        <v>5</v>
      </c>
      <c r="EQ5" s="447">
        <f t="shared" si="1"/>
        <v>1</v>
      </c>
      <c r="ER5" s="447">
        <f t="shared" si="1"/>
        <v>0</v>
      </c>
      <c r="ES5" s="245">
        <f t="shared" si="26"/>
        <v>1037</v>
      </c>
      <c r="EU5" s="245">
        <f t="shared" si="2"/>
        <v>9450</v>
      </c>
      <c r="EV5" s="245">
        <f t="shared" si="3"/>
        <v>10131</v>
      </c>
      <c r="EW5" s="245">
        <f t="shared" si="4"/>
        <v>10186</v>
      </c>
      <c r="EX5" s="245">
        <f t="shared" si="5"/>
        <v>10345</v>
      </c>
      <c r="EY5" s="245">
        <f t="shared" si="6"/>
        <v>11905</v>
      </c>
      <c r="EZ5" s="245">
        <f t="shared" si="7"/>
        <v>11816</v>
      </c>
      <c r="FA5" s="245">
        <f t="shared" si="8"/>
        <v>14044</v>
      </c>
      <c r="FB5" s="245">
        <f t="shared" si="9"/>
        <v>18236</v>
      </c>
      <c r="FC5" s="245">
        <f t="shared" si="10"/>
        <v>17045</v>
      </c>
      <c r="FD5" s="245">
        <f t="shared" si="11"/>
        <v>15033</v>
      </c>
      <c r="FE5" s="245">
        <f t="shared" si="12"/>
        <v>12862</v>
      </c>
      <c r="FF5" s="245">
        <f t="shared" si="13"/>
        <v>12540</v>
      </c>
      <c r="FG5" s="245">
        <f t="shared" si="14"/>
        <v>15091</v>
      </c>
      <c r="FH5" s="245">
        <f t="shared" si="15"/>
        <v>11861</v>
      </c>
      <c r="FI5" s="245">
        <f t="shared" si="16"/>
        <v>9820</v>
      </c>
      <c r="FJ5" s="245">
        <f t="shared" si="17"/>
        <v>8806</v>
      </c>
      <c r="FK5" s="245">
        <f t="shared" si="18"/>
        <v>6209</v>
      </c>
      <c r="FL5" s="245">
        <f t="shared" si="19"/>
        <v>3314</v>
      </c>
      <c r="FM5" s="245">
        <f t="shared" si="20"/>
        <v>1261</v>
      </c>
      <c r="FN5" s="245">
        <f t="shared" si="21"/>
        <v>383</v>
      </c>
      <c r="FO5" s="245">
        <f t="shared" si="22"/>
        <v>70</v>
      </c>
      <c r="FP5" s="266">
        <f t="shared" si="27"/>
        <v>210408</v>
      </c>
      <c r="FQ5" s="443">
        <f t="shared" si="23"/>
        <v>0</v>
      </c>
    </row>
    <row r="6" spans="1:173" s="232" customFormat="1" ht="12.75" hidden="1" x14ac:dyDescent="0.15">
      <c r="A6" s="230" t="s">
        <v>1071</v>
      </c>
      <c r="B6" s="261" t="s">
        <v>1064</v>
      </c>
      <c r="C6" s="245">
        <v>133451</v>
      </c>
      <c r="D6" s="245">
        <v>1210</v>
      </c>
      <c r="E6" s="245">
        <v>1101</v>
      </c>
      <c r="F6" s="245">
        <v>1112</v>
      </c>
      <c r="G6" s="245">
        <v>1086</v>
      </c>
      <c r="H6" s="245">
        <v>1047</v>
      </c>
      <c r="I6" s="245">
        <v>1086</v>
      </c>
      <c r="J6" s="245">
        <v>1085</v>
      </c>
      <c r="K6" s="245">
        <v>1084</v>
      </c>
      <c r="L6" s="245">
        <v>1136</v>
      </c>
      <c r="M6" s="245">
        <v>1076</v>
      </c>
      <c r="N6" s="245">
        <v>1174</v>
      </c>
      <c r="O6" s="245">
        <v>1112</v>
      </c>
      <c r="P6" s="245">
        <v>1082</v>
      </c>
      <c r="Q6" s="245">
        <v>1008</v>
      </c>
      <c r="R6" s="245">
        <v>997</v>
      </c>
      <c r="S6" s="245">
        <v>994</v>
      </c>
      <c r="T6" s="245">
        <v>1023</v>
      </c>
      <c r="U6" s="245">
        <v>971</v>
      </c>
      <c r="V6" s="245">
        <v>1347</v>
      </c>
      <c r="W6" s="245">
        <v>1667</v>
      </c>
      <c r="X6" s="245">
        <v>1857</v>
      </c>
      <c r="Y6" s="245">
        <v>1833</v>
      </c>
      <c r="Z6" s="245">
        <v>1800</v>
      </c>
      <c r="AA6" s="245">
        <v>1691</v>
      </c>
      <c r="AB6" s="245">
        <v>1616</v>
      </c>
      <c r="AC6" s="245">
        <v>1570</v>
      </c>
      <c r="AD6" s="245">
        <v>1629</v>
      </c>
      <c r="AE6" s="245">
        <v>1594</v>
      </c>
      <c r="AF6" s="245">
        <v>1563</v>
      </c>
      <c r="AG6" s="245">
        <v>1696</v>
      </c>
      <c r="AH6" s="245">
        <v>1709</v>
      </c>
      <c r="AI6" s="245">
        <v>1801</v>
      </c>
      <c r="AJ6" s="245">
        <v>1920</v>
      </c>
      <c r="AK6" s="245">
        <v>1979</v>
      </c>
      <c r="AL6" s="245">
        <v>1918</v>
      </c>
      <c r="AM6" s="245">
        <v>2213</v>
      </c>
      <c r="AN6" s="245">
        <v>2354</v>
      </c>
      <c r="AO6" s="245">
        <v>2375</v>
      </c>
      <c r="AP6" s="245">
        <v>2152</v>
      </c>
      <c r="AQ6" s="245">
        <v>2232</v>
      </c>
      <c r="AR6" s="245">
        <v>2099</v>
      </c>
      <c r="AS6" s="245">
        <v>2087</v>
      </c>
      <c r="AT6" s="245">
        <v>1991</v>
      </c>
      <c r="AU6" s="245">
        <v>1862</v>
      </c>
      <c r="AV6" s="245">
        <v>1553</v>
      </c>
      <c r="AW6" s="245">
        <v>1893</v>
      </c>
      <c r="AX6" s="245">
        <v>1709</v>
      </c>
      <c r="AY6" s="245">
        <v>1598</v>
      </c>
      <c r="AZ6" s="245">
        <v>1618</v>
      </c>
      <c r="BA6" s="245">
        <v>1512</v>
      </c>
      <c r="BB6" s="245">
        <v>1505</v>
      </c>
      <c r="BC6" s="245">
        <v>1463</v>
      </c>
      <c r="BD6" s="245">
        <v>1410</v>
      </c>
      <c r="BE6" s="245">
        <v>1274</v>
      </c>
      <c r="BF6" s="245">
        <v>1395</v>
      </c>
      <c r="BG6" s="245">
        <v>1371</v>
      </c>
      <c r="BH6" s="245">
        <v>1387</v>
      </c>
      <c r="BI6" s="245">
        <v>1581</v>
      </c>
      <c r="BJ6" s="245">
        <v>1645</v>
      </c>
      <c r="BK6" s="245">
        <v>1825</v>
      </c>
      <c r="BL6" s="245">
        <v>1776</v>
      </c>
      <c r="BM6" s="245">
        <v>2157</v>
      </c>
      <c r="BN6" s="245">
        <v>2180</v>
      </c>
      <c r="BO6" s="245">
        <v>2026</v>
      </c>
      <c r="BP6" s="245">
        <v>1246</v>
      </c>
      <c r="BQ6" s="245">
        <v>1426</v>
      </c>
      <c r="BR6" s="245">
        <v>1643</v>
      </c>
      <c r="BS6" s="245">
        <v>1562</v>
      </c>
      <c r="BT6" s="245">
        <v>1659</v>
      </c>
      <c r="BU6" s="245">
        <v>1638</v>
      </c>
      <c r="BV6" s="245">
        <v>1417</v>
      </c>
      <c r="BW6" s="245">
        <v>1243</v>
      </c>
      <c r="BX6" s="245">
        <v>1328</v>
      </c>
      <c r="BY6" s="245">
        <v>1435</v>
      </c>
      <c r="BZ6" s="245">
        <v>1392</v>
      </c>
      <c r="CA6" s="245">
        <v>1422</v>
      </c>
      <c r="CB6" s="245">
        <v>1243</v>
      </c>
      <c r="CC6" s="245">
        <v>1359</v>
      </c>
      <c r="CD6" s="245">
        <v>1233</v>
      </c>
      <c r="CE6" s="245">
        <v>1238</v>
      </c>
      <c r="CF6" s="245">
        <v>1093</v>
      </c>
      <c r="CG6" s="245">
        <v>1064</v>
      </c>
      <c r="CH6" s="245">
        <v>975</v>
      </c>
      <c r="CI6" s="245">
        <v>915</v>
      </c>
      <c r="CJ6" s="245">
        <v>777</v>
      </c>
      <c r="CK6" s="245">
        <v>649</v>
      </c>
      <c r="CL6" s="245">
        <v>525</v>
      </c>
      <c r="CM6" s="245">
        <v>460</v>
      </c>
      <c r="CN6" s="245">
        <v>435</v>
      </c>
      <c r="CO6" s="245">
        <v>349</v>
      </c>
      <c r="CP6" s="245">
        <v>305</v>
      </c>
      <c r="CQ6" s="245">
        <v>242</v>
      </c>
      <c r="CR6" s="245">
        <v>169</v>
      </c>
      <c r="CS6" s="245">
        <v>137</v>
      </c>
      <c r="CT6" s="245">
        <v>133</v>
      </c>
      <c r="CU6" s="245">
        <v>108</v>
      </c>
      <c r="CV6" s="245">
        <v>92</v>
      </c>
      <c r="CW6" s="245">
        <v>71</v>
      </c>
      <c r="CX6" s="245">
        <v>45</v>
      </c>
      <c r="CY6" s="245">
        <v>30</v>
      </c>
      <c r="CZ6" s="245">
        <v>48</v>
      </c>
      <c r="DA6" s="266">
        <v>1528</v>
      </c>
      <c r="DB6" s="245">
        <v>5556</v>
      </c>
      <c r="DC6" s="245">
        <v>5467</v>
      </c>
      <c r="DD6" s="245">
        <v>5373</v>
      </c>
      <c r="DE6" s="245">
        <v>6002</v>
      </c>
      <c r="DF6" s="245">
        <v>8797</v>
      </c>
      <c r="DG6" s="245">
        <v>8052</v>
      </c>
      <c r="DH6" s="245">
        <v>9327</v>
      </c>
      <c r="DI6" s="245">
        <v>11326</v>
      </c>
      <c r="DJ6" s="245">
        <v>9592</v>
      </c>
      <c r="DK6" s="245">
        <v>8330</v>
      </c>
      <c r="DL6" s="245">
        <v>7047</v>
      </c>
      <c r="DM6" s="245">
        <v>7809</v>
      </c>
      <c r="DN6" s="245">
        <v>9385</v>
      </c>
      <c r="DO6" s="245">
        <v>7928</v>
      </c>
      <c r="DP6" s="245">
        <v>6815</v>
      </c>
      <c r="DQ6" s="245">
        <v>6495</v>
      </c>
      <c r="DR6" s="245">
        <v>4824</v>
      </c>
      <c r="DS6" s="245">
        <v>2418</v>
      </c>
      <c r="DT6" s="245">
        <v>986</v>
      </c>
      <c r="DU6" s="245">
        <v>346</v>
      </c>
      <c r="DV6" s="245">
        <v>48</v>
      </c>
      <c r="DW6" s="266">
        <f t="shared" si="24"/>
        <v>131923</v>
      </c>
      <c r="DX6" s="447">
        <f t="shared" si="0"/>
        <v>67</v>
      </c>
      <c r="DY6" s="447">
        <f t="shared" si="1"/>
        <v>65</v>
      </c>
      <c r="DZ6" s="447">
        <f t="shared" si="1"/>
        <v>64</v>
      </c>
      <c r="EA6" s="447">
        <f t="shared" si="1"/>
        <v>72</v>
      </c>
      <c r="EB6" s="447">
        <f t="shared" si="1"/>
        <v>106</v>
      </c>
      <c r="EC6" s="447">
        <f t="shared" si="1"/>
        <v>92</v>
      </c>
      <c r="ED6" s="447">
        <f t="shared" si="1"/>
        <v>107</v>
      </c>
      <c r="EE6" s="447">
        <f t="shared" si="1"/>
        <v>132</v>
      </c>
      <c r="EF6" s="447">
        <f t="shared" si="1"/>
        <v>113</v>
      </c>
      <c r="EG6" s="447">
        <f t="shared" si="1"/>
        <v>98</v>
      </c>
      <c r="EH6" s="447">
        <f t="shared" si="1"/>
        <v>81</v>
      </c>
      <c r="EI6" s="447">
        <f t="shared" si="1"/>
        <v>91</v>
      </c>
      <c r="EJ6" s="447">
        <f t="shared" si="1"/>
        <v>110</v>
      </c>
      <c r="EK6" s="447">
        <f t="shared" si="1"/>
        <v>91</v>
      </c>
      <c r="EL6" s="447">
        <f t="shared" si="1"/>
        <v>77</v>
      </c>
      <c r="EM6" s="447">
        <f t="shared" si="1"/>
        <v>71</v>
      </c>
      <c r="EN6" s="447">
        <f t="shared" si="1"/>
        <v>53</v>
      </c>
      <c r="EO6" s="447">
        <f t="shared" si="1"/>
        <v>25</v>
      </c>
      <c r="EP6" s="447">
        <f t="shared" si="1"/>
        <v>10</v>
      </c>
      <c r="EQ6" s="447">
        <f t="shared" si="1"/>
        <v>3</v>
      </c>
      <c r="ER6" s="447">
        <f t="shared" si="1"/>
        <v>0</v>
      </c>
      <c r="ES6" s="245">
        <f t="shared" si="26"/>
        <v>1528</v>
      </c>
      <c r="EU6" s="245">
        <f t="shared" si="2"/>
        <v>5623</v>
      </c>
      <c r="EV6" s="245">
        <f t="shared" si="3"/>
        <v>5532</v>
      </c>
      <c r="EW6" s="245">
        <f t="shared" si="4"/>
        <v>5437</v>
      </c>
      <c r="EX6" s="245">
        <f t="shared" si="5"/>
        <v>6074</v>
      </c>
      <c r="EY6" s="245">
        <f t="shared" si="6"/>
        <v>8903</v>
      </c>
      <c r="EZ6" s="245">
        <f t="shared" si="7"/>
        <v>8144</v>
      </c>
      <c r="FA6" s="245">
        <f t="shared" si="8"/>
        <v>9434</v>
      </c>
      <c r="FB6" s="245">
        <f t="shared" si="9"/>
        <v>11458</v>
      </c>
      <c r="FC6" s="245">
        <f t="shared" si="10"/>
        <v>9705</v>
      </c>
      <c r="FD6" s="245">
        <f t="shared" si="11"/>
        <v>8428</v>
      </c>
      <c r="FE6" s="245">
        <f t="shared" si="12"/>
        <v>7128</v>
      </c>
      <c r="FF6" s="245">
        <f t="shared" si="13"/>
        <v>7900</v>
      </c>
      <c r="FG6" s="245">
        <f t="shared" si="14"/>
        <v>9495</v>
      </c>
      <c r="FH6" s="245">
        <f t="shared" si="15"/>
        <v>8019</v>
      </c>
      <c r="FI6" s="245">
        <f t="shared" si="16"/>
        <v>6892</v>
      </c>
      <c r="FJ6" s="245">
        <f t="shared" si="17"/>
        <v>6566</v>
      </c>
      <c r="FK6" s="245">
        <f t="shared" si="18"/>
        <v>4877</v>
      </c>
      <c r="FL6" s="245">
        <f t="shared" si="19"/>
        <v>2443</v>
      </c>
      <c r="FM6" s="245">
        <f t="shared" si="20"/>
        <v>996</v>
      </c>
      <c r="FN6" s="245">
        <f t="shared" si="21"/>
        <v>349</v>
      </c>
      <c r="FO6" s="245">
        <f t="shared" si="22"/>
        <v>48</v>
      </c>
      <c r="FP6" s="266">
        <f t="shared" si="27"/>
        <v>133451</v>
      </c>
      <c r="FQ6" s="443">
        <f t="shared" si="23"/>
        <v>0</v>
      </c>
    </row>
    <row r="7" spans="1:173" s="232" customFormat="1" ht="12.75" hidden="1" x14ac:dyDescent="0.15">
      <c r="A7" s="230" t="s">
        <v>1072</v>
      </c>
      <c r="B7" s="261" t="s">
        <v>1064</v>
      </c>
      <c r="C7" s="245">
        <v>108304</v>
      </c>
      <c r="D7" s="245">
        <v>796</v>
      </c>
      <c r="E7" s="245">
        <v>742</v>
      </c>
      <c r="F7" s="245">
        <v>696</v>
      </c>
      <c r="G7" s="245">
        <v>712</v>
      </c>
      <c r="H7" s="245">
        <v>686</v>
      </c>
      <c r="I7" s="245">
        <v>645</v>
      </c>
      <c r="J7" s="245">
        <v>679</v>
      </c>
      <c r="K7" s="245">
        <v>705</v>
      </c>
      <c r="L7" s="245">
        <v>705</v>
      </c>
      <c r="M7" s="245">
        <v>682</v>
      </c>
      <c r="N7" s="245">
        <v>682</v>
      </c>
      <c r="O7" s="245">
        <v>704</v>
      </c>
      <c r="P7" s="245">
        <v>713</v>
      </c>
      <c r="Q7" s="245">
        <v>731</v>
      </c>
      <c r="R7" s="245">
        <v>657</v>
      </c>
      <c r="S7" s="245">
        <v>742</v>
      </c>
      <c r="T7" s="245">
        <v>698</v>
      </c>
      <c r="U7" s="245">
        <v>720</v>
      </c>
      <c r="V7" s="245">
        <v>731</v>
      </c>
      <c r="W7" s="245">
        <v>821</v>
      </c>
      <c r="X7" s="245">
        <v>912</v>
      </c>
      <c r="Y7" s="245">
        <v>966</v>
      </c>
      <c r="Z7" s="245">
        <v>1078</v>
      </c>
      <c r="AA7" s="245">
        <v>1187</v>
      </c>
      <c r="AB7" s="245">
        <v>1245</v>
      </c>
      <c r="AC7" s="245">
        <v>1367</v>
      </c>
      <c r="AD7" s="245">
        <v>1344</v>
      </c>
      <c r="AE7" s="245">
        <v>1420</v>
      </c>
      <c r="AF7" s="245">
        <v>1352</v>
      </c>
      <c r="AG7" s="245">
        <v>1295</v>
      </c>
      <c r="AH7" s="245">
        <v>1365</v>
      </c>
      <c r="AI7" s="245">
        <v>1314</v>
      </c>
      <c r="AJ7" s="245">
        <v>1372</v>
      </c>
      <c r="AK7" s="245">
        <v>1375</v>
      </c>
      <c r="AL7" s="245">
        <v>1489</v>
      </c>
      <c r="AM7" s="245">
        <v>1590</v>
      </c>
      <c r="AN7" s="245">
        <v>1571</v>
      </c>
      <c r="AO7" s="245">
        <v>1615</v>
      </c>
      <c r="AP7" s="245">
        <v>1532</v>
      </c>
      <c r="AQ7" s="245">
        <v>1579</v>
      </c>
      <c r="AR7" s="245">
        <v>1543</v>
      </c>
      <c r="AS7" s="245">
        <v>1435</v>
      </c>
      <c r="AT7" s="245">
        <v>1509</v>
      </c>
      <c r="AU7" s="245">
        <v>1386</v>
      </c>
      <c r="AV7" s="245">
        <v>1104</v>
      </c>
      <c r="AW7" s="245">
        <v>1306</v>
      </c>
      <c r="AX7" s="245">
        <v>1314</v>
      </c>
      <c r="AY7" s="245">
        <v>1210</v>
      </c>
      <c r="AZ7" s="245">
        <v>1195</v>
      </c>
      <c r="BA7" s="245">
        <v>1176</v>
      </c>
      <c r="BB7" s="245">
        <v>1157</v>
      </c>
      <c r="BC7" s="245">
        <v>1144</v>
      </c>
      <c r="BD7" s="245">
        <v>1171</v>
      </c>
      <c r="BE7" s="245">
        <v>1121</v>
      </c>
      <c r="BF7" s="245">
        <v>1168</v>
      </c>
      <c r="BG7" s="245">
        <v>1188</v>
      </c>
      <c r="BH7" s="245">
        <v>1220</v>
      </c>
      <c r="BI7" s="245">
        <v>1354</v>
      </c>
      <c r="BJ7" s="245">
        <v>1394</v>
      </c>
      <c r="BK7" s="245">
        <v>1558</v>
      </c>
      <c r="BL7" s="245">
        <v>1668</v>
      </c>
      <c r="BM7" s="245">
        <v>1987</v>
      </c>
      <c r="BN7" s="245">
        <v>2024</v>
      </c>
      <c r="BO7" s="245">
        <v>1926</v>
      </c>
      <c r="BP7" s="245">
        <v>1197</v>
      </c>
      <c r="BQ7" s="245">
        <v>1345</v>
      </c>
      <c r="BR7" s="245">
        <v>1680</v>
      </c>
      <c r="BS7" s="245">
        <v>1592</v>
      </c>
      <c r="BT7" s="245">
        <v>1764</v>
      </c>
      <c r="BU7" s="245">
        <v>1761</v>
      </c>
      <c r="BV7" s="245">
        <v>1496</v>
      </c>
      <c r="BW7" s="245">
        <v>1293</v>
      </c>
      <c r="BX7" s="245">
        <v>1422</v>
      </c>
      <c r="BY7" s="245">
        <v>1500</v>
      </c>
      <c r="BZ7" s="245">
        <v>1537</v>
      </c>
      <c r="CA7" s="245">
        <v>1500</v>
      </c>
      <c r="CB7" s="245">
        <v>1408</v>
      </c>
      <c r="CC7" s="245">
        <v>1306</v>
      </c>
      <c r="CD7" s="245">
        <v>1223</v>
      </c>
      <c r="CE7" s="245">
        <v>1147</v>
      </c>
      <c r="CF7" s="245">
        <v>990</v>
      </c>
      <c r="CG7" s="245">
        <v>1022</v>
      </c>
      <c r="CH7" s="245">
        <v>821</v>
      </c>
      <c r="CI7" s="245">
        <v>893</v>
      </c>
      <c r="CJ7" s="245">
        <v>820</v>
      </c>
      <c r="CK7" s="245">
        <v>597</v>
      </c>
      <c r="CL7" s="245">
        <v>517</v>
      </c>
      <c r="CM7" s="245">
        <v>469</v>
      </c>
      <c r="CN7" s="245">
        <v>391</v>
      </c>
      <c r="CO7" s="245">
        <v>322</v>
      </c>
      <c r="CP7" s="245">
        <v>291</v>
      </c>
      <c r="CQ7" s="245">
        <v>192</v>
      </c>
      <c r="CR7" s="245">
        <v>167</v>
      </c>
      <c r="CS7" s="245">
        <v>116</v>
      </c>
      <c r="CT7" s="245">
        <v>116</v>
      </c>
      <c r="CU7" s="245">
        <v>86</v>
      </c>
      <c r="CV7" s="245">
        <v>75</v>
      </c>
      <c r="CW7" s="245">
        <v>49</v>
      </c>
      <c r="CX7" s="245">
        <v>40</v>
      </c>
      <c r="CY7" s="245">
        <v>17</v>
      </c>
      <c r="CZ7" s="245">
        <v>37</v>
      </c>
      <c r="DA7" s="266">
        <v>2632</v>
      </c>
      <c r="DB7" s="245">
        <v>3632</v>
      </c>
      <c r="DC7" s="245">
        <v>3416</v>
      </c>
      <c r="DD7" s="245">
        <v>3487</v>
      </c>
      <c r="DE7" s="245">
        <v>3712</v>
      </c>
      <c r="DF7" s="245">
        <v>5388</v>
      </c>
      <c r="DG7" s="245">
        <v>6778</v>
      </c>
      <c r="DH7" s="245">
        <v>6915</v>
      </c>
      <c r="DI7" s="245">
        <v>7887</v>
      </c>
      <c r="DJ7" s="245">
        <v>6977</v>
      </c>
      <c r="DK7" s="245">
        <v>6201</v>
      </c>
      <c r="DL7" s="245">
        <v>5761</v>
      </c>
      <c r="DM7" s="245">
        <v>6714</v>
      </c>
      <c r="DN7" s="245">
        <v>8802</v>
      </c>
      <c r="DO7" s="245">
        <v>8142</v>
      </c>
      <c r="DP7" s="245">
        <v>7248</v>
      </c>
      <c r="DQ7" s="245">
        <v>6584</v>
      </c>
      <c r="DR7" s="245">
        <v>4546</v>
      </c>
      <c r="DS7" s="245">
        <v>2296</v>
      </c>
      <c r="DT7" s="245">
        <v>882</v>
      </c>
      <c r="DU7" s="245">
        <v>267</v>
      </c>
      <c r="DV7" s="245">
        <v>37</v>
      </c>
      <c r="DW7" s="266">
        <f t="shared" si="24"/>
        <v>105672</v>
      </c>
      <c r="DX7" s="447">
        <f t="shared" si="0"/>
        <v>92</v>
      </c>
      <c r="DY7" s="447">
        <f t="shared" si="1"/>
        <v>86</v>
      </c>
      <c r="DZ7" s="447">
        <f t="shared" si="1"/>
        <v>88</v>
      </c>
      <c r="EA7" s="447">
        <f t="shared" si="1"/>
        <v>94</v>
      </c>
      <c r="EB7" s="447">
        <f t="shared" si="1"/>
        <v>134</v>
      </c>
      <c r="EC7" s="447">
        <f t="shared" si="1"/>
        <v>170</v>
      </c>
      <c r="ED7" s="447">
        <f t="shared" si="1"/>
        <v>174</v>
      </c>
      <c r="EE7" s="447">
        <f t="shared" si="1"/>
        <v>199</v>
      </c>
      <c r="EF7" s="447">
        <f t="shared" si="1"/>
        <v>176</v>
      </c>
      <c r="EG7" s="447">
        <f t="shared" si="1"/>
        <v>157</v>
      </c>
      <c r="EH7" s="447">
        <f t="shared" si="1"/>
        <v>144</v>
      </c>
      <c r="EI7" s="447">
        <f t="shared" si="1"/>
        <v>170</v>
      </c>
      <c r="EJ7" s="447">
        <f t="shared" si="1"/>
        <v>220</v>
      </c>
      <c r="EK7" s="447">
        <f t="shared" si="1"/>
        <v>203</v>
      </c>
      <c r="EL7" s="447">
        <f t="shared" si="1"/>
        <v>179</v>
      </c>
      <c r="EM7" s="447">
        <f t="shared" si="1"/>
        <v>160</v>
      </c>
      <c r="EN7" s="447">
        <f t="shared" si="1"/>
        <v>108</v>
      </c>
      <c r="EO7" s="447">
        <f t="shared" si="1"/>
        <v>53</v>
      </c>
      <c r="EP7" s="447">
        <f t="shared" si="1"/>
        <v>19</v>
      </c>
      <c r="EQ7" s="447">
        <f t="shared" si="1"/>
        <v>6</v>
      </c>
      <c r="ER7" s="447">
        <f t="shared" si="1"/>
        <v>0</v>
      </c>
      <c r="ES7" s="245">
        <f t="shared" si="26"/>
        <v>2632</v>
      </c>
      <c r="EU7" s="245">
        <f t="shared" si="2"/>
        <v>3724</v>
      </c>
      <c r="EV7" s="245">
        <f t="shared" si="3"/>
        <v>3502</v>
      </c>
      <c r="EW7" s="245">
        <f t="shared" si="4"/>
        <v>3575</v>
      </c>
      <c r="EX7" s="245">
        <f t="shared" si="5"/>
        <v>3806</v>
      </c>
      <c r="EY7" s="245">
        <f t="shared" si="6"/>
        <v>5522</v>
      </c>
      <c r="EZ7" s="245">
        <f t="shared" si="7"/>
        <v>6948</v>
      </c>
      <c r="FA7" s="245">
        <f t="shared" si="8"/>
        <v>7089</v>
      </c>
      <c r="FB7" s="245">
        <f t="shared" si="9"/>
        <v>8086</v>
      </c>
      <c r="FC7" s="245">
        <f t="shared" si="10"/>
        <v>7153</v>
      </c>
      <c r="FD7" s="245">
        <f t="shared" si="11"/>
        <v>6358</v>
      </c>
      <c r="FE7" s="245">
        <f t="shared" si="12"/>
        <v>5905</v>
      </c>
      <c r="FF7" s="245">
        <f t="shared" si="13"/>
        <v>6884</v>
      </c>
      <c r="FG7" s="245">
        <f t="shared" si="14"/>
        <v>9022</v>
      </c>
      <c r="FH7" s="245">
        <f t="shared" si="15"/>
        <v>8345</v>
      </c>
      <c r="FI7" s="245">
        <f t="shared" si="16"/>
        <v>7427</v>
      </c>
      <c r="FJ7" s="245">
        <f t="shared" si="17"/>
        <v>6744</v>
      </c>
      <c r="FK7" s="245">
        <f t="shared" si="18"/>
        <v>4654</v>
      </c>
      <c r="FL7" s="245">
        <f t="shared" si="19"/>
        <v>2349</v>
      </c>
      <c r="FM7" s="245">
        <f t="shared" si="20"/>
        <v>901</v>
      </c>
      <c r="FN7" s="245">
        <f t="shared" si="21"/>
        <v>273</v>
      </c>
      <c r="FO7" s="245">
        <f t="shared" si="22"/>
        <v>37</v>
      </c>
      <c r="FP7" s="266">
        <f t="shared" si="27"/>
        <v>108304</v>
      </c>
      <c r="FQ7" s="443">
        <f t="shared" si="23"/>
        <v>0</v>
      </c>
    </row>
    <row r="8" spans="1:173" s="232" customFormat="1" ht="12.75" hidden="1" x14ac:dyDescent="0.15">
      <c r="A8" s="230" t="s">
        <v>1073</v>
      </c>
      <c r="B8" s="261" t="s">
        <v>1064</v>
      </c>
      <c r="C8" s="245">
        <v>101624</v>
      </c>
      <c r="D8" s="245">
        <v>674</v>
      </c>
      <c r="E8" s="245">
        <v>691</v>
      </c>
      <c r="F8" s="245">
        <v>714</v>
      </c>
      <c r="G8" s="245">
        <v>705</v>
      </c>
      <c r="H8" s="245">
        <v>729</v>
      </c>
      <c r="I8" s="245">
        <v>674</v>
      </c>
      <c r="J8" s="245">
        <v>683</v>
      </c>
      <c r="K8" s="245">
        <v>670</v>
      </c>
      <c r="L8" s="245">
        <v>729</v>
      </c>
      <c r="M8" s="245">
        <v>713</v>
      </c>
      <c r="N8" s="245">
        <v>746</v>
      </c>
      <c r="O8" s="245">
        <v>780</v>
      </c>
      <c r="P8" s="245">
        <v>790</v>
      </c>
      <c r="Q8" s="245">
        <v>780</v>
      </c>
      <c r="R8" s="245">
        <v>761</v>
      </c>
      <c r="S8" s="245">
        <v>745</v>
      </c>
      <c r="T8" s="245">
        <v>781</v>
      </c>
      <c r="U8" s="245">
        <v>788</v>
      </c>
      <c r="V8" s="245">
        <v>868</v>
      </c>
      <c r="W8" s="245">
        <v>888</v>
      </c>
      <c r="X8" s="245">
        <v>960</v>
      </c>
      <c r="Y8" s="245">
        <v>919</v>
      </c>
      <c r="Z8" s="245">
        <v>959</v>
      </c>
      <c r="AA8" s="245">
        <v>975</v>
      </c>
      <c r="AB8" s="245">
        <v>1075</v>
      </c>
      <c r="AC8" s="245">
        <v>1076</v>
      </c>
      <c r="AD8" s="245">
        <v>1113</v>
      </c>
      <c r="AE8" s="245">
        <v>1128</v>
      </c>
      <c r="AF8" s="245">
        <v>1033</v>
      </c>
      <c r="AG8" s="245">
        <v>1054</v>
      </c>
      <c r="AH8" s="245">
        <v>1073</v>
      </c>
      <c r="AI8" s="245">
        <v>1130</v>
      </c>
      <c r="AJ8" s="245">
        <v>1137</v>
      </c>
      <c r="AK8" s="245">
        <v>1148</v>
      </c>
      <c r="AL8" s="245">
        <v>1223</v>
      </c>
      <c r="AM8" s="245">
        <v>1312</v>
      </c>
      <c r="AN8" s="245">
        <v>1422</v>
      </c>
      <c r="AO8" s="245">
        <v>1567</v>
      </c>
      <c r="AP8" s="245">
        <v>1376</v>
      </c>
      <c r="AQ8" s="245">
        <v>1364</v>
      </c>
      <c r="AR8" s="245">
        <v>1371</v>
      </c>
      <c r="AS8" s="245">
        <v>1325</v>
      </c>
      <c r="AT8" s="245">
        <v>1358</v>
      </c>
      <c r="AU8" s="245">
        <v>1218</v>
      </c>
      <c r="AV8" s="245">
        <v>1116</v>
      </c>
      <c r="AW8" s="245">
        <v>1211</v>
      </c>
      <c r="AX8" s="245">
        <v>1232</v>
      </c>
      <c r="AY8" s="245">
        <v>1234</v>
      </c>
      <c r="AZ8" s="245">
        <v>1115</v>
      </c>
      <c r="BA8" s="245">
        <v>1110</v>
      </c>
      <c r="BB8" s="245">
        <v>1068</v>
      </c>
      <c r="BC8" s="245">
        <v>1149</v>
      </c>
      <c r="BD8" s="245">
        <v>1164</v>
      </c>
      <c r="BE8" s="245">
        <v>1049</v>
      </c>
      <c r="BF8" s="245">
        <v>1068</v>
      </c>
      <c r="BG8" s="245">
        <v>1216</v>
      </c>
      <c r="BH8" s="245">
        <v>1237</v>
      </c>
      <c r="BI8" s="245">
        <v>1299</v>
      </c>
      <c r="BJ8" s="245">
        <v>1449</v>
      </c>
      <c r="BK8" s="245">
        <v>1583</v>
      </c>
      <c r="BL8" s="245">
        <v>1683</v>
      </c>
      <c r="BM8" s="245">
        <v>1994</v>
      </c>
      <c r="BN8" s="245">
        <v>1959</v>
      </c>
      <c r="BO8" s="245">
        <v>1927</v>
      </c>
      <c r="BP8" s="245">
        <v>1144</v>
      </c>
      <c r="BQ8" s="245">
        <v>1232</v>
      </c>
      <c r="BR8" s="245">
        <v>1641</v>
      </c>
      <c r="BS8" s="245">
        <v>1648</v>
      </c>
      <c r="BT8" s="245">
        <v>1788</v>
      </c>
      <c r="BU8" s="245">
        <v>1712</v>
      </c>
      <c r="BV8" s="245">
        <v>1545</v>
      </c>
      <c r="BW8" s="245">
        <v>1354</v>
      </c>
      <c r="BX8" s="245">
        <v>1454</v>
      </c>
      <c r="BY8" s="245">
        <v>1528</v>
      </c>
      <c r="BZ8" s="245">
        <v>1495</v>
      </c>
      <c r="CA8" s="245">
        <v>1449</v>
      </c>
      <c r="CB8" s="245">
        <v>1253</v>
      </c>
      <c r="CC8" s="245">
        <v>1327</v>
      </c>
      <c r="CD8" s="245">
        <v>1243</v>
      </c>
      <c r="CE8" s="245">
        <v>1121</v>
      </c>
      <c r="CF8" s="245">
        <v>1000</v>
      </c>
      <c r="CG8" s="245">
        <v>999</v>
      </c>
      <c r="CH8" s="245">
        <v>869</v>
      </c>
      <c r="CI8" s="245">
        <v>818</v>
      </c>
      <c r="CJ8" s="245">
        <v>799</v>
      </c>
      <c r="CK8" s="245">
        <v>630</v>
      </c>
      <c r="CL8" s="245">
        <v>542</v>
      </c>
      <c r="CM8" s="245">
        <v>445</v>
      </c>
      <c r="CN8" s="245">
        <v>437</v>
      </c>
      <c r="CO8" s="245">
        <v>310</v>
      </c>
      <c r="CP8" s="245">
        <v>300</v>
      </c>
      <c r="CQ8" s="245">
        <v>197</v>
      </c>
      <c r="CR8" s="245">
        <v>198</v>
      </c>
      <c r="CS8" s="245">
        <v>128</v>
      </c>
      <c r="CT8" s="245">
        <v>135</v>
      </c>
      <c r="CU8" s="245">
        <v>86</v>
      </c>
      <c r="CV8" s="245">
        <v>71</v>
      </c>
      <c r="CW8" s="245">
        <v>41</v>
      </c>
      <c r="CX8" s="245">
        <v>43</v>
      </c>
      <c r="CY8" s="245">
        <v>27</v>
      </c>
      <c r="CZ8" s="245">
        <v>36</v>
      </c>
      <c r="DA8" s="266">
        <v>491</v>
      </c>
      <c r="DB8" s="245">
        <v>3513</v>
      </c>
      <c r="DC8" s="245">
        <v>3469</v>
      </c>
      <c r="DD8" s="245">
        <v>3857</v>
      </c>
      <c r="DE8" s="245">
        <v>4070</v>
      </c>
      <c r="DF8" s="245">
        <v>4888</v>
      </c>
      <c r="DG8" s="245">
        <v>5404</v>
      </c>
      <c r="DH8" s="245">
        <v>5711</v>
      </c>
      <c r="DI8" s="245">
        <v>7041</v>
      </c>
      <c r="DJ8" s="245">
        <v>6388</v>
      </c>
      <c r="DK8" s="245">
        <v>5902</v>
      </c>
      <c r="DL8" s="245">
        <v>5498</v>
      </c>
      <c r="DM8" s="245">
        <v>6784</v>
      </c>
      <c r="DN8" s="245">
        <v>8707</v>
      </c>
      <c r="DO8" s="245">
        <v>8021</v>
      </c>
      <c r="DP8" s="245">
        <v>7376</v>
      </c>
      <c r="DQ8" s="245">
        <v>6393</v>
      </c>
      <c r="DR8" s="245">
        <v>4485</v>
      </c>
      <c r="DS8" s="245">
        <v>2364</v>
      </c>
      <c r="DT8" s="245">
        <v>958</v>
      </c>
      <c r="DU8" s="245">
        <v>268</v>
      </c>
      <c r="DV8" s="245">
        <v>36</v>
      </c>
      <c r="DW8" s="266">
        <f t="shared" si="24"/>
        <v>101133</v>
      </c>
      <c r="DX8" s="447">
        <f t="shared" si="0"/>
        <v>17</v>
      </c>
      <c r="DY8" s="447">
        <f t="shared" si="1"/>
        <v>17</v>
      </c>
      <c r="DZ8" s="447">
        <f t="shared" si="1"/>
        <v>19</v>
      </c>
      <c r="EA8" s="447">
        <f t="shared" si="1"/>
        <v>20</v>
      </c>
      <c r="EB8" s="447">
        <f t="shared" si="1"/>
        <v>24</v>
      </c>
      <c r="EC8" s="447">
        <f t="shared" si="1"/>
        <v>26</v>
      </c>
      <c r="ED8" s="447">
        <f t="shared" si="1"/>
        <v>28</v>
      </c>
      <c r="EE8" s="447">
        <f t="shared" si="1"/>
        <v>34</v>
      </c>
      <c r="EF8" s="447">
        <f t="shared" si="1"/>
        <v>31</v>
      </c>
      <c r="EG8" s="447">
        <f t="shared" si="1"/>
        <v>29</v>
      </c>
      <c r="EH8" s="447">
        <f t="shared" si="1"/>
        <v>27</v>
      </c>
      <c r="EI8" s="447">
        <f t="shared" si="1"/>
        <v>35</v>
      </c>
      <c r="EJ8" s="447">
        <f t="shared" si="1"/>
        <v>44</v>
      </c>
      <c r="EK8" s="447">
        <f t="shared" si="1"/>
        <v>39</v>
      </c>
      <c r="EL8" s="447">
        <f t="shared" si="1"/>
        <v>35</v>
      </c>
      <c r="EM8" s="447">
        <f t="shared" si="1"/>
        <v>30</v>
      </c>
      <c r="EN8" s="447">
        <f t="shared" si="1"/>
        <v>21</v>
      </c>
      <c r="EO8" s="447">
        <f t="shared" si="1"/>
        <v>10</v>
      </c>
      <c r="EP8" s="447">
        <f t="shared" si="1"/>
        <v>4</v>
      </c>
      <c r="EQ8" s="447">
        <f t="shared" si="1"/>
        <v>1</v>
      </c>
      <c r="ER8" s="447">
        <f t="shared" si="1"/>
        <v>0</v>
      </c>
      <c r="ES8" s="245">
        <f t="shared" si="26"/>
        <v>491</v>
      </c>
      <c r="EU8" s="245">
        <f t="shared" si="2"/>
        <v>3530</v>
      </c>
      <c r="EV8" s="245">
        <f t="shared" si="3"/>
        <v>3486</v>
      </c>
      <c r="EW8" s="245">
        <f t="shared" si="4"/>
        <v>3876</v>
      </c>
      <c r="EX8" s="245">
        <f t="shared" si="5"/>
        <v>4090</v>
      </c>
      <c r="EY8" s="245">
        <f t="shared" si="6"/>
        <v>4912</v>
      </c>
      <c r="EZ8" s="245">
        <f t="shared" si="7"/>
        <v>5430</v>
      </c>
      <c r="FA8" s="245">
        <f t="shared" si="8"/>
        <v>5739</v>
      </c>
      <c r="FB8" s="245">
        <f t="shared" si="9"/>
        <v>7075</v>
      </c>
      <c r="FC8" s="245">
        <f t="shared" si="10"/>
        <v>6419</v>
      </c>
      <c r="FD8" s="245">
        <f t="shared" si="11"/>
        <v>5931</v>
      </c>
      <c r="FE8" s="245">
        <f t="shared" si="12"/>
        <v>5525</v>
      </c>
      <c r="FF8" s="245">
        <f t="shared" si="13"/>
        <v>6819</v>
      </c>
      <c r="FG8" s="245">
        <f t="shared" si="14"/>
        <v>8751</v>
      </c>
      <c r="FH8" s="245">
        <f t="shared" si="15"/>
        <v>8060</v>
      </c>
      <c r="FI8" s="245">
        <f t="shared" si="16"/>
        <v>7411</v>
      </c>
      <c r="FJ8" s="245">
        <f t="shared" si="17"/>
        <v>6423</v>
      </c>
      <c r="FK8" s="245">
        <f t="shared" si="18"/>
        <v>4506</v>
      </c>
      <c r="FL8" s="245">
        <f t="shared" si="19"/>
        <v>2374</v>
      </c>
      <c r="FM8" s="245">
        <f t="shared" si="20"/>
        <v>962</v>
      </c>
      <c r="FN8" s="245">
        <f t="shared" si="21"/>
        <v>269</v>
      </c>
      <c r="FO8" s="245">
        <f t="shared" si="22"/>
        <v>36</v>
      </c>
      <c r="FP8" s="266">
        <f t="shared" si="27"/>
        <v>101624</v>
      </c>
      <c r="FQ8" s="443">
        <f t="shared" si="23"/>
        <v>0</v>
      </c>
    </row>
    <row r="9" spans="1:173" s="232" customFormat="1" ht="12.75" hidden="1" x14ac:dyDescent="0.15">
      <c r="A9" s="230" t="s">
        <v>1074</v>
      </c>
      <c r="B9" s="261" t="s">
        <v>1064</v>
      </c>
      <c r="C9" s="245">
        <v>167475</v>
      </c>
      <c r="D9" s="245">
        <v>1305</v>
      </c>
      <c r="E9" s="245">
        <v>1279</v>
      </c>
      <c r="F9" s="245">
        <v>1214</v>
      </c>
      <c r="G9" s="245">
        <v>1279</v>
      </c>
      <c r="H9" s="245">
        <v>1250</v>
      </c>
      <c r="I9" s="245">
        <v>1202</v>
      </c>
      <c r="J9" s="245">
        <v>1248</v>
      </c>
      <c r="K9" s="245">
        <v>1391</v>
      </c>
      <c r="L9" s="245">
        <v>1389</v>
      </c>
      <c r="M9" s="245">
        <v>1393</v>
      </c>
      <c r="N9" s="245">
        <v>1461</v>
      </c>
      <c r="O9" s="245">
        <v>1430</v>
      </c>
      <c r="P9" s="245">
        <v>1458</v>
      </c>
      <c r="Q9" s="245">
        <v>1439</v>
      </c>
      <c r="R9" s="245">
        <v>1409</v>
      </c>
      <c r="S9" s="245">
        <v>1555</v>
      </c>
      <c r="T9" s="245">
        <v>1527</v>
      </c>
      <c r="U9" s="245">
        <v>1555</v>
      </c>
      <c r="V9" s="245">
        <v>1708</v>
      </c>
      <c r="W9" s="245">
        <v>1850</v>
      </c>
      <c r="X9" s="245">
        <v>1795</v>
      </c>
      <c r="Y9" s="245">
        <v>1690</v>
      </c>
      <c r="Z9" s="245">
        <v>1810</v>
      </c>
      <c r="AA9" s="245">
        <v>1698</v>
      </c>
      <c r="AB9" s="245">
        <v>1596</v>
      </c>
      <c r="AC9" s="245">
        <v>1803</v>
      </c>
      <c r="AD9" s="245">
        <v>1864</v>
      </c>
      <c r="AE9" s="245">
        <v>1880</v>
      </c>
      <c r="AF9" s="245">
        <v>1760</v>
      </c>
      <c r="AG9" s="245">
        <v>1749</v>
      </c>
      <c r="AH9" s="245">
        <v>1956</v>
      </c>
      <c r="AI9" s="245">
        <v>1882</v>
      </c>
      <c r="AJ9" s="245">
        <v>1923</v>
      </c>
      <c r="AK9" s="245">
        <v>2071</v>
      </c>
      <c r="AL9" s="245">
        <v>2164</v>
      </c>
      <c r="AM9" s="245">
        <v>2250</v>
      </c>
      <c r="AN9" s="245">
        <v>2375</v>
      </c>
      <c r="AO9" s="245">
        <v>2347</v>
      </c>
      <c r="AP9" s="245">
        <v>2376</v>
      </c>
      <c r="AQ9" s="245">
        <v>2404</v>
      </c>
      <c r="AR9" s="245">
        <v>2285</v>
      </c>
      <c r="AS9" s="245">
        <v>2322</v>
      </c>
      <c r="AT9" s="245">
        <v>2210</v>
      </c>
      <c r="AU9" s="245">
        <v>2239</v>
      </c>
      <c r="AV9" s="245">
        <v>1691</v>
      </c>
      <c r="AW9" s="245">
        <v>2107</v>
      </c>
      <c r="AX9" s="245">
        <v>2047</v>
      </c>
      <c r="AY9" s="245">
        <v>2101</v>
      </c>
      <c r="AZ9" s="245">
        <v>2039</v>
      </c>
      <c r="BA9" s="245">
        <v>2038</v>
      </c>
      <c r="BB9" s="245">
        <v>1984</v>
      </c>
      <c r="BC9" s="245">
        <v>2042</v>
      </c>
      <c r="BD9" s="245">
        <v>1975</v>
      </c>
      <c r="BE9" s="245">
        <v>1886</v>
      </c>
      <c r="BF9" s="245">
        <v>1949</v>
      </c>
      <c r="BG9" s="245">
        <v>2050</v>
      </c>
      <c r="BH9" s="245">
        <v>2017</v>
      </c>
      <c r="BI9" s="245">
        <v>2237</v>
      </c>
      <c r="BJ9" s="245">
        <v>2277</v>
      </c>
      <c r="BK9" s="245">
        <v>2561</v>
      </c>
      <c r="BL9" s="245">
        <v>2872</v>
      </c>
      <c r="BM9" s="245">
        <v>3415</v>
      </c>
      <c r="BN9" s="245">
        <v>3449</v>
      </c>
      <c r="BO9" s="245">
        <v>3198</v>
      </c>
      <c r="BP9" s="245">
        <v>1967</v>
      </c>
      <c r="BQ9" s="245">
        <v>2125</v>
      </c>
      <c r="BR9" s="245">
        <v>2708</v>
      </c>
      <c r="BS9" s="245">
        <v>2554</v>
      </c>
      <c r="BT9" s="245">
        <v>2683</v>
      </c>
      <c r="BU9" s="245">
        <v>2594</v>
      </c>
      <c r="BV9" s="245">
        <v>2201</v>
      </c>
      <c r="BW9" s="245">
        <v>1952</v>
      </c>
      <c r="BX9" s="245">
        <v>2111</v>
      </c>
      <c r="BY9" s="245">
        <v>2159</v>
      </c>
      <c r="BZ9" s="245">
        <v>2111</v>
      </c>
      <c r="CA9" s="245">
        <v>1941</v>
      </c>
      <c r="CB9" s="245">
        <v>1725</v>
      </c>
      <c r="CC9" s="245">
        <v>1760</v>
      </c>
      <c r="CD9" s="245">
        <v>1743</v>
      </c>
      <c r="CE9" s="245">
        <v>1472</v>
      </c>
      <c r="CF9" s="245">
        <v>1345</v>
      </c>
      <c r="CG9" s="245">
        <v>1257</v>
      </c>
      <c r="CH9" s="245">
        <v>1178</v>
      </c>
      <c r="CI9" s="245">
        <v>1052</v>
      </c>
      <c r="CJ9" s="245">
        <v>960</v>
      </c>
      <c r="CK9" s="245">
        <v>793</v>
      </c>
      <c r="CL9" s="245">
        <v>662</v>
      </c>
      <c r="CM9" s="245">
        <v>519</v>
      </c>
      <c r="CN9" s="245">
        <v>479</v>
      </c>
      <c r="CO9" s="245">
        <v>410</v>
      </c>
      <c r="CP9" s="245">
        <v>366</v>
      </c>
      <c r="CQ9" s="245">
        <v>243</v>
      </c>
      <c r="CR9" s="245">
        <v>214</v>
      </c>
      <c r="CS9" s="245">
        <v>169</v>
      </c>
      <c r="CT9" s="245">
        <v>148</v>
      </c>
      <c r="CU9" s="245">
        <v>113</v>
      </c>
      <c r="CV9" s="245">
        <v>99</v>
      </c>
      <c r="CW9" s="245">
        <v>63</v>
      </c>
      <c r="CX9" s="245">
        <v>51</v>
      </c>
      <c r="CY9" s="245">
        <v>41</v>
      </c>
      <c r="CZ9" s="245">
        <v>59</v>
      </c>
      <c r="DA9" s="266">
        <v>722</v>
      </c>
      <c r="DB9" s="245">
        <v>6327</v>
      </c>
      <c r="DC9" s="245">
        <v>6623</v>
      </c>
      <c r="DD9" s="245">
        <v>7197</v>
      </c>
      <c r="DE9" s="245">
        <v>8195</v>
      </c>
      <c r="DF9" s="245">
        <v>8589</v>
      </c>
      <c r="DG9" s="245">
        <v>9056</v>
      </c>
      <c r="DH9" s="245">
        <v>9996</v>
      </c>
      <c r="DI9" s="245">
        <v>11752</v>
      </c>
      <c r="DJ9" s="245">
        <v>10747</v>
      </c>
      <c r="DK9" s="245">
        <v>10332</v>
      </c>
      <c r="DL9" s="245">
        <v>9836</v>
      </c>
      <c r="DM9" s="245">
        <v>11142</v>
      </c>
      <c r="DN9" s="245">
        <v>14901</v>
      </c>
      <c r="DO9" s="245">
        <v>12664</v>
      </c>
      <c r="DP9" s="245">
        <v>10534</v>
      </c>
      <c r="DQ9" s="245">
        <v>8641</v>
      </c>
      <c r="DR9" s="245">
        <v>5792</v>
      </c>
      <c r="DS9" s="245">
        <v>2863</v>
      </c>
      <c r="DT9" s="245">
        <v>1140</v>
      </c>
      <c r="DU9" s="245">
        <v>367</v>
      </c>
      <c r="DV9" s="245">
        <v>59</v>
      </c>
      <c r="DW9" s="266">
        <f t="shared" si="24"/>
        <v>166753</v>
      </c>
      <c r="DX9" s="447">
        <f t="shared" si="0"/>
        <v>28</v>
      </c>
      <c r="DY9" s="447">
        <f t="shared" si="1"/>
        <v>29</v>
      </c>
      <c r="DZ9" s="447">
        <f t="shared" si="1"/>
        <v>32</v>
      </c>
      <c r="EA9" s="447">
        <f t="shared" si="1"/>
        <v>36</v>
      </c>
      <c r="EB9" s="447">
        <f t="shared" si="1"/>
        <v>37</v>
      </c>
      <c r="EC9" s="447">
        <f t="shared" si="1"/>
        <v>39</v>
      </c>
      <c r="ED9" s="447">
        <f t="shared" si="1"/>
        <v>43</v>
      </c>
      <c r="EE9" s="447">
        <f t="shared" si="1"/>
        <v>51</v>
      </c>
      <c r="EF9" s="447">
        <f t="shared" si="1"/>
        <v>46</v>
      </c>
      <c r="EG9" s="447">
        <f t="shared" si="1"/>
        <v>45</v>
      </c>
      <c r="EH9" s="447">
        <f t="shared" si="1"/>
        <v>42</v>
      </c>
      <c r="EI9" s="447">
        <f t="shared" si="1"/>
        <v>49</v>
      </c>
      <c r="EJ9" s="447">
        <f t="shared" si="1"/>
        <v>66</v>
      </c>
      <c r="EK9" s="447">
        <f t="shared" si="1"/>
        <v>55</v>
      </c>
      <c r="EL9" s="447">
        <f t="shared" si="1"/>
        <v>46</v>
      </c>
      <c r="EM9" s="447">
        <f t="shared" si="1"/>
        <v>37</v>
      </c>
      <c r="EN9" s="447">
        <f t="shared" si="1"/>
        <v>24</v>
      </c>
      <c r="EO9" s="447">
        <f t="shared" si="1"/>
        <v>12</v>
      </c>
      <c r="EP9" s="447">
        <f t="shared" si="1"/>
        <v>4</v>
      </c>
      <c r="EQ9" s="447">
        <f t="shared" si="1"/>
        <v>1</v>
      </c>
      <c r="ER9" s="447">
        <f t="shared" si="1"/>
        <v>0</v>
      </c>
      <c r="ES9" s="245">
        <f t="shared" si="26"/>
        <v>722</v>
      </c>
      <c r="EU9" s="245">
        <f t="shared" si="2"/>
        <v>6355</v>
      </c>
      <c r="EV9" s="245">
        <f t="shared" si="3"/>
        <v>6652</v>
      </c>
      <c r="EW9" s="245">
        <f t="shared" si="4"/>
        <v>7229</v>
      </c>
      <c r="EX9" s="245">
        <f t="shared" si="5"/>
        <v>8231</v>
      </c>
      <c r="EY9" s="245">
        <f t="shared" si="6"/>
        <v>8626</v>
      </c>
      <c r="EZ9" s="245">
        <f t="shared" si="7"/>
        <v>9095</v>
      </c>
      <c r="FA9" s="245">
        <f t="shared" si="8"/>
        <v>10039</v>
      </c>
      <c r="FB9" s="245">
        <f t="shared" si="9"/>
        <v>11803</v>
      </c>
      <c r="FC9" s="245">
        <f t="shared" si="10"/>
        <v>10793</v>
      </c>
      <c r="FD9" s="245">
        <f t="shared" si="11"/>
        <v>10377</v>
      </c>
      <c r="FE9" s="245">
        <f t="shared" si="12"/>
        <v>9878</v>
      </c>
      <c r="FF9" s="245">
        <f t="shared" si="13"/>
        <v>11191</v>
      </c>
      <c r="FG9" s="245">
        <f t="shared" si="14"/>
        <v>14967</v>
      </c>
      <c r="FH9" s="245">
        <f t="shared" si="15"/>
        <v>12719</v>
      </c>
      <c r="FI9" s="245">
        <f t="shared" si="16"/>
        <v>10580</v>
      </c>
      <c r="FJ9" s="245">
        <f t="shared" si="17"/>
        <v>8678</v>
      </c>
      <c r="FK9" s="245">
        <f t="shared" si="18"/>
        <v>5816</v>
      </c>
      <c r="FL9" s="245">
        <f t="shared" si="19"/>
        <v>2875</v>
      </c>
      <c r="FM9" s="245">
        <f t="shared" si="20"/>
        <v>1144</v>
      </c>
      <c r="FN9" s="245">
        <f t="shared" si="21"/>
        <v>368</v>
      </c>
      <c r="FO9" s="245">
        <f t="shared" si="22"/>
        <v>59</v>
      </c>
      <c r="FP9" s="266">
        <f t="shared" si="27"/>
        <v>167475</v>
      </c>
      <c r="FQ9" s="443">
        <f t="shared" si="23"/>
        <v>0</v>
      </c>
    </row>
    <row r="10" spans="1:173" s="232" customFormat="1" ht="12.75" hidden="1" x14ac:dyDescent="0.15">
      <c r="A10" s="230" t="s">
        <v>1075</v>
      </c>
      <c r="B10" s="261" t="s">
        <v>1064</v>
      </c>
      <c r="C10" s="245">
        <v>220411</v>
      </c>
      <c r="D10" s="245">
        <v>1870</v>
      </c>
      <c r="E10" s="245">
        <v>1843</v>
      </c>
      <c r="F10" s="245">
        <v>1912</v>
      </c>
      <c r="G10" s="245">
        <v>1762</v>
      </c>
      <c r="H10" s="245">
        <v>1834</v>
      </c>
      <c r="I10" s="245">
        <v>1866</v>
      </c>
      <c r="J10" s="245">
        <v>1811</v>
      </c>
      <c r="K10" s="245">
        <v>1961</v>
      </c>
      <c r="L10" s="245">
        <v>1862</v>
      </c>
      <c r="M10" s="245">
        <v>1917</v>
      </c>
      <c r="N10" s="245">
        <v>2026</v>
      </c>
      <c r="O10" s="245">
        <v>1989</v>
      </c>
      <c r="P10" s="245">
        <v>2054</v>
      </c>
      <c r="Q10" s="245">
        <v>1975</v>
      </c>
      <c r="R10" s="245">
        <v>2029</v>
      </c>
      <c r="S10" s="245">
        <v>1925</v>
      </c>
      <c r="T10" s="245">
        <v>2052</v>
      </c>
      <c r="U10" s="245">
        <v>2080</v>
      </c>
      <c r="V10" s="245">
        <v>2091</v>
      </c>
      <c r="W10" s="245">
        <v>2174</v>
      </c>
      <c r="X10" s="245">
        <v>2347</v>
      </c>
      <c r="Y10" s="245">
        <v>2108</v>
      </c>
      <c r="Z10" s="245">
        <v>2145</v>
      </c>
      <c r="AA10" s="245">
        <v>2105</v>
      </c>
      <c r="AB10" s="245">
        <v>2191</v>
      </c>
      <c r="AC10" s="245">
        <v>2270</v>
      </c>
      <c r="AD10" s="245">
        <v>2352</v>
      </c>
      <c r="AE10" s="245">
        <v>2359</v>
      </c>
      <c r="AF10" s="245">
        <v>2340</v>
      </c>
      <c r="AG10" s="245">
        <v>2405</v>
      </c>
      <c r="AH10" s="245">
        <v>2465</v>
      </c>
      <c r="AI10" s="245">
        <v>2570</v>
      </c>
      <c r="AJ10" s="245">
        <v>2636</v>
      </c>
      <c r="AK10" s="245">
        <v>2748</v>
      </c>
      <c r="AL10" s="245">
        <v>2868</v>
      </c>
      <c r="AM10" s="245">
        <v>3236</v>
      </c>
      <c r="AN10" s="245">
        <v>3382</v>
      </c>
      <c r="AO10" s="245">
        <v>3468</v>
      </c>
      <c r="AP10" s="245">
        <v>3462</v>
      </c>
      <c r="AQ10" s="245">
        <v>3230</v>
      </c>
      <c r="AR10" s="245">
        <v>3129</v>
      </c>
      <c r="AS10" s="245">
        <v>3149</v>
      </c>
      <c r="AT10" s="245">
        <v>3023</v>
      </c>
      <c r="AU10" s="245">
        <v>3022</v>
      </c>
      <c r="AV10" s="245">
        <v>2418</v>
      </c>
      <c r="AW10" s="245">
        <v>3213</v>
      </c>
      <c r="AX10" s="245">
        <v>2781</v>
      </c>
      <c r="AY10" s="245">
        <v>2732</v>
      </c>
      <c r="AZ10" s="245">
        <v>2569</v>
      </c>
      <c r="BA10" s="245">
        <v>2558</v>
      </c>
      <c r="BB10" s="245">
        <v>2599</v>
      </c>
      <c r="BC10" s="245">
        <v>2560</v>
      </c>
      <c r="BD10" s="245">
        <v>2574</v>
      </c>
      <c r="BE10" s="245">
        <v>2446</v>
      </c>
      <c r="BF10" s="245">
        <v>2607</v>
      </c>
      <c r="BG10" s="245">
        <v>2631</v>
      </c>
      <c r="BH10" s="245">
        <v>2713</v>
      </c>
      <c r="BI10" s="245">
        <v>2836</v>
      </c>
      <c r="BJ10" s="245">
        <v>2997</v>
      </c>
      <c r="BK10" s="245">
        <v>3192</v>
      </c>
      <c r="BL10" s="245">
        <v>3379</v>
      </c>
      <c r="BM10" s="245">
        <v>4071</v>
      </c>
      <c r="BN10" s="245">
        <v>4083</v>
      </c>
      <c r="BO10" s="245">
        <v>3868</v>
      </c>
      <c r="BP10" s="245">
        <v>2347</v>
      </c>
      <c r="BQ10" s="245">
        <v>2660</v>
      </c>
      <c r="BR10" s="245">
        <v>3324</v>
      </c>
      <c r="BS10" s="245">
        <v>3157</v>
      </c>
      <c r="BT10" s="245">
        <v>3267</v>
      </c>
      <c r="BU10" s="245">
        <v>3292</v>
      </c>
      <c r="BV10" s="245">
        <v>2898</v>
      </c>
      <c r="BW10" s="245">
        <v>2402</v>
      </c>
      <c r="BX10" s="245">
        <v>2580</v>
      </c>
      <c r="BY10" s="245">
        <v>2596</v>
      </c>
      <c r="BZ10" s="245">
        <v>2690</v>
      </c>
      <c r="CA10" s="245">
        <v>2627</v>
      </c>
      <c r="CB10" s="245">
        <v>2277</v>
      </c>
      <c r="CC10" s="245">
        <v>2383</v>
      </c>
      <c r="CD10" s="245">
        <v>2256</v>
      </c>
      <c r="CE10" s="245">
        <v>2066</v>
      </c>
      <c r="CF10" s="245">
        <v>1781</v>
      </c>
      <c r="CG10" s="245">
        <v>1702</v>
      </c>
      <c r="CH10" s="245">
        <v>1597</v>
      </c>
      <c r="CI10" s="245">
        <v>1407</v>
      </c>
      <c r="CJ10" s="245">
        <v>1333</v>
      </c>
      <c r="CK10" s="245">
        <v>1090</v>
      </c>
      <c r="CL10" s="245">
        <v>1015</v>
      </c>
      <c r="CM10" s="245">
        <v>741</v>
      </c>
      <c r="CN10" s="245">
        <v>706</v>
      </c>
      <c r="CO10" s="245">
        <v>578</v>
      </c>
      <c r="CP10" s="245">
        <v>525</v>
      </c>
      <c r="CQ10" s="245">
        <v>336</v>
      </c>
      <c r="CR10" s="245">
        <v>300</v>
      </c>
      <c r="CS10" s="245">
        <v>268</v>
      </c>
      <c r="CT10" s="245">
        <v>211</v>
      </c>
      <c r="CU10" s="245">
        <v>167</v>
      </c>
      <c r="CV10" s="245">
        <v>130</v>
      </c>
      <c r="CW10" s="245">
        <v>79</v>
      </c>
      <c r="CX10" s="245">
        <v>69</v>
      </c>
      <c r="CY10" s="245">
        <v>31</v>
      </c>
      <c r="CZ10" s="245">
        <v>67</v>
      </c>
      <c r="DA10" s="266">
        <v>586</v>
      </c>
      <c r="DB10" s="245">
        <v>9221</v>
      </c>
      <c r="DC10" s="245">
        <v>9417</v>
      </c>
      <c r="DD10" s="245">
        <v>10073</v>
      </c>
      <c r="DE10" s="245">
        <v>10322</v>
      </c>
      <c r="DF10" s="245">
        <v>10896</v>
      </c>
      <c r="DG10" s="245">
        <v>11726</v>
      </c>
      <c r="DH10" s="245">
        <v>13287</v>
      </c>
      <c r="DI10" s="245">
        <v>16778</v>
      </c>
      <c r="DJ10" s="245">
        <v>14741</v>
      </c>
      <c r="DK10" s="245">
        <v>13853</v>
      </c>
      <c r="DL10" s="245">
        <v>12786</v>
      </c>
      <c r="DM10" s="245">
        <v>14369</v>
      </c>
      <c r="DN10" s="245">
        <v>17748</v>
      </c>
      <c r="DO10" s="245">
        <v>15700</v>
      </c>
      <c r="DP10" s="245">
        <v>13166</v>
      </c>
      <c r="DQ10" s="245">
        <v>11609</v>
      </c>
      <c r="DR10" s="245">
        <v>7820</v>
      </c>
      <c r="DS10" s="245">
        <v>4130</v>
      </c>
      <c r="DT10" s="245">
        <v>1640</v>
      </c>
      <c r="DU10" s="245">
        <v>476</v>
      </c>
      <c r="DV10" s="245">
        <v>67</v>
      </c>
      <c r="DW10" s="266">
        <f t="shared" si="24"/>
        <v>219825</v>
      </c>
      <c r="DX10" s="447">
        <f t="shared" si="0"/>
        <v>24</v>
      </c>
      <c r="DY10" s="447">
        <f t="shared" si="1"/>
        <v>26</v>
      </c>
      <c r="DZ10" s="447">
        <f t="shared" si="1"/>
        <v>28</v>
      </c>
      <c r="EA10" s="447">
        <f t="shared" si="1"/>
        <v>28</v>
      </c>
      <c r="EB10" s="447">
        <f t="shared" si="1"/>
        <v>30</v>
      </c>
      <c r="EC10" s="447">
        <f t="shared" si="1"/>
        <v>32</v>
      </c>
      <c r="ED10" s="447">
        <f t="shared" si="1"/>
        <v>35</v>
      </c>
      <c r="EE10" s="447">
        <f t="shared" si="1"/>
        <v>45</v>
      </c>
      <c r="EF10" s="447">
        <f t="shared" si="1"/>
        <v>40</v>
      </c>
      <c r="EG10" s="447">
        <f t="shared" si="1"/>
        <v>37</v>
      </c>
      <c r="EH10" s="447">
        <f t="shared" si="1"/>
        <v>34</v>
      </c>
      <c r="EI10" s="447">
        <f t="shared" si="1"/>
        <v>38</v>
      </c>
      <c r="EJ10" s="447">
        <f t="shared" si="1"/>
        <v>47</v>
      </c>
      <c r="EK10" s="447">
        <f t="shared" si="1"/>
        <v>42</v>
      </c>
      <c r="EL10" s="447">
        <f t="shared" si="1"/>
        <v>35</v>
      </c>
      <c r="EM10" s="447">
        <f t="shared" si="1"/>
        <v>30</v>
      </c>
      <c r="EN10" s="447">
        <f t="shared" si="1"/>
        <v>20</v>
      </c>
      <c r="EO10" s="447">
        <f t="shared" si="1"/>
        <v>10</v>
      </c>
      <c r="EP10" s="447">
        <f t="shared" si="1"/>
        <v>4</v>
      </c>
      <c r="EQ10" s="447">
        <f t="shared" si="1"/>
        <v>1</v>
      </c>
      <c r="ER10" s="447">
        <f t="shared" si="1"/>
        <v>0</v>
      </c>
      <c r="ES10" s="245">
        <f t="shared" si="26"/>
        <v>586</v>
      </c>
      <c r="EU10" s="245">
        <f t="shared" si="2"/>
        <v>9245</v>
      </c>
      <c r="EV10" s="245">
        <f t="shared" si="3"/>
        <v>9443</v>
      </c>
      <c r="EW10" s="245">
        <f t="shared" si="4"/>
        <v>10101</v>
      </c>
      <c r="EX10" s="245">
        <f t="shared" si="5"/>
        <v>10350</v>
      </c>
      <c r="EY10" s="245">
        <f t="shared" si="6"/>
        <v>10926</v>
      </c>
      <c r="EZ10" s="245">
        <f t="shared" si="7"/>
        <v>11758</v>
      </c>
      <c r="FA10" s="245">
        <f t="shared" si="8"/>
        <v>13322</v>
      </c>
      <c r="FB10" s="245">
        <f t="shared" si="9"/>
        <v>16823</v>
      </c>
      <c r="FC10" s="245">
        <f t="shared" si="10"/>
        <v>14781</v>
      </c>
      <c r="FD10" s="245">
        <f t="shared" si="11"/>
        <v>13890</v>
      </c>
      <c r="FE10" s="245">
        <f t="shared" si="12"/>
        <v>12820</v>
      </c>
      <c r="FF10" s="245">
        <f t="shared" si="13"/>
        <v>14407</v>
      </c>
      <c r="FG10" s="245">
        <f t="shared" si="14"/>
        <v>17795</v>
      </c>
      <c r="FH10" s="245">
        <f t="shared" si="15"/>
        <v>15742</v>
      </c>
      <c r="FI10" s="245">
        <f t="shared" si="16"/>
        <v>13201</v>
      </c>
      <c r="FJ10" s="245">
        <f t="shared" si="17"/>
        <v>11639</v>
      </c>
      <c r="FK10" s="245">
        <f t="shared" si="18"/>
        <v>7840</v>
      </c>
      <c r="FL10" s="245">
        <f t="shared" si="19"/>
        <v>4140</v>
      </c>
      <c r="FM10" s="245">
        <f t="shared" si="20"/>
        <v>1644</v>
      </c>
      <c r="FN10" s="245">
        <f t="shared" si="21"/>
        <v>477</v>
      </c>
      <c r="FO10" s="245">
        <f t="shared" si="22"/>
        <v>67</v>
      </c>
      <c r="FP10" s="266">
        <f t="shared" si="27"/>
        <v>220411</v>
      </c>
      <c r="FQ10" s="443">
        <f t="shared" si="23"/>
        <v>0</v>
      </c>
    </row>
    <row r="11" spans="1:173" s="232" customFormat="1" ht="12.75" hidden="1" x14ac:dyDescent="0.15">
      <c r="A11" s="230" t="s">
        <v>1076</v>
      </c>
      <c r="B11" s="261" t="s">
        <v>1064</v>
      </c>
      <c r="C11" s="245">
        <v>226836</v>
      </c>
      <c r="D11" s="245">
        <v>1750</v>
      </c>
      <c r="E11" s="245">
        <v>1824</v>
      </c>
      <c r="F11" s="245">
        <v>1992</v>
      </c>
      <c r="G11" s="245">
        <v>1982</v>
      </c>
      <c r="H11" s="245">
        <v>2011</v>
      </c>
      <c r="I11" s="245">
        <v>1999</v>
      </c>
      <c r="J11" s="245">
        <v>2093</v>
      </c>
      <c r="K11" s="245">
        <v>2177</v>
      </c>
      <c r="L11" s="245">
        <v>2162</v>
      </c>
      <c r="M11" s="245">
        <v>2239</v>
      </c>
      <c r="N11" s="245">
        <v>2218</v>
      </c>
      <c r="O11" s="245">
        <v>2301</v>
      </c>
      <c r="P11" s="245">
        <v>2370</v>
      </c>
      <c r="Q11" s="245">
        <v>2297</v>
      </c>
      <c r="R11" s="245">
        <v>2357</v>
      </c>
      <c r="S11" s="245">
        <v>2453</v>
      </c>
      <c r="T11" s="245">
        <v>2331</v>
      </c>
      <c r="U11" s="245">
        <v>2389</v>
      </c>
      <c r="V11" s="245">
        <v>2338</v>
      </c>
      <c r="W11" s="245">
        <v>2090</v>
      </c>
      <c r="X11" s="245">
        <v>2246</v>
      </c>
      <c r="Y11" s="245">
        <v>2109</v>
      </c>
      <c r="Z11" s="245">
        <v>2184</v>
      </c>
      <c r="AA11" s="245">
        <v>2123</v>
      </c>
      <c r="AB11" s="245">
        <v>2171</v>
      </c>
      <c r="AC11" s="245">
        <v>2180</v>
      </c>
      <c r="AD11" s="245">
        <v>2271</v>
      </c>
      <c r="AE11" s="245">
        <v>2239</v>
      </c>
      <c r="AF11" s="245">
        <v>2221</v>
      </c>
      <c r="AG11" s="245">
        <v>2179</v>
      </c>
      <c r="AH11" s="245">
        <v>2366</v>
      </c>
      <c r="AI11" s="245">
        <v>2439</v>
      </c>
      <c r="AJ11" s="245">
        <v>2679</v>
      </c>
      <c r="AK11" s="245">
        <v>2748</v>
      </c>
      <c r="AL11" s="245">
        <v>2945</v>
      </c>
      <c r="AM11" s="245">
        <v>3233</v>
      </c>
      <c r="AN11" s="245">
        <v>3483</v>
      </c>
      <c r="AO11" s="245">
        <v>3545</v>
      </c>
      <c r="AP11" s="245">
        <v>3570</v>
      </c>
      <c r="AQ11" s="245">
        <v>3414</v>
      </c>
      <c r="AR11" s="245">
        <v>3279</v>
      </c>
      <c r="AS11" s="245">
        <v>3366</v>
      </c>
      <c r="AT11" s="245">
        <v>3174</v>
      </c>
      <c r="AU11" s="245">
        <v>3101</v>
      </c>
      <c r="AV11" s="245">
        <v>2451</v>
      </c>
      <c r="AW11" s="245">
        <v>3100</v>
      </c>
      <c r="AX11" s="245">
        <v>2863</v>
      </c>
      <c r="AY11" s="245">
        <v>2897</v>
      </c>
      <c r="AZ11" s="245">
        <v>2733</v>
      </c>
      <c r="BA11" s="245">
        <v>2760</v>
      </c>
      <c r="BB11" s="245">
        <v>2786</v>
      </c>
      <c r="BC11" s="245">
        <v>2861</v>
      </c>
      <c r="BD11" s="245">
        <v>2758</v>
      </c>
      <c r="BE11" s="245">
        <v>2593</v>
      </c>
      <c r="BF11" s="245">
        <v>2719</v>
      </c>
      <c r="BG11" s="245">
        <v>2753</v>
      </c>
      <c r="BH11" s="245">
        <v>2821</v>
      </c>
      <c r="BI11" s="245">
        <v>3049</v>
      </c>
      <c r="BJ11" s="245">
        <v>3256</v>
      </c>
      <c r="BK11" s="245">
        <v>3476</v>
      </c>
      <c r="BL11" s="245">
        <v>3748</v>
      </c>
      <c r="BM11" s="245">
        <v>4410</v>
      </c>
      <c r="BN11" s="245">
        <v>4402</v>
      </c>
      <c r="BO11" s="245">
        <v>4225</v>
      </c>
      <c r="BP11" s="245">
        <v>2574</v>
      </c>
      <c r="BQ11" s="245">
        <v>2880</v>
      </c>
      <c r="BR11" s="245">
        <v>3416</v>
      </c>
      <c r="BS11" s="245">
        <v>3372</v>
      </c>
      <c r="BT11" s="245">
        <v>3444</v>
      </c>
      <c r="BU11" s="245">
        <v>3257</v>
      </c>
      <c r="BV11" s="245">
        <v>2892</v>
      </c>
      <c r="BW11" s="245">
        <v>2528</v>
      </c>
      <c r="BX11" s="245">
        <v>2619</v>
      </c>
      <c r="BY11" s="245">
        <v>2561</v>
      </c>
      <c r="BZ11" s="245">
        <v>2467</v>
      </c>
      <c r="CA11" s="245">
        <v>2303</v>
      </c>
      <c r="CB11" s="245">
        <v>2045</v>
      </c>
      <c r="CC11" s="245">
        <v>2146</v>
      </c>
      <c r="CD11" s="245">
        <v>1867</v>
      </c>
      <c r="CE11" s="245">
        <v>1787</v>
      </c>
      <c r="CF11" s="245">
        <v>1565</v>
      </c>
      <c r="CG11" s="245">
        <v>1513</v>
      </c>
      <c r="CH11" s="245">
        <v>1410</v>
      </c>
      <c r="CI11" s="245">
        <v>1221</v>
      </c>
      <c r="CJ11" s="245">
        <v>1157</v>
      </c>
      <c r="CK11" s="245">
        <v>1020</v>
      </c>
      <c r="CL11" s="245">
        <v>834</v>
      </c>
      <c r="CM11" s="245">
        <v>761</v>
      </c>
      <c r="CN11" s="245">
        <v>690</v>
      </c>
      <c r="CO11" s="245">
        <v>533</v>
      </c>
      <c r="CP11" s="245">
        <v>499</v>
      </c>
      <c r="CQ11" s="245">
        <v>357</v>
      </c>
      <c r="CR11" s="245">
        <v>296</v>
      </c>
      <c r="CS11" s="245">
        <v>238</v>
      </c>
      <c r="CT11" s="245">
        <v>221</v>
      </c>
      <c r="CU11" s="245">
        <v>153</v>
      </c>
      <c r="CV11" s="245">
        <v>132</v>
      </c>
      <c r="CW11" s="245">
        <v>102</v>
      </c>
      <c r="CX11" s="245">
        <v>63</v>
      </c>
      <c r="CY11" s="245">
        <v>64</v>
      </c>
      <c r="CZ11" s="245">
        <v>79</v>
      </c>
      <c r="DA11" s="266">
        <v>471</v>
      </c>
      <c r="DB11" s="245">
        <v>9559</v>
      </c>
      <c r="DC11" s="245">
        <v>10670</v>
      </c>
      <c r="DD11" s="245">
        <v>11543</v>
      </c>
      <c r="DE11" s="245">
        <v>11601</v>
      </c>
      <c r="DF11" s="245">
        <v>10833</v>
      </c>
      <c r="DG11" s="245">
        <v>11090</v>
      </c>
      <c r="DH11" s="245">
        <v>13177</v>
      </c>
      <c r="DI11" s="245">
        <v>17245</v>
      </c>
      <c r="DJ11" s="245">
        <v>15371</v>
      </c>
      <c r="DK11" s="245">
        <v>14353</v>
      </c>
      <c r="DL11" s="245">
        <v>13717</v>
      </c>
      <c r="DM11" s="245">
        <v>15355</v>
      </c>
      <c r="DN11" s="245">
        <v>19359</v>
      </c>
      <c r="DO11" s="245">
        <v>16369</v>
      </c>
      <c r="DP11" s="245">
        <v>13067</v>
      </c>
      <c r="DQ11" s="245">
        <v>10148</v>
      </c>
      <c r="DR11" s="245">
        <v>6866</v>
      </c>
      <c r="DS11" s="245">
        <v>3838</v>
      </c>
      <c r="DT11" s="245">
        <v>1611</v>
      </c>
      <c r="DU11" s="245">
        <v>514</v>
      </c>
      <c r="DV11" s="245">
        <v>79</v>
      </c>
      <c r="DW11" s="266">
        <f t="shared" si="24"/>
        <v>226365</v>
      </c>
      <c r="DX11" s="447">
        <f t="shared" si="0"/>
        <v>21</v>
      </c>
      <c r="DY11" s="447">
        <f t="shared" si="1"/>
        <v>23</v>
      </c>
      <c r="DZ11" s="447">
        <f t="shared" si="1"/>
        <v>25</v>
      </c>
      <c r="EA11" s="447">
        <f t="shared" si="1"/>
        <v>25</v>
      </c>
      <c r="EB11" s="447">
        <f t="shared" si="1"/>
        <v>22</v>
      </c>
      <c r="EC11" s="447">
        <f t="shared" si="1"/>
        <v>23</v>
      </c>
      <c r="ED11" s="447">
        <f t="shared" si="1"/>
        <v>28</v>
      </c>
      <c r="EE11" s="447">
        <f t="shared" si="1"/>
        <v>36</v>
      </c>
      <c r="EF11" s="447">
        <f t="shared" si="1"/>
        <v>32</v>
      </c>
      <c r="EG11" s="447">
        <f t="shared" si="1"/>
        <v>30</v>
      </c>
      <c r="EH11" s="447">
        <f t="shared" si="1"/>
        <v>29</v>
      </c>
      <c r="EI11" s="447">
        <f t="shared" si="1"/>
        <v>32</v>
      </c>
      <c r="EJ11" s="447">
        <f t="shared" si="1"/>
        <v>38</v>
      </c>
      <c r="EK11" s="447">
        <f t="shared" si="1"/>
        <v>34</v>
      </c>
      <c r="EL11" s="447">
        <f t="shared" si="1"/>
        <v>27</v>
      </c>
      <c r="EM11" s="447">
        <f t="shared" si="1"/>
        <v>21</v>
      </c>
      <c r="EN11" s="447">
        <f t="shared" si="1"/>
        <v>14</v>
      </c>
      <c r="EO11" s="447">
        <f t="shared" si="1"/>
        <v>7</v>
      </c>
      <c r="EP11" s="447">
        <f t="shared" si="1"/>
        <v>3</v>
      </c>
      <c r="EQ11" s="447">
        <f t="shared" si="1"/>
        <v>1</v>
      </c>
      <c r="ER11" s="447">
        <f t="shared" si="1"/>
        <v>0</v>
      </c>
      <c r="ES11" s="245">
        <f t="shared" si="26"/>
        <v>471</v>
      </c>
      <c r="EU11" s="245">
        <f t="shared" si="2"/>
        <v>9580</v>
      </c>
      <c r="EV11" s="245">
        <f t="shared" si="3"/>
        <v>10693</v>
      </c>
      <c r="EW11" s="245">
        <f t="shared" si="4"/>
        <v>11568</v>
      </c>
      <c r="EX11" s="245">
        <f t="shared" si="5"/>
        <v>11626</v>
      </c>
      <c r="EY11" s="245">
        <f t="shared" si="6"/>
        <v>10855</v>
      </c>
      <c r="EZ11" s="245">
        <f t="shared" si="7"/>
        <v>11113</v>
      </c>
      <c r="FA11" s="245">
        <f t="shared" si="8"/>
        <v>13205</v>
      </c>
      <c r="FB11" s="245">
        <f t="shared" si="9"/>
        <v>17281</v>
      </c>
      <c r="FC11" s="245">
        <f t="shared" si="10"/>
        <v>15403</v>
      </c>
      <c r="FD11" s="245">
        <f t="shared" si="11"/>
        <v>14383</v>
      </c>
      <c r="FE11" s="245">
        <f t="shared" si="12"/>
        <v>13746</v>
      </c>
      <c r="FF11" s="245">
        <f t="shared" si="13"/>
        <v>15387</v>
      </c>
      <c r="FG11" s="245">
        <f t="shared" si="14"/>
        <v>19397</v>
      </c>
      <c r="FH11" s="245">
        <f t="shared" si="15"/>
        <v>16403</v>
      </c>
      <c r="FI11" s="245">
        <f t="shared" si="16"/>
        <v>13094</v>
      </c>
      <c r="FJ11" s="245">
        <f t="shared" si="17"/>
        <v>10169</v>
      </c>
      <c r="FK11" s="245">
        <f t="shared" si="18"/>
        <v>6880</v>
      </c>
      <c r="FL11" s="245">
        <f t="shared" si="19"/>
        <v>3845</v>
      </c>
      <c r="FM11" s="245">
        <f t="shared" si="20"/>
        <v>1614</v>
      </c>
      <c r="FN11" s="245">
        <f t="shared" si="21"/>
        <v>515</v>
      </c>
      <c r="FO11" s="245">
        <f t="shared" si="22"/>
        <v>79</v>
      </c>
      <c r="FP11" s="266">
        <f t="shared" si="27"/>
        <v>226836</v>
      </c>
      <c r="FQ11" s="443">
        <f t="shared" si="23"/>
        <v>0</v>
      </c>
    </row>
    <row r="12" spans="1:173" s="232" customFormat="1" ht="12.75" hidden="1" x14ac:dyDescent="0.15">
      <c r="A12" s="230" t="s">
        <v>1077</v>
      </c>
      <c r="B12" s="261" t="s">
        <v>1064</v>
      </c>
      <c r="C12" s="245">
        <v>126393</v>
      </c>
      <c r="D12" s="245">
        <v>902</v>
      </c>
      <c r="E12" s="245">
        <v>809</v>
      </c>
      <c r="F12" s="245">
        <v>817</v>
      </c>
      <c r="G12" s="245">
        <v>758</v>
      </c>
      <c r="H12" s="245">
        <v>715</v>
      </c>
      <c r="I12" s="245">
        <v>730</v>
      </c>
      <c r="J12" s="245">
        <v>717</v>
      </c>
      <c r="K12" s="245">
        <v>701</v>
      </c>
      <c r="L12" s="245">
        <v>664</v>
      </c>
      <c r="M12" s="245">
        <v>667</v>
      </c>
      <c r="N12" s="245">
        <v>722</v>
      </c>
      <c r="O12" s="245">
        <v>703</v>
      </c>
      <c r="P12" s="245">
        <v>647</v>
      </c>
      <c r="Q12" s="245">
        <v>678</v>
      </c>
      <c r="R12" s="245">
        <v>599</v>
      </c>
      <c r="S12" s="245">
        <v>732</v>
      </c>
      <c r="T12" s="245">
        <v>754</v>
      </c>
      <c r="U12" s="245">
        <v>713</v>
      </c>
      <c r="V12" s="245">
        <v>998</v>
      </c>
      <c r="W12" s="245">
        <v>1273</v>
      </c>
      <c r="X12" s="245">
        <v>1392</v>
      </c>
      <c r="Y12" s="245">
        <v>1482</v>
      </c>
      <c r="Z12" s="245">
        <v>1631</v>
      </c>
      <c r="AA12" s="245">
        <v>1815</v>
      </c>
      <c r="AB12" s="245">
        <v>1828</v>
      </c>
      <c r="AC12" s="245">
        <v>1899</v>
      </c>
      <c r="AD12" s="245">
        <v>1950</v>
      </c>
      <c r="AE12" s="245">
        <v>1919</v>
      </c>
      <c r="AF12" s="245">
        <v>1845</v>
      </c>
      <c r="AG12" s="245">
        <v>1896</v>
      </c>
      <c r="AH12" s="245">
        <v>1897</v>
      </c>
      <c r="AI12" s="245">
        <v>1953</v>
      </c>
      <c r="AJ12" s="245">
        <v>1960</v>
      </c>
      <c r="AK12" s="245">
        <v>1987</v>
      </c>
      <c r="AL12" s="245">
        <v>2004</v>
      </c>
      <c r="AM12" s="245">
        <v>2065</v>
      </c>
      <c r="AN12" s="245">
        <v>2064</v>
      </c>
      <c r="AO12" s="245">
        <v>2099</v>
      </c>
      <c r="AP12" s="245">
        <v>1966</v>
      </c>
      <c r="AQ12" s="245">
        <v>1815</v>
      </c>
      <c r="AR12" s="245">
        <v>1832</v>
      </c>
      <c r="AS12" s="245">
        <v>1810</v>
      </c>
      <c r="AT12" s="245">
        <v>1685</v>
      </c>
      <c r="AU12" s="245">
        <v>1664</v>
      </c>
      <c r="AV12" s="245">
        <v>1346</v>
      </c>
      <c r="AW12" s="245">
        <v>1673</v>
      </c>
      <c r="AX12" s="245">
        <v>1525</v>
      </c>
      <c r="AY12" s="245">
        <v>1425</v>
      </c>
      <c r="AZ12" s="245">
        <v>1448</v>
      </c>
      <c r="BA12" s="245">
        <v>1357</v>
      </c>
      <c r="BB12" s="245">
        <v>1425</v>
      </c>
      <c r="BC12" s="245">
        <v>1406</v>
      </c>
      <c r="BD12" s="245">
        <v>1392</v>
      </c>
      <c r="BE12" s="245">
        <v>1326</v>
      </c>
      <c r="BF12" s="245">
        <v>1427</v>
      </c>
      <c r="BG12" s="245">
        <v>1479</v>
      </c>
      <c r="BH12" s="245">
        <v>1395</v>
      </c>
      <c r="BI12" s="245">
        <v>1472</v>
      </c>
      <c r="BJ12" s="245">
        <v>1624</v>
      </c>
      <c r="BK12" s="245">
        <v>1747</v>
      </c>
      <c r="BL12" s="245">
        <v>1876</v>
      </c>
      <c r="BM12" s="245">
        <v>2261</v>
      </c>
      <c r="BN12" s="245">
        <v>2191</v>
      </c>
      <c r="BO12" s="245">
        <v>2156</v>
      </c>
      <c r="BP12" s="245">
        <v>1305</v>
      </c>
      <c r="BQ12" s="245">
        <v>1448</v>
      </c>
      <c r="BR12" s="245">
        <v>1704</v>
      </c>
      <c r="BS12" s="245">
        <v>1547</v>
      </c>
      <c r="BT12" s="245">
        <v>1663</v>
      </c>
      <c r="BU12" s="245">
        <v>1692</v>
      </c>
      <c r="BV12" s="245">
        <v>1480</v>
      </c>
      <c r="BW12" s="245">
        <v>1256</v>
      </c>
      <c r="BX12" s="245">
        <v>1410</v>
      </c>
      <c r="BY12" s="245">
        <v>1383</v>
      </c>
      <c r="BZ12" s="245">
        <v>1433</v>
      </c>
      <c r="CA12" s="245">
        <v>1441</v>
      </c>
      <c r="CB12" s="245">
        <v>1305</v>
      </c>
      <c r="CC12" s="245">
        <v>1252</v>
      </c>
      <c r="CD12" s="245">
        <v>1155</v>
      </c>
      <c r="CE12" s="245">
        <v>1084</v>
      </c>
      <c r="CF12" s="245">
        <v>1005</v>
      </c>
      <c r="CG12" s="245">
        <v>964</v>
      </c>
      <c r="CH12" s="245">
        <v>828</v>
      </c>
      <c r="CI12" s="245">
        <v>770</v>
      </c>
      <c r="CJ12" s="245">
        <v>693</v>
      </c>
      <c r="CK12" s="245">
        <v>565</v>
      </c>
      <c r="CL12" s="245">
        <v>446</v>
      </c>
      <c r="CM12" s="245">
        <v>424</v>
      </c>
      <c r="CN12" s="245">
        <v>362</v>
      </c>
      <c r="CO12" s="245">
        <v>295</v>
      </c>
      <c r="CP12" s="245">
        <v>238</v>
      </c>
      <c r="CQ12" s="245">
        <v>173</v>
      </c>
      <c r="CR12" s="245">
        <v>165</v>
      </c>
      <c r="CS12" s="245">
        <v>126</v>
      </c>
      <c r="CT12" s="245">
        <v>110</v>
      </c>
      <c r="CU12" s="245">
        <v>72</v>
      </c>
      <c r="CV12" s="245">
        <v>64</v>
      </c>
      <c r="CW12" s="245">
        <v>33</v>
      </c>
      <c r="CX12" s="245">
        <v>45</v>
      </c>
      <c r="CY12" s="245">
        <v>27</v>
      </c>
      <c r="CZ12" s="245">
        <v>38</v>
      </c>
      <c r="DA12" s="266">
        <v>4684</v>
      </c>
      <c r="DB12" s="245">
        <v>4001</v>
      </c>
      <c r="DC12" s="245">
        <v>3479</v>
      </c>
      <c r="DD12" s="245">
        <v>3349</v>
      </c>
      <c r="DE12" s="245">
        <v>4470</v>
      </c>
      <c r="DF12" s="245">
        <v>8148</v>
      </c>
      <c r="DG12" s="245">
        <v>9509</v>
      </c>
      <c r="DH12" s="245">
        <v>9801</v>
      </c>
      <c r="DI12" s="245">
        <v>10009</v>
      </c>
      <c r="DJ12" s="245">
        <v>8337</v>
      </c>
      <c r="DK12" s="245">
        <v>7428</v>
      </c>
      <c r="DL12" s="245">
        <v>6976</v>
      </c>
      <c r="DM12" s="245">
        <v>7717</v>
      </c>
      <c r="DN12" s="245">
        <v>9789</v>
      </c>
      <c r="DO12" s="245">
        <v>8054</v>
      </c>
      <c r="DP12" s="245">
        <v>6962</v>
      </c>
      <c r="DQ12" s="245">
        <v>6237</v>
      </c>
      <c r="DR12" s="245">
        <v>4260</v>
      </c>
      <c r="DS12" s="245">
        <v>2092</v>
      </c>
      <c r="DT12" s="245">
        <v>812</v>
      </c>
      <c r="DU12" s="245">
        <v>241</v>
      </c>
      <c r="DV12" s="245">
        <v>38</v>
      </c>
      <c r="DW12" s="266">
        <f t="shared" si="24"/>
        <v>121709</v>
      </c>
      <c r="DX12" s="447">
        <f t="shared" si="0"/>
        <v>156</v>
      </c>
      <c r="DY12" s="447">
        <f t="shared" si="1"/>
        <v>135</v>
      </c>
      <c r="DZ12" s="447">
        <f t="shared" si="1"/>
        <v>131</v>
      </c>
      <c r="EA12" s="447">
        <f t="shared" si="1"/>
        <v>173</v>
      </c>
      <c r="EB12" s="447">
        <f t="shared" si="1"/>
        <v>312</v>
      </c>
      <c r="EC12" s="447">
        <f t="shared" si="1"/>
        <v>366</v>
      </c>
      <c r="ED12" s="447">
        <f t="shared" si="1"/>
        <v>377</v>
      </c>
      <c r="EE12" s="447">
        <f t="shared" si="1"/>
        <v>387</v>
      </c>
      <c r="EF12" s="447">
        <f t="shared" si="1"/>
        <v>323</v>
      </c>
      <c r="EG12" s="447">
        <f t="shared" si="1"/>
        <v>290</v>
      </c>
      <c r="EH12" s="447">
        <f t="shared" si="1"/>
        <v>271</v>
      </c>
      <c r="EI12" s="447">
        <f t="shared" si="1"/>
        <v>300</v>
      </c>
      <c r="EJ12" s="447">
        <f t="shared" si="1"/>
        <v>380</v>
      </c>
      <c r="EK12" s="447">
        <f t="shared" si="1"/>
        <v>311</v>
      </c>
      <c r="EL12" s="447">
        <f t="shared" si="1"/>
        <v>264</v>
      </c>
      <c r="EM12" s="447">
        <f t="shared" si="1"/>
        <v>235</v>
      </c>
      <c r="EN12" s="447">
        <f t="shared" si="1"/>
        <v>159</v>
      </c>
      <c r="EO12" s="447">
        <f t="shared" si="1"/>
        <v>76</v>
      </c>
      <c r="EP12" s="447">
        <f t="shared" si="1"/>
        <v>29</v>
      </c>
      <c r="EQ12" s="447">
        <f t="shared" si="1"/>
        <v>8</v>
      </c>
      <c r="ER12" s="447">
        <f t="shared" si="1"/>
        <v>1</v>
      </c>
      <c r="ES12" s="245">
        <f t="shared" si="26"/>
        <v>4684</v>
      </c>
      <c r="EU12" s="245">
        <f t="shared" si="2"/>
        <v>4157</v>
      </c>
      <c r="EV12" s="245">
        <f t="shared" si="3"/>
        <v>3614</v>
      </c>
      <c r="EW12" s="245">
        <f t="shared" si="4"/>
        <v>3480</v>
      </c>
      <c r="EX12" s="245">
        <f t="shared" si="5"/>
        <v>4643</v>
      </c>
      <c r="EY12" s="245">
        <f t="shared" si="6"/>
        <v>8460</v>
      </c>
      <c r="EZ12" s="245">
        <f t="shared" si="7"/>
        <v>9875</v>
      </c>
      <c r="FA12" s="245">
        <f t="shared" si="8"/>
        <v>10178</v>
      </c>
      <c r="FB12" s="245">
        <f t="shared" si="9"/>
        <v>10396</v>
      </c>
      <c r="FC12" s="245">
        <f t="shared" si="10"/>
        <v>8660</v>
      </c>
      <c r="FD12" s="245">
        <f t="shared" si="11"/>
        <v>7718</v>
      </c>
      <c r="FE12" s="245">
        <f t="shared" si="12"/>
        <v>7247</v>
      </c>
      <c r="FF12" s="245">
        <f t="shared" si="13"/>
        <v>8017</v>
      </c>
      <c r="FG12" s="245">
        <f t="shared" si="14"/>
        <v>10169</v>
      </c>
      <c r="FH12" s="245">
        <f t="shared" si="15"/>
        <v>8365</v>
      </c>
      <c r="FI12" s="245">
        <f t="shared" si="16"/>
        <v>7226</v>
      </c>
      <c r="FJ12" s="245">
        <f t="shared" si="17"/>
        <v>6472</v>
      </c>
      <c r="FK12" s="245">
        <f t="shared" si="18"/>
        <v>4419</v>
      </c>
      <c r="FL12" s="245">
        <f t="shared" si="19"/>
        <v>2168</v>
      </c>
      <c r="FM12" s="245">
        <f t="shared" si="20"/>
        <v>841</v>
      </c>
      <c r="FN12" s="245">
        <f t="shared" si="21"/>
        <v>249</v>
      </c>
      <c r="FO12" s="245">
        <f t="shared" si="22"/>
        <v>39</v>
      </c>
      <c r="FP12" s="266">
        <f t="shared" si="27"/>
        <v>126393</v>
      </c>
      <c r="FQ12" s="443">
        <f t="shared" si="23"/>
        <v>0</v>
      </c>
    </row>
    <row r="13" spans="1:173" s="232" customFormat="1" ht="12.75" hidden="1" x14ac:dyDescent="0.15">
      <c r="A13" s="230" t="s">
        <v>1078</v>
      </c>
      <c r="B13" s="261" t="s">
        <v>1064</v>
      </c>
      <c r="C13" s="245">
        <v>249298</v>
      </c>
      <c r="D13" s="245">
        <v>2044</v>
      </c>
      <c r="E13" s="245">
        <v>2105</v>
      </c>
      <c r="F13" s="245">
        <v>2257</v>
      </c>
      <c r="G13" s="245">
        <v>2275</v>
      </c>
      <c r="H13" s="245">
        <v>2271</v>
      </c>
      <c r="I13" s="245">
        <v>2253</v>
      </c>
      <c r="J13" s="245">
        <v>2385</v>
      </c>
      <c r="K13" s="245">
        <v>2441</v>
      </c>
      <c r="L13" s="245">
        <v>2454</v>
      </c>
      <c r="M13" s="245">
        <v>2565</v>
      </c>
      <c r="N13" s="245">
        <v>2605</v>
      </c>
      <c r="O13" s="245">
        <v>2586</v>
      </c>
      <c r="P13" s="245">
        <v>2605</v>
      </c>
      <c r="Q13" s="245">
        <v>2660</v>
      </c>
      <c r="R13" s="245">
        <v>2611</v>
      </c>
      <c r="S13" s="245">
        <v>2778</v>
      </c>
      <c r="T13" s="245">
        <v>2710</v>
      </c>
      <c r="U13" s="245">
        <v>2759</v>
      </c>
      <c r="V13" s="245">
        <v>3129</v>
      </c>
      <c r="W13" s="245">
        <v>3218</v>
      </c>
      <c r="X13" s="245">
        <v>3110</v>
      </c>
      <c r="Y13" s="245">
        <v>3110</v>
      </c>
      <c r="Z13" s="245">
        <v>2946</v>
      </c>
      <c r="AA13" s="245">
        <v>2724</v>
      </c>
      <c r="AB13" s="245">
        <v>2695</v>
      </c>
      <c r="AC13" s="245">
        <v>2766</v>
      </c>
      <c r="AD13" s="245">
        <v>2790</v>
      </c>
      <c r="AE13" s="245">
        <v>2768</v>
      </c>
      <c r="AF13" s="245">
        <v>2690</v>
      </c>
      <c r="AG13" s="245">
        <v>2711</v>
      </c>
      <c r="AH13" s="245">
        <v>2775</v>
      </c>
      <c r="AI13" s="245">
        <v>2837</v>
      </c>
      <c r="AJ13" s="245">
        <v>3094</v>
      </c>
      <c r="AK13" s="245">
        <v>3255</v>
      </c>
      <c r="AL13" s="245">
        <v>3425</v>
      </c>
      <c r="AM13" s="245">
        <v>3633</v>
      </c>
      <c r="AN13" s="245">
        <v>3775</v>
      </c>
      <c r="AO13" s="245">
        <v>3835</v>
      </c>
      <c r="AP13" s="245">
        <v>3734</v>
      </c>
      <c r="AQ13" s="245">
        <v>3778</v>
      </c>
      <c r="AR13" s="245">
        <v>3640</v>
      </c>
      <c r="AS13" s="245">
        <v>3482</v>
      </c>
      <c r="AT13" s="245">
        <v>3458</v>
      </c>
      <c r="AU13" s="245">
        <v>3339</v>
      </c>
      <c r="AV13" s="245">
        <v>2785</v>
      </c>
      <c r="AW13" s="245">
        <v>3406</v>
      </c>
      <c r="AX13" s="245">
        <v>3399</v>
      </c>
      <c r="AY13" s="245">
        <v>3356</v>
      </c>
      <c r="AZ13" s="245">
        <v>3307</v>
      </c>
      <c r="BA13" s="245">
        <v>3219</v>
      </c>
      <c r="BB13" s="245">
        <v>3304</v>
      </c>
      <c r="BC13" s="245">
        <v>3484</v>
      </c>
      <c r="BD13" s="245">
        <v>3455</v>
      </c>
      <c r="BE13" s="245">
        <v>3114</v>
      </c>
      <c r="BF13" s="245">
        <v>3482</v>
      </c>
      <c r="BG13" s="245">
        <v>3503</v>
      </c>
      <c r="BH13" s="245">
        <v>3556</v>
      </c>
      <c r="BI13" s="245">
        <v>3804</v>
      </c>
      <c r="BJ13" s="245">
        <v>3840</v>
      </c>
      <c r="BK13" s="245">
        <v>4042</v>
      </c>
      <c r="BL13" s="245">
        <v>4147</v>
      </c>
      <c r="BM13" s="245">
        <v>4686</v>
      </c>
      <c r="BN13" s="245">
        <v>4484</v>
      </c>
      <c r="BO13" s="245">
        <v>4340</v>
      </c>
      <c r="BP13" s="245">
        <v>2522</v>
      </c>
      <c r="BQ13" s="245">
        <v>2664</v>
      </c>
      <c r="BR13" s="245">
        <v>3160</v>
      </c>
      <c r="BS13" s="245">
        <v>2850</v>
      </c>
      <c r="BT13" s="245">
        <v>3031</v>
      </c>
      <c r="BU13" s="245">
        <v>2842</v>
      </c>
      <c r="BV13" s="245">
        <v>2353</v>
      </c>
      <c r="BW13" s="245">
        <v>1981</v>
      </c>
      <c r="BX13" s="245">
        <v>1923</v>
      </c>
      <c r="BY13" s="245">
        <v>2021</v>
      </c>
      <c r="BZ13" s="245">
        <v>2036</v>
      </c>
      <c r="CA13" s="245">
        <v>1898</v>
      </c>
      <c r="CB13" s="245">
        <v>1753</v>
      </c>
      <c r="CC13" s="245">
        <v>1727</v>
      </c>
      <c r="CD13" s="245">
        <v>1713</v>
      </c>
      <c r="CE13" s="245">
        <v>1560</v>
      </c>
      <c r="CF13" s="245">
        <v>1419</v>
      </c>
      <c r="CG13" s="245">
        <v>1396</v>
      </c>
      <c r="CH13" s="245">
        <v>1321</v>
      </c>
      <c r="CI13" s="245">
        <v>1121</v>
      </c>
      <c r="CJ13" s="245">
        <v>990</v>
      </c>
      <c r="CK13" s="245">
        <v>861</v>
      </c>
      <c r="CL13" s="245">
        <v>783</v>
      </c>
      <c r="CM13" s="245">
        <v>631</v>
      </c>
      <c r="CN13" s="245">
        <v>600</v>
      </c>
      <c r="CO13" s="245">
        <v>474</v>
      </c>
      <c r="CP13" s="245">
        <v>448</v>
      </c>
      <c r="CQ13" s="245">
        <v>287</v>
      </c>
      <c r="CR13" s="245">
        <v>253</v>
      </c>
      <c r="CS13" s="245">
        <v>230</v>
      </c>
      <c r="CT13" s="245">
        <v>165</v>
      </c>
      <c r="CU13" s="245">
        <v>160</v>
      </c>
      <c r="CV13" s="245">
        <v>142</v>
      </c>
      <c r="CW13" s="245">
        <v>93</v>
      </c>
      <c r="CX13" s="245">
        <v>52</v>
      </c>
      <c r="CY13" s="245">
        <v>57</v>
      </c>
      <c r="CZ13" s="245">
        <v>78</v>
      </c>
      <c r="DA13" s="266">
        <v>1909</v>
      </c>
      <c r="DB13" s="245">
        <v>10952</v>
      </c>
      <c r="DC13" s="245">
        <v>12098</v>
      </c>
      <c r="DD13" s="245">
        <v>13067</v>
      </c>
      <c r="DE13" s="245">
        <v>14594</v>
      </c>
      <c r="DF13" s="245">
        <v>14585</v>
      </c>
      <c r="DG13" s="245">
        <v>13725</v>
      </c>
      <c r="DH13" s="245">
        <v>15386</v>
      </c>
      <c r="DI13" s="245">
        <v>18755</v>
      </c>
      <c r="DJ13" s="245">
        <v>16704</v>
      </c>
      <c r="DK13" s="245">
        <v>16687</v>
      </c>
      <c r="DL13" s="245">
        <v>16839</v>
      </c>
      <c r="DM13" s="245">
        <v>18745</v>
      </c>
      <c r="DN13" s="245">
        <v>20179</v>
      </c>
      <c r="DO13" s="245">
        <v>14547</v>
      </c>
      <c r="DP13" s="245">
        <v>10314</v>
      </c>
      <c r="DQ13" s="245">
        <v>8651</v>
      </c>
      <c r="DR13" s="245">
        <v>6247</v>
      </c>
      <c r="DS13" s="245">
        <v>3349</v>
      </c>
      <c r="DT13" s="245">
        <v>1383</v>
      </c>
      <c r="DU13" s="245">
        <v>504</v>
      </c>
      <c r="DV13" s="245">
        <v>78</v>
      </c>
      <c r="DW13" s="266">
        <f t="shared" si="24"/>
        <v>247389</v>
      </c>
      <c r="DX13" s="447">
        <f t="shared" si="0"/>
        <v>87</v>
      </c>
      <c r="DY13" s="447">
        <f t="shared" si="1"/>
        <v>94</v>
      </c>
      <c r="DZ13" s="447">
        <f t="shared" si="1"/>
        <v>103</v>
      </c>
      <c r="EA13" s="447">
        <f t="shared" si="1"/>
        <v>115</v>
      </c>
      <c r="EB13" s="447">
        <f t="shared" si="1"/>
        <v>113</v>
      </c>
      <c r="EC13" s="447">
        <f t="shared" si="1"/>
        <v>106</v>
      </c>
      <c r="ED13" s="447">
        <f t="shared" si="1"/>
        <v>118</v>
      </c>
      <c r="EE13" s="447">
        <f t="shared" si="1"/>
        <v>145</v>
      </c>
      <c r="EF13" s="447">
        <f t="shared" si="1"/>
        <v>130</v>
      </c>
      <c r="EG13" s="447">
        <f t="shared" si="1"/>
        <v>127</v>
      </c>
      <c r="EH13" s="447">
        <f t="shared" si="1"/>
        <v>129</v>
      </c>
      <c r="EI13" s="447">
        <f t="shared" si="1"/>
        <v>145</v>
      </c>
      <c r="EJ13" s="447">
        <f t="shared" si="1"/>
        <v>158</v>
      </c>
      <c r="EK13" s="447">
        <f t="shared" si="1"/>
        <v>114</v>
      </c>
      <c r="EL13" s="447">
        <f t="shared" si="1"/>
        <v>79</v>
      </c>
      <c r="EM13" s="447">
        <f t="shared" si="1"/>
        <v>66</v>
      </c>
      <c r="EN13" s="447">
        <f t="shared" si="1"/>
        <v>45</v>
      </c>
      <c r="EO13" s="447">
        <f t="shared" si="1"/>
        <v>23</v>
      </c>
      <c r="EP13" s="447">
        <f t="shared" si="1"/>
        <v>9</v>
      </c>
      <c r="EQ13" s="447">
        <f t="shared" si="1"/>
        <v>3</v>
      </c>
      <c r="ER13" s="447">
        <f t="shared" si="1"/>
        <v>0</v>
      </c>
      <c r="ES13" s="245">
        <f t="shared" si="26"/>
        <v>1909</v>
      </c>
      <c r="EU13" s="245">
        <f t="shared" si="2"/>
        <v>11039</v>
      </c>
      <c r="EV13" s="245">
        <f t="shared" si="3"/>
        <v>12192</v>
      </c>
      <c r="EW13" s="245">
        <f t="shared" si="4"/>
        <v>13170</v>
      </c>
      <c r="EX13" s="245">
        <f t="shared" si="5"/>
        <v>14709</v>
      </c>
      <c r="EY13" s="245">
        <f t="shared" si="6"/>
        <v>14698</v>
      </c>
      <c r="EZ13" s="245">
        <f t="shared" si="7"/>
        <v>13831</v>
      </c>
      <c r="FA13" s="245">
        <f t="shared" si="8"/>
        <v>15504</v>
      </c>
      <c r="FB13" s="245">
        <f t="shared" si="9"/>
        <v>18900</v>
      </c>
      <c r="FC13" s="245">
        <f t="shared" si="10"/>
        <v>16834</v>
      </c>
      <c r="FD13" s="245">
        <f t="shared" si="11"/>
        <v>16814</v>
      </c>
      <c r="FE13" s="245">
        <f t="shared" si="12"/>
        <v>16968</v>
      </c>
      <c r="FF13" s="245">
        <f t="shared" si="13"/>
        <v>18890</v>
      </c>
      <c r="FG13" s="245">
        <f t="shared" si="14"/>
        <v>20337</v>
      </c>
      <c r="FH13" s="245">
        <f t="shared" si="15"/>
        <v>14661</v>
      </c>
      <c r="FI13" s="245">
        <f t="shared" si="16"/>
        <v>10393</v>
      </c>
      <c r="FJ13" s="245">
        <f t="shared" si="17"/>
        <v>8717</v>
      </c>
      <c r="FK13" s="245">
        <f t="shared" si="18"/>
        <v>6292</v>
      </c>
      <c r="FL13" s="245">
        <f t="shared" si="19"/>
        <v>3372</v>
      </c>
      <c r="FM13" s="245">
        <f t="shared" si="20"/>
        <v>1392</v>
      </c>
      <c r="FN13" s="245">
        <f t="shared" si="21"/>
        <v>507</v>
      </c>
      <c r="FO13" s="245">
        <f t="shared" si="22"/>
        <v>78</v>
      </c>
      <c r="FP13" s="266">
        <f t="shared" si="27"/>
        <v>249298</v>
      </c>
      <c r="FQ13" s="443">
        <f t="shared" si="23"/>
        <v>0</v>
      </c>
    </row>
    <row r="14" spans="1:173" s="232" customFormat="1" ht="12.75" hidden="1" x14ac:dyDescent="0.15">
      <c r="A14" s="230" t="s">
        <v>490</v>
      </c>
      <c r="B14" s="261" t="s">
        <v>1064</v>
      </c>
      <c r="C14" s="245">
        <v>536270</v>
      </c>
      <c r="D14" s="245">
        <v>4822</v>
      </c>
      <c r="E14" s="245">
        <v>4915</v>
      </c>
      <c r="F14" s="245">
        <v>5051</v>
      </c>
      <c r="G14" s="245">
        <v>5033</v>
      </c>
      <c r="H14" s="245">
        <v>4953</v>
      </c>
      <c r="I14" s="245">
        <v>4942</v>
      </c>
      <c r="J14" s="245">
        <v>5141</v>
      </c>
      <c r="K14" s="245">
        <v>5344</v>
      </c>
      <c r="L14" s="245">
        <v>5468</v>
      </c>
      <c r="M14" s="245">
        <v>5661</v>
      </c>
      <c r="N14" s="245">
        <v>5653</v>
      </c>
      <c r="O14" s="245">
        <v>5738</v>
      </c>
      <c r="P14" s="245">
        <v>6011</v>
      </c>
      <c r="Q14" s="245">
        <v>5776</v>
      </c>
      <c r="R14" s="245">
        <v>5585</v>
      </c>
      <c r="S14" s="245">
        <v>5728</v>
      </c>
      <c r="T14" s="245">
        <v>5783</v>
      </c>
      <c r="U14" s="245">
        <v>5628</v>
      </c>
      <c r="V14" s="245">
        <v>5363</v>
      </c>
      <c r="W14" s="245">
        <v>5080</v>
      </c>
      <c r="X14" s="245">
        <v>5077</v>
      </c>
      <c r="Y14" s="245">
        <v>5101</v>
      </c>
      <c r="Z14" s="245">
        <v>5268</v>
      </c>
      <c r="AA14" s="245">
        <v>5398</v>
      </c>
      <c r="AB14" s="245">
        <v>5427</v>
      </c>
      <c r="AC14" s="245">
        <v>5838</v>
      </c>
      <c r="AD14" s="245">
        <v>5922</v>
      </c>
      <c r="AE14" s="245">
        <v>6004</v>
      </c>
      <c r="AF14" s="245">
        <v>6012</v>
      </c>
      <c r="AG14" s="245">
        <v>5956</v>
      </c>
      <c r="AH14" s="245">
        <v>6403</v>
      </c>
      <c r="AI14" s="245">
        <v>6367</v>
      </c>
      <c r="AJ14" s="245">
        <v>7001</v>
      </c>
      <c r="AK14" s="245">
        <v>7234</v>
      </c>
      <c r="AL14" s="245">
        <v>7815</v>
      </c>
      <c r="AM14" s="245">
        <v>8208</v>
      </c>
      <c r="AN14" s="245">
        <v>8687</v>
      </c>
      <c r="AO14" s="245">
        <v>9026</v>
      </c>
      <c r="AP14" s="245">
        <v>8675</v>
      </c>
      <c r="AQ14" s="245">
        <v>8517</v>
      </c>
      <c r="AR14" s="245">
        <v>8083</v>
      </c>
      <c r="AS14" s="245">
        <v>7875</v>
      </c>
      <c r="AT14" s="245">
        <v>7642</v>
      </c>
      <c r="AU14" s="245">
        <v>7503</v>
      </c>
      <c r="AV14" s="245">
        <v>5855</v>
      </c>
      <c r="AW14" s="245">
        <v>7404</v>
      </c>
      <c r="AX14" s="245">
        <v>6859</v>
      </c>
      <c r="AY14" s="245">
        <v>6812</v>
      </c>
      <c r="AZ14" s="245">
        <v>6574</v>
      </c>
      <c r="BA14" s="245">
        <v>6085</v>
      </c>
      <c r="BB14" s="245">
        <v>6022</v>
      </c>
      <c r="BC14" s="245">
        <v>6387</v>
      </c>
      <c r="BD14" s="245">
        <v>6011</v>
      </c>
      <c r="BE14" s="245">
        <v>5824</v>
      </c>
      <c r="BF14" s="245">
        <v>6164</v>
      </c>
      <c r="BG14" s="245">
        <v>6386</v>
      </c>
      <c r="BH14" s="245">
        <v>6282</v>
      </c>
      <c r="BI14" s="245">
        <v>6809</v>
      </c>
      <c r="BJ14" s="245">
        <v>7115</v>
      </c>
      <c r="BK14" s="245">
        <v>7592</v>
      </c>
      <c r="BL14" s="245">
        <v>8181</v>
      </c>
      <c r="BM14" s="245">
        <v>9441</v>
      </c>
      <c r="BN14" s="245">
        <v>9712</v>
      </c>
      <c r="BO14" s="245">
        <v>9108</v>
      </c>
      <c r="BP14" s="245">
        <v>5640</v>
      </c>
      <c r="BQ14" s="245">
        <v>6190</v>
      </c>
      <c r="BR14" s="245">
        <v>7484</v>
      </c>
      <c r="BS14" s="245">
        <v>6887</v>
      </c>
      <c r="BT14" s="245">
        <v>7451</v>
      </c>
      <c r="BU14" s="245">
        <v>7522</v>
      </c>
      <c r="BV14" s="245">
        <v>6189</v>
      </c>
      <c r="BW14" s="245">
        <v>5099</v>
      </c>
      <c r="BX14" s="245">
        <v>5407</v>
      </c>
      <c r="BY14" s="245">
        <v>5703</v>
      </c>
      <c r="BZ14" s="245">
        <v>5693</v>
      </c>
      <c r="CA14" s="245">
        <v>5351</v>
      </c>
      <c r="CB14" s="245">
        <v>4559</v>
      </c>
      <c r="CC14" s="245">
        <v>4732</v>
      </c>
      <c r="CD14" s="245">
        <v>4349</v>
      </c>
      <c r="CE14" s="245">
        <v>4260</v>
      </c>
      <c r="CF14" s="245">
        <v>3641</v>
      </c>
      <c r="CG14" s="245">
        <v>3365</v>
      </c>
      <c r="CH14" s="245">
        <v>3205</v>
      </c>
      <c r="CI14" s="245">
        <v>2796</v>
      </c>
      <c r="CJ14" s="245">
        <v>2716</v>
      </c>
      <c r="CK14" s="245">
        <v>2226</v>
      </c>
      <c r="CL14" s="245">
        <v>1929</v>
      </c>
      <c r="CM14" s="245">
        <v>1635</v>
      </c>
      <c r="CN14" s="245">
        <v>1453</v>
      </c>
      <c r="CO14" s="245">
        <v>1267</v>
      </c>
      <c r="CP14" s="245">
        <v>1069</v>
      </c>
      <c r="CQ14" s="245">
        <v>723</v>
      </c>
      <c r="CR14" s="245">
        <v>640</v>
      </c>
      <c r="CS14" s="245">
        <v>572</v>
      </c>
      <c r="CT14" s="245">
        <v>479</v>
      </c>
      <c r="CU14" s="245">
        <v>329</v>
      </c>
      <c r="CV14" s="245">
        <v>251</v>
      </c>
      <c r="CW14" s="245">
        <v>183</v>
      </c>
      <c r="CX14" s="245">
        <v>127</v>
      </c>
      <c r="CY14" s="245">
        <v>79</v>
      </c>
      <c r="CZ14" s="245">
        <v>142</v>
      </c>
      <c r="DA14" s="266">
        <v>1590</v>
      </c>
      <c r="DB14" s="245">
        <v>24774</v>
      </c>
      <c r="DC14" s="245">
        <v>26556</v>
      </c>
      <c r="DD14" s="245">
        <v>28763</v>
      </c>
      <c r="DE14" s="245">
        <v>27582</v>
      </c>
      <c r="DF14" s="245">
        <v>26271</v>
      </c>
      <c r="DG14" s="245">
        <v>29732</v>
      </c>
      <c r="DH14" s="245">
        <v>34820</v>
      </c>
      <c r="DI14" s="245">
        <v>43113</v>
      </c>
      <c r="DJ14" s="245">
        <v>36958</v>
      </c>
      <c r="DK14" s="245">
        <v>33734</v>
      </c>
      <c r="DL14" s="245">
        <v>30408</v>
      </c>
      <c r="DM14" s="245">
        <v>34184</v>
      </c>
      <c r="DN14" s="245">
        <v>42082</v>
      </c>
      <c r="DO14" s="245">
        <v>35534</v>
      </c>
      <c r="DP14" s="245">
        <v>28091</v>
      </c>
      <c r="DQ14" s="245">
        <v>23251</v>
      </c>
      <c r="DR14" s="245">
        <v>15723</v>
      </c>
      <c r="DS14" s="245">
        <v>8510</v>
      </c>
      <c r="DT14" s="245">
        <v>3483</v>
      </c>
      <c r="DU14" s="245">
        <v>969</v>
      </c>
      <c r="DV14" s="245">
        <v>142</v>
      </c>
      <c r="DW14" s="266">
        <f t="shared" si="24"/>
        <v>534680</v>
      </c>
      <c r="DX14" s="447">
        <f t="shared" si="0"/>
        <v>75</v>
      </c>
      <c r="DY14" s="447">
        <f t="shared" si="1"/>
        <v>80</v>
      </c>
      <c r="DZ14" s="447">
        <f t="shared" si="1"/>
        <v>86</v>
      </c>
      <c r="EA14" s="447">
        <f t="shared" si="1"/>
        <v>83</v>
      </c>
      <c r="EB14" s="447">
        <f t="shared" si="1"/>
        <v>79</v>
      </c>
      <c r="EC14" s="447">
        <f t="shared" si="1"/>
        <v>89</v>
      </c>
      <c r="ED14" s="447">
        <f t="shared" si="1"/>
        <v>105</v>
      </c>
      <c r="EE14" s="447">
        <f t="shared" si="1"/>
        <v>130</v>
      </c>
      <c r="EF14" s="447">
        <f t="shared" si="1"/>
        <v>111</v>
      </c>
      <c r="EG14" s="447">
        <f t="shared" si="1"/>
        <v>100</v>
      </c>
      <c r="EH14" s="447">
        <f t="shared" si="1"/>
        <v>91</v>
      </c>
      <c r="EI14" s="447">
        <f t="shared" si="1"/>
        <v>102</v>
      </c>
      <c r="EJ14" s="447">
        <f t="shared" si="1"/>
        <v>125</v>
      </c>
      <c r="EK14" s="447">
        <f t="shared" si="1"/>
        <v>105</v>
      </c>
      <c r="EL14" s="447">
        <f t="shared" si="1"/>
        <v>83</v>
      </c>
      <c r="EM14" s="447">
        <f t="shared" si="1"/>
        <v>67</v>
      </c>
      <c r="EN14" s="447">
        <f t="shared" si="1"/>
        <v>44</v>
      </c>
      <c r="EO14" s="447">
        <f t="shared" si="1"/>
        <v>23</v>
      </c>
      <c r="EP14" s="447">
        <f t="shared" si="1"/>
        <v>9</v>
      </c>
      <c r="EQ14" s="447">
        <f t="shared" si="1"/>
        <v>3</v>
      </c>
      <c r="ER14" s="447">
        <f t="shared" si="1"/>
        <v>0</v>
      </c>
      <c r="ES14" s="245">
        <f t="shared" si="26"/>
        <v>1590</v>
      </c>
      <c r="EU14" s="245">
        <f t="shared" si="2"/>
        <v>24849</v>
      </c>
      <c r="EV14" s="245">
        <f t="shared" si="3"/>
        <v>26636</v>
      </c>
      <c r="EW14" s="245">
        <f t="shared" si="4"/>
        <v>28849</v>
      </c>
      <c r="EX14" s="245">
        <f t="shared" si="5"/>
        <v>27665</v>
      </c>
      <c r="EY14" s="245">
        <f t="shared" si="6"/>
        <v>26350</v>
      </c>
      <c r="EZ14" s="245">
        <f t="shared" si="7"/>
        <v>29821</v>
      </c>
      <c r="FA14" s="245">
        <f t="shared" si="8"/>
        <v>34925</v>
      </c>
      <c r="FB14" s="245">
        <f t="shared" si="9"/>
        <v>43243</v>
      </c>
      <c r="FC14" s="245">
        <f t="shared" si="10"/>
        <v>37069</v>
      </c>
      <c r="FD14" s="245">
        <f t="shared" si="11"/>
        <v>33834</v>
      </c>
      <c r="FE14" s="245">
        <f t="shared" si="12"/>
        <v>30499</v>
      </c>
      <c r="FF14" s="245">
        <f t="shared" si="13"/>
        <v>34286</v>
      </c>
      <c r="FG14" s="245">
        <f t="shared" si="14"/>
        <v>42207</v>
      </c>
      <c r="FH14" s="245">
        <f t="shared" si="15"/>
        <v>35639</v>
      </c>
      <c r="FI14" s="245">
        <f t="shared" si="16"/>
        <v>28174</v>
      </c>
      <c r="FJ14" s="245">
        <f t="shared" si="17"/>
        <v>23318</v>
      </c>
      <c r="FK14" s="245">
        <f t="shared" si="18"/>
        <v>15767</v>
      </c>
      <c r="FL14" s="245">
        <f t="shared" si="19"/>
        <v>8533</v>
      </c>
      <c r="FM14" s="245">
        <f t="shared" si="20"/>
        <v>3492</v>
      </c>
      <c r="FN14" s="245">
        <f t="shared" si="21"/>
        <v>972</v>
      </c>
      <c r="FO14" s="245">
        <f t="shared" si="22"/>
        <v>142</v>
      </c>
      <c r="FP14" s="266">
        <f t="shared" si="27"/>
        <v>536270</v>
      </c>
      <c r="FQ14" s="443">
        <f t="shared" si="23"/>
        <v>0</v>
      </c>
    </row>
    <row r="15" spans="1:173" s="232" customFormat="1" ht="12.75" hidden="1" x14ac:dyDescent="0.15">
      <c r="A15" s="230" t="s">
        <v>492</v>
      </c>
      <c r="B15" s="261" t="s">
        <v>1064</v>
      </c>
      <c r="C15" s="245">
        <v>453748</v>
      </c>
      <c r="D15" s="245">
        <v>3743</v>
      </c>
      <c r="E15" s="245">
        <v>3510</v>
      </c>
      <c r="F15" s="245">
        <v>3777</v>
      </c>
      <c r="G15" s="245">
        <v>3576</v>
      </c>
      <c r="H15" s="245">
        <v>3461</v>
      </c>
      <c r="I15" s="245">
        <v>3422</v>
      </c>
      <c r="J15" s="245">
        <v>3445</v>
      </c>
      <c r="K15" s="245">
        <v>3526</v>
      </c>
      <c r="L15" s="245">
        <v>3604</v>
      </c>
      <c r="M15" s="245">
        <v>3609</v>
      </c>
      <c r="N15" s="245">
        <v>3647</v>
      </c>
      <c r="O15" s="245">
        <v>3620</v>
      </c>
      <c r="P15" s="245">
        <v>3799</v>
      </c>
      <c r="Q15" s="245">
        <v>3609</v>
      </c>
      <c r="R15" s="245">
        <v>3574</v>
      </c>
      <c r="S15" s="245">
        <v>3743</v>
      </c>
      <c r="T15" s="245">
        <v>3821</v>
      </c>
      <c r="U15" s="245">
        <v>3679</v>
      </c>
      <c r="V15" s="245">
        <v>3964</v>
      </c>
      <c r="W15" s="245">
        <v>4003</v>
      </c>
      <c r="X15" s="245">
        <v>3912</v>
      </c>
      <c r="Y15" s="245">
        <v>4225</v>
      </c>
      <c r="Z15" s="245">
        <v>4380</v>
      </c>
      <c r="AA15" s="245">
        <v>4454</v>
      </c>
      <c r="AB15" s="245">
        <v>4909</v>
      </c>
      <c r="AC15" s="245">
        <v>4988</v>
      </c>
      <c r="AD15" s="245">
        <v>5334</v>
      </c>
      <c r="AE15" s="245">
        <v>5349</v>
      </c>
      <c r="AF15" s="245">
        <v>5443</v>
      </c>
      <c r="AG15" s="245">
        <v>5641</v>
      </c>
      <c r="AH15" s="245">
        <v>5917</v>
      </c>
      <c r="AI15" s="245">
        <v>5999</v>
      </c>
      <c r="AJ15" s="245">
        <v>6243</v>
      </c>
      <c r="AK15" s="245">
        <v>6449</v>
      </c>
      <c r="AL15" s="245">
        <v>6919</v>
      </c>
      <c r="AM15" s="245">
        <v>7197</v>
      </c>
      <c r="AN15" s="245">
        <v>7720</v>
      </c>
      <c r="AO15" s="245">
        <v>7787</v>
      </c>
      <c r="AP15" s="245">
        <v>7604</v>
      </c>
      <c r="AQ15" s="245">
        <v>7569</v>
      </c>
      <c r="AR15" s="245">
        <v>7233</v>
      </c>
      <c r="AS15" s="245">
        <v>7167</v>
      </c>
      <c r="AT15" s="245">
        <v>6816</v>
      </c>
      <c r="AU15" s="245">
        <v>6762</v>
      </c>
      <c r="AV15" s="245">
        <v>5190</v>
      </c>
      <c r="AW15" s="245">
        <v>6363</v>
      </c>
      <c r="AX15" s="245">
        <v>5844</v>
      </c>
      <c r="AY15" s="245">
        <v>5598</v>
      </c>
      <c r="AZ15" s="245">
        <v>5275</v>
      </c>
      <c r="BA15" s="245">
        <v>5033</v>
      </c>
      <c r="BB15" s="245">
        <v>5097</v>
      </c>
      <c r="BC15" s="245">
        <v>4867</v>
      </c>
      <c r="BD15" s="245">
        <v>4960</v>
      </c>
      <c r="BE15" s="245">
        <v>4652</v>
      </c>
      <c r="BF15" s="245">
        <v>4892</v>
      </c>
      <c r="BG15" s="245">
        <v>5152</v>
      </c>
      <c r="BH15" s="245">
        <v>5141</v>
      </c>
      <c r="BI15" s="245">
        <v>5702</v>
      </c>
      <c r="BJ15" s="245">
        <v>6173</v>
      </c>
      <c r="BK15" s="245">
        <v>6724</v>
      </c>
      <c r="BL15" s="245">
        <v>7251</v>
      </c>
      <c r="BM15" s="245">
        <v>8429</v>
      </c>
      <c r="BN15" s="245">
        <v>8513</v>
      </c>
      <c r="BO15" s="245">
        <v>8041</v>
      </c>
      <c r="BP15" s="245">
        <v>5001</v>
      </c>
      <c r="BQ15" s="245">
        <v>5565</v>
      </c>
      <c r="BR15" s="245">
        <v>6895</v>
      </c>
      <c r="BS15" s="245">
        <v>6551</v>
      </c>
      <c r="BT15" s="245">
        <v>6887</v>
      </c>
      <c r="BU15" s="245">
        <v>6970</v>
      </c>
      <c r="BV15" s="245">
        <v>5831</v>
      </c>
      <c r="BW15" s="245">
        <v>5270</v>
      </c>
      <c r="BX15" s="245">
        <v>5418</v>
      </c>
      <c r="BY15" s="245">
        <v>5450</v>
      </c>
      <c r="BZ15" s="245">
        <v>5509</v>
      </c>
      <c r="CA15" s="245">
        <v>4942</v>
      </c>
      <c r="CB15" s="245">
        <v>4301</v>
      </c>
      <c r="CC15" s="245">
        <v>4225</v>
      </c>
      <c r="CD15" s="245">
        <v>4102</v>
      </c>
      <c r="CE15" s="245">
        <v>3645</v>
      </c>
      <c r="CF15" s="245">
        <v>3170</v>
      </c>
      <c r="CG15" s="245">
        <v>3102</v>
      </c>
      <c r="CH15" s="245">
        <v>2760</v>
      </c>
      <c r="CI15" s="245">
        <v>2484</v>
      </c>
      <c r="CJ15" s="245">
        <v>2204</v>
      </c>
      <c r="CK15" s="245">
        <v>1916</v>
      </c>
      <c r="CL15" s="245">
        <v>1559</v>
      </c>
      <c r="CM15" s="245">
        <v>1375</v>
      </c>
      <c r="CN15" s="245">
        <v>1218</v>
      </c>
      <c r="CO15" s="245">
        <v>1018</v>
      </c>
      <c r="CP15" s="245">
        <v>924</v>
      </c>
      <c r="CQ15" s="245">
        <v>626</v>
      </c>
      <c r="CR15" s="245">
        <v>501</v>
      </c>
      <c r="CS15" s="245">
        <v>416</v>
      </c>
      <c r="CT15" s="245">
        <v>350</v>
      </c>
      <c r="CU15" s="245">
        <v>255</v>
      </c>
      <c r="CV15" s="245">
        <v>214</v>
      </c>
      <c r="CW15" s="245">
        <v>154</v>
      </c>
      <c r="CX15" s="245">
        <v>103</v>
      </c>
      <c r="CY15" s="245">
        <v>63</v>
      </c>
      <c r="CZ15" s="245">
        <v>97</v>
      </c>
      <c r="DA15" s="266">
        <v>4631</v>
      </c>
      <c r="DB15" s="245">
        <v>18067</v>
      </c>
      <c r="DC15" s="245">
        <v>17606</v>
      </c>
      <c r="DD15" s="245">
        <v>18249</v>
      </c>
      <c r="DE15" s="245">
        <v>19210</v>
      </c>
      <c r="DF15" s="245">
        <v>21880</v>
      </c>
      <c r="DG15" s="245">
        <v>26755</v>
      </c>
      <c r="DH15" s="245">
        <v>31527</v>
      </c>
      <c r="DI15" s="245">
        <v>37877</v>
      </c>
      <c r="DJ15" s="245">
        <v>33168</v>
      </c>
      <c r="DK15" s="245">
        <v>28113</v>
      </c>
      <c r="DL15" s="245">
        <v>24468</v>
      </c>
      <c r="DM15" s="245">
        <v>28892</v>
      </c>
      <c r="DN15" s="245">
        <v>37235</v>
      </c>
      <c r="DO15" s="245">
        <v>32868</v>
      </c>
      <c r="DP15" s="245">
        <v>27478</v>
      </c>
      <c r="DQ15" s="245">
        <v>21215</v>
      </c>
      <c r="DR15" s="245">
        <v>13720</v>
      </c>
      <c r="DS15" s="245">
        <v>7086</v>
      </c>
      <c r="DT15" s="245">
        <v>2817</v>
      </c>
      <c r="DU15" s="245">
        <v>789</v>
      </c>
      <c r="DV15" s="245">
        <v>97</v>
      </c>
      <c r="DW15" s="266">
        <f t="shared" si="24"/>
        <v>449117</v>
      </c>
      <c r="DX15" s="447">
        <f t="shared" si="0"/>
        <v>188</v>
      </c>
      <c r="DY15" s="447">
        <f t="shared" si="1"/>
        <v>184</v>
      </c>
      <c r="DZ15" s="447">
        <f t="shared" si="1"/>
        <v>190</v>
      </c>
      <c r="EA15" s="447">
        <f t="shared" si="1"/>
        <v>201</v>
      </c>
      <c r="EB15" s="447">
        <f t="shared" si="1"/>
        <v>227</v>
      </c>
      <c r="EC15" s="447">
        <f t="shared" si="1"/>
        <v>277</v>
      </c>
      <c r="ED15" s="447">
        <f t="shared" si="1"/>
        <v>328</v>
      </c>
      <c r="EE15" s="447">
        <f t="shared" si="1"/>
        <v>396</v>
      </c>
      <c r="EF15" s="447">
        <f t="shared" si="1"/>
        <v>346</v>
      </c>
      <c r="EG15" s="447">
        <f t="shared" si="1"/>
        <v>292</v>
      </c>
      <c r="EH15" s="447">
        <f t="shared" si="1"/>
        <v>254</v>
      </c>
      <c r="EI15" s="447">
        <f t="shared" si="1"/>
        <v>299</v>
      </c>
      <c r="EJ15" s="447">
        <f t="shared" si="1"/>
        <v>386</v>
      </c>
      <c r="EK15" s="447">
        <f t="shared" si="1"/>
        <v>338</v>
      </c>
      <c r="EL15" s="447">
        <f t="shared" si="1"/>
        <v>280</v>
      </c>
      <c r="EM15" s="447">
        <f t="shared" si="1"/>
        <v>212</v>
      </c>
      <c r="EN15" s="447">
        <f t="shared" si="1"/>
        <v>134</v>
      </c>
      <c r="EO15" s="447">
        <f t="shared" si="1"/>
        <v>65</v>
      </c>
      <c r="EP15" s="447">
        <f t="shared" si="1"/>
        <v>26</v>
      </c>
      <c r="EQ15" s="447">
        <f t="shared" si="1"/>
        <v>7</v>
      </c>
      <c r="ER15" s="447">
        <f t="shared" si="1"/>
        <v>1</v>
      </c>
      <c r="ES15" s="245">
        <f t="shared" si="26"/>
        <v>4631</v>
      </c>
      <c r="EU15" s="245">
        <f t="shared" si="2"/>
        <v>18255</v>
      </c>
      <c r="EV15" s="245">
        <f t="shared" si="3"/>
        <v>17790</v>
      </c>
      <c r="EW15" s="245">
        <f t="shared" si="4"/>
        <v>18439</v>
      </c>
      <c r="EX15" s="245">
        <f t="shared" si="5"/>
        <v>19411</v>
      </c>
      <c r="EY15" s="245">
        <f t="shared" si="6"/>
        <v>22107</v>
      </c>
      <c r="EZ15" s="245">
        <f t="shared" si="7"/>
        <v>27032</v>
      </c>
      <c r="FA15" s="245">
        <f t="shared" si="8"/>
        <v>31855</v>
      </c>
      <c r="FB15" s="245">
        <f t="shared" si="9"/>
        <v>38273</v>
      </c>
      <c r="FC15" s="245">
        <f t="shared" si="10"/>
        <v>33514</v>
      </c>
      <c r="FD15" s="245">
        <f t="shared" si="11"/>
        <v>28405</v>
      </c>
      <c r="FE15" s="245">
        <f t="shared" si="12"/>
        <v>24722</v>
      </c>
      <c r="FF15" s="245">
        <f t="shared" si="13"/>
        <v>29191</v>
      </c>
      <c r="FG15" s="245">
        <f t="shared" si="14"/>
        <v>37621</v>
      </c>
      <c r="FH15" s="245">
        <f t="shared" si="15"/>
        <v>33206</v>
      </c>
      <c r="FI15" s="245">
        <f t="shared" si="16"/>
        <v>27758</v>
      </c>
      <c r="FJ15" s="245">
        <f t="shared" si="17"/>
        <v>21427</v>
      </c>
      <c r="FK15" s="245">
        <f t="shared" si="18"/>
        <v>13854</v>
      </c>
      <c r="FL15" s="245">
        <f t="shared" si="19"/>
        <v>7151</v>
      </c>
      <c r="FM15" s="245">
        <f t="shared" si="20"/>
        <v>2843</v>
      </c>
      <c r="FN15" s="245">
        <f t="shared" si="21"/>
        <v>796</v>
      </c>
      <c r="FO15" s="245">
        <f t="shared" si="22"/>
        <v>98</v>
      </c>
      <c r="FP15" s="266">
        <f t="shared" si="27"/>
        <v>453748</v>
      </c>
      <c r="FQ15" s="443">
        <f t="shared" si="23"/>
        <v>0</v>
      </c>
    </row>
    <row r="16" spans="1:173" s="232" customFormat="1" ht="12.75" hidden="1" x14ac:dyDescent="0.15">
      <c r="A16" s="230" t="s">
        <v>505</v>
      </c>
      <c r="B16" s="261" t="s">
        <v>1064</v>
      </c>
      <c r="C16" s="245">
        <v>290959</v>
      </c>
      <c r="D16" s="245">
        <v>2478</v>
      </c>
      <c r="E16" s="245">
        <v>2609</v>
      </c>
      <c r="F16" s="245">
        <v>2507</v>
      </c>
      <c r="G16" s="245">
        <v>2574</v>
      </c>
      <c r="H16" s="245">
        <v>2502</v>
      </c>
      <c r="I16" s="245">
        <v>2455</v>
      </c>
      <c r="J16" s="245">
        <v>2518</v>
      </c>
      <c r="K16" s="245">
        <v>2721</v>
      </c>
      <c r="L16" s="245">
        <v>2692</v>
      </c>
      <c r="M16" s="245">
        <v>2822</v>
      </c>
      <c r="N16" s="245">
        <v>2773</v>
      </c>
      <c r="O16" s="245">
        <v>2826</v>
      </c>
      <c r="P16" s="245">
        <v>2964</v>
      </c>
      <c r="Q16" s="245">
        <v>2919</v>
      </c>
      <c r="R16" s="245">
        <v>2906</v>
      </c>
      <c r="S16" s="245">
        <v>2991</v>
      </c>
      <c r="T16" s="245">
        <v>2848</v>
      </c>
      <c r="U16" s="245">
        <v>2913</v>
      </c>
      <c r="V16" s="245">
        <v>2782</v>
      </c>
      <c r="W16" s="245">
        <v>2635</v>
      </c>
      <c r="X16" s="245">
        <v>2602</v>
      </c>
      <c r="Y16" s="245">
        <v>2659</v>
      </c>
      <c r="Z16" s="245">
        <v>2717</v>
      </c>
      <c r="AA16" s="245">
        <v>2660</v>
      </c>
      <c r="AB16" s="245">
        <v>2870</v>
      </c>
      <c r="AC16" s="245">
        <v>2976</v>
      </c>
      <c r="AD16" s="245">
        <v>3315</v>
      </c>
      <c r="AE16" s="245">
        <v>3317</v>
      </c>
      <c r="AF16" s="245">
        <v>3188</v>
      </c>
      <c r="AG16" s="245">
        <v>3319</v>
      </c>
      <c r="AH16" s="245">
        <v>3490</v>
      </c>
      <c r="AI16" s="245">
        <v>3504</v>
      </c>
      <c r="AJ16" s="245">
        <v>3786</v>
      </c>
      <c r="AK16" s="245">
        <v>3825</v>
      </c>
      <c r="AL16" s="245">
        <v>4132</v>
      </c>
      <c r="AM16" s="245">
        <v>4420</v>
      </c>
      <c r="AN16" s="245">
        <v>4704</v>
      </c>
      <c r="AO16" s="245">
        <v>4813</v>
      </c>
      <c r="AP16" s="245">
        <v>4822</v>
      </c>
      <c r="AQ16" s="245">
        <v>4620</v>
      </c>
      <c r="AR16" s="245">
        <v>4679</v>
      </c>
      <c r="AS16" s="245">
        <v>4485</v>
      </c>
      <c r="AT16" s="245">
        <v>4355</v>
      </c>
      <c r="AU16" s="245">
        <v>4427</v>
      </c>
      <c r="AV16" s="245">
        <v>3523</v>
      </c>
      <c r="AW16" s="245">
        <v>4194</v>
      </c>
      <c r="AX16" s="245">
        <v>3994</v>
      </c>
      <c r="AY16" s="245">
        <v>3698</v>
      </c>
      <c r="AZ16" s="245">
        <v>3637</v>
      </c>
      <c r="BA16" s="245">
        <v>3423</v>
      </c>
      <c r="BB16" s="245">
        <v>3396</v>
      </c>
      <c r="BC16" s="245">
        <v>3501</v>
      </c>
      <c r="BD16" s="245">
        <v>3244</v>
      </c>
      <c r="BE16" s="245">
        <v>3066</v>
      </c>
      <c r="BF16" s="245">
        <v>3243</v>
      </c>
      <c r="BG16" s="245">
        <v>3366</v>
      </c>
      <c r="BH16" s="245">
        <v>3408</v>
      </c>
      <c r="BI16" s="245">
        <v>3730</v>
      </c>
      <c r="BJ16" s="245">
        <v>3866</v>
      </c>
      <c r="BK16" s="245">
        <v>4238</v>
      </c>
      <c r="BL16" s="245">
        <v>4620</v>
      </c>
      <c r="BM16" s="245">
        <v>5312</v>
      </c>
      <c r="BN16" s="245">
        <v>5384</v>
      </c>
      <c r="BO16" s="245">
        <v>5186</v>
      </c>
      <c r="BP16" s="245">
        <v>3053</v>
      </c>
      <c r="BQ16" s="245">
        <v>3369</v>
      </c>
      <c r="BR16" s="245">
        <v>4202</v>
      </c>
      <c r="BS16" s="245">
        <v>4025</v>
      </c>
      <c r="BT16" s="245">
        <v>4243</v>
      </c>
      <c r="BU16" s="245">
        <v>4075</v>
      </c>
      <c r="BV16" s="245">
        <v>3369</v>
      </c>
      <c r="BW16" s="245">
        <v>2887</v>
      </c>
      <c r="BX16" s="245">
        <v>3074</v>
      </c>
      <c r="BY16" s="245">
        <v>3032</v>
      </c>
      <c r="BZ16" s="245">
        <v>3063</v>
      </c>
      <c r="CA16" s="245">
        <v>2712</v>
      </c>
      <c r="CB16" s="245">
        <v>2469</v>
      </c>
      <c r="CC16" s="245">
        <v>2444</v>
      </c>
      <c r="CD16" s="245">
        <v>2351</v>
      </c>
      <c r="CE16" s="245">
        <v>2144</v>
      </c>
      <c r="CF16" s="245">
        <v>1871</v>
      </c>
      <c r="CG16" s="245">
        <v>1750</v>
      </c>
      <c r="CH16" s="245">
        <v>1616</v>
      </c>
      <c r="CI16" s="245">
        <v>1466</v>
      </c>
      <c r="CJ16" s="245">
        <v>1315</v>
      </c>
      <c r="CK16" s="245">
        <v>1137</v>
      </c>
      <c r="CL16" s="245">
        <v>880</v>
      </c>
      <c r="CM16" s="245">
        <v>841</v>
      </c>
      <c r="CN16" s="245">
        <v>723</v>
      </c>
      <c r="CO16" s="245">
        <v>579</v>
      </c>
      <c r="CP16" s="245">
        <v>545</v>
      </c>
      <c r="CQ16" s="245">
        <v>356</v>
      </c>
      <c r="CR16" s="245">
        <v>308</v>
      </c>
      <c r="CS16" s="245">
        <v>243</v>
      </c>
      <c r="CT16" s="245">
        <v>190</v>
      </c>
      <c r="CU16" s="245">
        <v>186</v>
      </c>
      <c r="CV16" s="245">
        <v>118</v>
      </c>
      <c r="CW16" s="245">
        <v>100</v>
      </c>
      <c r="CX16" s="245">
        <v>68</v>
      </c>
      <c r="CY16" s="245">
        <v>38</v>
      </c>
      <c r="CZ16" s="245">
        <v>77</v>
      </c>
      <c r="DA16" s="266">
        <v>3891</v>
      </c>
      <c r="DB16" s="245">
        <v>12670</v>
      </c>
      <c r="DC16" s="245">
        <v>13208</v>
      </c>
      <c r="DD16" s="245">
        <v>14388</v>
      </c>
      <c r="DE16" s="245">
        <v>14169</v>
      </c>
      <c r="DF16" s="245">
        <v>13508</v>
      </c>
      <c r="DG16" s="245">
        <v>16115</v>
      </c>
      <c r="DH16" s="245">
        <v>18737</v>
      </c>
      <c r="DI16" s="245">
        <v>23379</v>
      </c>
      <c r="DJ16" s="245">
        <v>21469</v>
      </c>
      <c r="DK16" s="245">
        <v>18946</v>
      </c>
      <c r="DL16" s="245">
        <v>16450</v>
      </c>
      <c r="DM16" s="245">
        <v>18608</v>
      </c>
      <c r="DN16" s="245">
        <v>23555</v>
      </c>
      <c r="DO16" s="245">
        <v>19914</v>
      </c>
      <c r="DP16" s="245">
        <v>15425</v>
      </c>
      <c r="DQ16" s="245">
        <v>12120</v>
      </c>
      <c r="DR16" s="245">
        <v>8018</v>
      </c>
      <c r="DS16" s="245">
        <v>4160</v>
      </c>
      <c r="DT16" s="245">
        <v>1642</v>
      </c>
      <c r="DU16" s="245">
        <v>510</v>
      </c>
      <c r="DV16" s="245">
        <v>77</v>
      </c>
      <c r="DW16" s="266">
        <f t="shared" si="24"/>
        <v>287068</v>
      </c>
      <c r="DX16" s="447">
        <f t="shared" si="0"/>
        <v>173</v>
      </c>
      <c r="DY16" s="447">
        <f t="shared" si="1"/>
        <v>180</v>
      </c>
      <c r="DZ16" s="447">
        <f t="shared" si="1"/>
        <v>196</v>
      </c>
      <c r="EA16" s="447">
        <f t="shared" si="1"/>
        <v>193</v>
      </c>
      <c r="EB16" s="447">
        <f t="shared" si="1"/>
        <v>183</v>
      </c>
      <c r="EC16" s="447">
        <f t="shared" si="1"/>
        <v>219</v>
      </c>
      <c r="ED16" s="447">
        <f t="shared" si="1"/>
        <v>254</v>
      </c>
      <c r="EE16" s="447">
        <f t="shared" si="1"/>
        <v>318</v>
      </c>
      <c r="EF16" s="447">
        <f t="shared" si="1"/>
        <v>292</v>
      </c>
      <c r="EG16" s="447">
        <f t="shared" si="1"/>
        <v>257</v>
      </c>
      <c r="EH16" s="447">
        <f t="shared" si="1"/>
        <v>224</v>
      </c>
      <c r="EI16" s="447">
        <f t="shared" ref="DY16:ER29" si="28">EI67+EI118</f>
        <v>253</v>
      </c>
      <c r="EJ16" s="447">
        <f t="shared" si="28"/>
        <v>320</v>
      </c>
      <c r="EK16" s="447">
        <f t="shared" si="28"/>
        <v>270</v>
      </c>
      <c r="EL16" s="447">
        <f t="shared" si="28"/>
        <v>208</v>
      </c>
      <c r="EM16" s="447">
        <f t="shared" si="28"/>
        <v>162</v>
      </c>
      <c r="EN16" s="447">
        <f t="shared" si="28"/>
        <v>106</v>
      </c>
      <c r="EO16" s="447">
        <f t="shared" si="28"/>
        <v>54</v>
      </c>
      <c r="EP16" s="447">
        <f t="shared" si="28"/>
        <v>21</v>
      </c>
      <c r="EQ16" s="447">
        <f t="shared" si="28"/>
        <v>7</v>
      </c>
      <c r="ER16" s="447">
        <f t="shared" si="28"/>
        <v>1</v>
      </c>
      <c r="ES16" s="245">
        <f t="shared" si="26"/>
        <v>3891</v>
      </c>
      <c r="EU16" s="245">
        <f t="shared" si="2"/>
        <v>12843</v>
      </c>
      <c r="EV16" s="245">
        <f t="shared" si="3"/>
        <v>13388</v>
      </c>
      <c r="EW16" s="245">
        <f t="shared" si="4"/>
        <v>14584</v>
      </c>
      <c r="EX16" s="245">
        <f t="shared" si="5"/>
        <v>14362</v>
      </c>
      <c r="EY16" s="245">
        <f t="shared" si="6"/>
        <v>13691</v>
      </c>
      <c r="EZ16" s="245">
        <f t="shared" si="7"/>
        <v>16334</v>
      </c>
      <c r="FA16" s="245">
        <f t="shared" si="8"/>
        <v>18991</v>
      </c>
      <c r="FB16" s="245">
        <f t="shared" si="9"/>
        <v>23697</v>
      </c>
      <c r="FC16" s="245">
        <f t="shared" si="10"/>
        <v>21761</v>
      </c>
      <c r="FD16" s="245">
        <f t="shared" si="11"/>
        <v>19203</v>
      </c>
      <c r="FE16" s="245">
        <f t="shared" si="12"/>
        <v>16674</v>
      </c>
      <c r="FF16" s="245">
        <f t="shared" si="13"/>
        <v>18861</v>
      </c>
      <c r="FG16" s="245">
        <f t="shared" si="14"/>
        <v>23875</v>
      </c>
      <c r="FH16" s="245">
        <f t="shared" si="15"/>
        <v>20184</v>
      </c>
      <c r="FI16" s="245">
        <f t="shared" si="16"/>
        <v>15633</v>
      </c>
      <c r="FJ16" s="245">
        <f t="shared" si="17"/>
        <v>12282</v>
      </c>
      <c r="FK16" s="245">
        <f t="shared" si="18"/>
        <v>8124</v>
      </c>
      <c r="FL16" s="245">
        <f t="shared" si="19"/>
        <v>4214</v>
      </c>
      <c r="FM16" s="245">
        <f t="shared" si="20"/>
        <v>1663</v>
      </c>
      <c r="FN16" s="245">
        <f t="shared" si="21"/>
        <v>517</v>
      </c>
      <c r="FO16" s="245">
        <f t="shared" si="22"/>
        <v>78</v>
      </c>
      <c r="FP16" s="266">
        <f t="shared" si="27"/>
        <v>290959</v>
      </c>
      <c r="FQ16" s="443">
        <f t="shared" si="23"/>
        <v>0</v>
      </c>
    </row>
    <row r="17" spans="1:173" s="232" customFormat="1" ht="12.75" hidden="1" x14ac:dyDescent="0.15">
      <c r="A17" s="230" t="s">
        <v>494</v>
      </c>
      <c r="B17" s="261" t="s">
        <v>1064</v>
      </c>
      <c r="C17" s="245">
        <v>482640</v>
      </c>
      <c r="D17" s="245">
        <v>4610</v>
      </c>
      <c r="E17" s="245">
        <v>4535</v>
      </c>
      <c r="F17" s="245">
        <v>4727</v>
      </c>
      <c r="G17" s="245">
        <v>4842</v>
      </c>
      <c r="H17" s="245">
        <v>4655</v>
      </c>
      <c r="I17" s="245">
        <v>4618</v>
      </c>
      <c r="J17" s="245">
        <v>4896</v>
      </c>
      <c r="K17" s="245">
        <v>4902</v>
      </c>
      <c r="L17" s="245">
        <v>5067</v>
      </c>
      <c r="M17" s="245">
        <v>4938</v>
      </c>
      <c r="N17" s="245">
        <v>5160</v>
      </c>
      <c r="O17" s="245">
        <v>4982</v>
      </c>
      <c r="P17" s="245">
        <v>4883</v>
      </c>
      <c r="Q17" s="245">
        <v>4597</v>
      </c>
      <c r="R17" s="245">
        <v>4435</v>
      </c>
      <c r="S17" s="245">
        <v>4515</v>
      </c>
      <c r="T17" s="245">
        <v>4342</v>
      </c>
      <c r="U17" s="245">
        <v>4189</v>
      </c>
      <c r="V17" s="245">
        <v>4847</v>
      </c>
      <c r="W17" s="245">
        <v>5478</v>
      </c>
      <c r="X17" s="245">
        <v>5454</v>
      </c>
      <c r="Y17" s="245">
        <v>5357</v>
      </c>
      <c r="Z17" s="245">
        <v>5236</v>
      </c>
      <c r="AA17" s="245">
        <v>4960</v>
      </c>
      <c r="AB17" s="245">
        <v>4900</v>
      </c>
      <c r="AC17" s="245">
        <v>4948</v>
      </c>
      <c r="AD17" s="245">
        <v>5104</v>
      </c>
      <c r="AE17" s="245">
        <v>5518</v>
      </c>
      <c r="AF17" s="245">
        <v>5489</v>
      </c>
      <c r="AG17" s="245">
        <v>5676</v>
      </c>
      <c r="AH17" s="245">
        <v>5989</v>
      </c>
      <c r="AI17" s="245">
        <v>6288</v>
      </c>
      <c r="AJ17" s="245">
        <v>6707</v>
      </c>
      <c r="AK17" s="245">
        <v>6929</v>
      </c>
      <c r="AL17" s="245">
        <v>7450</v>
      </c>
      <c r="AM17" s="245">
        <v>8030</v>
      </c>
      <c r="AN17" s="245">
        <v>8522</v>
      </c>
      <c r="AO17" s="245">
        <v>8852</v>
      </c>
      <c r="AP17" s="245">
        <v>8566</v>
      </c>
      <c r="AQ17" s="245">
        <v>8585</v>
      </c>
      <c r="AR17" s="245">
        <v>8532</v>
      </c>
      <c r="AS17" s="245">
        <v>8453</v>
      </c>
      <c r="AT17" s="245">
        <v>8105</v>
      </c>
      <c r="AU17" s="245">
        <v>7840</v>
      </c>
      <c r="AV17" s="245">
        <v>6097</v>
      </c>
      <c r="AW17" s="245">
        <v>7309</v>
      </c>
      <c r="AX17" s="245">
        <v>6754</v>
      </c>
      <c r="AY17" s="245">
        <v>6440</v>
      </c>
      <c r="AZ17" s="245">
        <v>6173</v>
      </c>
      <c r="BA17" s="245">
        <v>5724</v>
      </c>
      <c r="BB17" s="245">
        <v>5641</v>
      </c>
      <c r="BC17" s="245">
        <v>5670</v>
      </c>
      <c r="BD17" s="245">
        <v>5270</v>
      </c>
      <c r="BE17" s="245">
        <v>4915</v>
      </c>
      <c r="BF17" s="245">
        <v>5261</v>
      </c>
      <c r="BG17" s="245">
        <v>5238</v>
      </c>
      <c r="BH17" s="245">
        <v>5198</v>
      </c>
      <c r="BI17" s="245">
        <v>5449</v>
      </c>
      <c r="BJ17" s="245">
        <v>5870</v>
      </c>
      <c r="BK17" s="245">
        <v>6308</v>
      </c>
      <c r="BL17" s="245">
        <v>6800</v>
      </c>
      <c r="BM17" s="245">
        <v>7897</v>
      </c>
      <c r="BN17" s="245">
        <v>7855</v>
      </c>
      <c r="BO17" s="245">
        <v>7737</v>
      </c>
      <c r="BP17" s="245">
        <v>4643</v>
      </c>
      <c r="BQ17" s="245">
        <v>4842</v>
      </c>
      <c r="BR17" s="245">
        <v>5941</v>
      </c>
      <c r="BS17" s="245">
        <v>5522</v>
      </c>
      <c r="BT17" s="245">
        <v>5792</v>
      </c>
      <c r="BU17" s="245">
        <v>5681</v>
      </c>
      <c r="BV17" s="245">
        <v>4861</v>
      </c>
      <c r="BW17" s="245">
        <v>4265</v>
      </c>
      <c r="BX17" s="245">
        <v>4529</v>
      </c>
      <c r="BY17" s="245">
        <v>4445</v>
      </c>
      <c r="BZ17" s="245">
        <v>4508</v>
      </c>
      <c r="CA17" s="245">
        <v>4183</v>
      </c>
      <c r="CB17" s="245">
        <v>3809</v>
      </c>
      <c r="CC17" s="245">
        <v>3722</v>
      </c>
      <c r="CD17" s="245">
        <v>3625</v>
      </c>
      <c r="CE17" s="245">
        <v>3227</v>
      </c>
      <c r="CF17" s="245">
        <v>2883</v>
      </c>
      <c r="CG17" s="245">
        <v>2798</v>
      </c>
      <c r="CH17" s="245">
        <v>2529</v>
      </c>
      <c r="CI17" s="245">
        <v>2308</v>
      </c>
      <c r="CJ17" s="245">
        <v>2151</v>
      </c>
      <c r="CK17" s="245">
        <v>1900</v>
      </c>
      <c r="CL17" s="245">
        <v>1560</v>
      </c>
      <c r="CM17" s="245">
        <v>1246</v>
      </c>
      <c r="CN17" s="245">
        <v>1155</v>
      </c>
      <c r="CO17" s="245">
        <v>977</v>
      </c>
      <c r="CP17" s="245">
        <v>919</v>
      </c>
      <c r="CQ17" s="245">
        <v>623</v>
      </c>
      <c r="CR17" s="245">
        <v>517</v>
      </c>
      <c r="CS17" s="245">
        <v>468</v>
      </c>
      <c r="CT17" s="245">
        <v>356</v>
      </c>
      <c r="CU17" s="245">
        <v>290</v>
      </c>
      <c r="CV17" s="245">
        <v>234</v>
      </c>
      <c r="CW17" s="245">
        <v>175</v>
      </c>
      <c r="CX17" s="245">
        <v>138</v>
      </c>
      <c r="CY17" s="245">
        <v>90</v>
      </c>
      <c r="CZ17" s="245">
        <v>130</v>
      </c>
      <c r="DA17" s="266">
        <v>5284</v>
      </c>
      <c r="DB17" s="245">
        <v>23369</v>
      </c>
      <c r="DC17" s="245">
        <v>24421</v>
      </c>
      <c r="DD17" s="245">
        <v>24057</v>
      </c>
      <c r="DE17" s="245">
        <v>23371</v>
      </c>
      <c r="DF17" s="245">
        <v>25907</v>
      </c>
      <c r="DG17" s="245">
        <v>26735</v>
      </c>
      <c r="DH17" s="245">
        <v>33363</v>
      </c>
      <c r="DI17" s="245">
        <v>42555</v>
      </c>
      <c r="DJ17" s="245">
        <v>39027</v>
      </c>
      <c r="DK17" s="245">
        <v>32400</v>
      </c>
      <c r="DL17" s="245">
        <v>26757</v>
      </c>
      <c r="DM17" s="245">
        <v>28063</v>
      </c>
      <c r="DN17" s="245">
        <v>34932</v>
      </c>
      <c r="DO17" s="245">
        <v>27778</v>
      </c>
      <c r="DP17" s="245">
        <v>22608</v>
      </c>
      <c r="DQ17" s="245">
        <v>18566</v>
      </c>
      <c r="DR17" s="245">
        <v>12669</v>
      </c>
      <c r="DS17" s="245">
        <v>6838</v>
      </c>
      <c r="DT17" s="245">
        <v>2883</v>
      </c>
      <c r="DU17" s="245">
        <v>927</v>
      </c>
      <c r="DV17" s="245">
        <v>130</v>
      </c>
      <c r="DW17" s="266">
        <f t="shared" si="24"/>
        <v>477356</v>
      </c>
      <c r="DX17" s="447">
        <f t="shared" si="0"/>
        <v>261</v>
      </c>
      <c r="DY17" s="447">
        <f t="shared" si="28"/>
        <v>273</v>
      </c>
      <c r="DZ17" s="447">
        <f t="shared" si="28"/>
        <v>268</v>
      </c>
      <c r="EA17" s="447">
        <f t="shared" si="28"/>
        <v>260</v>
      </c>
      <c r="EB17" s="447">
        <f t="shared" si="28"/>
        <v>287</v>
      </c>
      <c r="EC17" s="447">
        <f t="shared" si="28"/>
        <v>296</v>
      </c>
      <c r="ED17" s="447">
        <f t="shared" si="28"/>
        <v>368</v>
      </c>
      <c r="EE17" s="447">
        <f t="shared" si="28"/>
        <v>471</v>
      </c>
      <c r="EF17" s="447">
        <f t="shared" si="28"/>
        <v>434</v>
      </c>
      <c r="EG17" s="447">
        <f t="shared" si="28"/>
        <v>360</v>
      </c>
      <c r="EH17" s="447">
        <f t="shared" si="28"/>
        <v>297</v>
      </c>
      <c r="EI17" s="447">
        <f t="shared" si="28"/>
        <v>310</v>
      </c>
      <c r="EJ17" s="447">
        <f t="shared" si="28"/>
        <v>388</v>
      </c>
      <c r="EK17" s="447">
        <f t="shared" si="28"/>
        <v>307</v>
      </c>
      <c r="EL17" s="447">
        <f t="shared" si="28"/>
        <v>249</v>
      </c>
      <c r="EM17" s="447">
        <f t="shared" si="28"/>
        <v>204</v>
      </c>
      <c r="EN17" s="447">
        <f t="shared" si="28"/>
        <v>138</v>
      </c>
      <c r="EO17" s="447">
        <f t="shared" si="28"/>
        <v>72</v>
      </c>
      <c r="EP17" s="447">
        <f t="shared" si="28"/>
        <v>31</v>
      </c>
      <c r="EQ17" s="447">
        <f t="shared" si="28"/>
        <v>9</v>
      </c>
      <c r="ER17" s="447">
        <f t="shared" si="28"/>
        <v>1</v>
      </c>
      <c r="ES17" s="245">
        <f t="shared" si="26"/>
        <v>5284</v>
      </c>
      <c r="EU17" s="245">
        <f t="shared" si="2"/>
        <v>23630</v>
      </c>
      <c r="EV17" s="245">
        <f t="shared" si="3"/>
        <v>24694</v>
      </c>
      <c r="EW17" s="245">
        <f t="shared" si="4"/>
        <v>24325</v>
      </c>
      <c r="EX17" s="245">
        <f t="shared" si="5"/>
        <v>23631</v>
      </c>
      <c r="EY17" s="245">
        <f t="shared" si="6"/>
        <v>26194</v>
      </c>
      <c r="EZ17" s="245">
        <f t="shared" si="7"/>
        <v>27031</v>
      </c>
      <c r="FA17" s="245">
        <f t="shared" si="8"/>
        <v>33731</v>
      </c>
      <c r="FB17" s="245">
        <f t="shared" si="9"/>
        <v>43026</v>
      </c>
      <c r="FC17" s="245">
        <f t="shared" si="10"/>
        <v>39461</v>
      </c>
      <c r="FD17" s="245">
        <f t="shared" si="11"/>
        <v>32760</v>
      </c>
      <c r="FE17" s="245">
        <f t="shared" si="12"/>
        <v>27054</v>
      </c>
      <c r="FF17" s="245">
        <f t="shared" si="13"/>
        <v>28373</v>
      </c>
      <c r="FG17" s="245">
        <f t="shared" si="14"/>
        <v>35320</v>
      </c>
      <c r="FH17" s="245">
        <f t="shared" si="15"/>
        <v>28085</v>
      </c>
      <c r="FI17" s="245">
        <f t="shared" si="16"/>
        <v>22857</v>
      </c>
      <c r="FJ17" s="245">
        <f t="shared" si="17"/>
        <v>18770</v>
      </c>
      <c r="FK17" s="245">
        <f t="shared" si="18"/>
        <v>12807</v>
      </c>
      <c r="FL17" s="245">
        <f t="shared" si="19"/>
        <v>6910</v>
      </c>
      <c r="FM17" s="245">
        <f t="shared" si="20"/>
        <v>2914</v>
      </c>
      <c r="FN17" s="245">
        <f t="shared" si="21"/>
        <v>936</v>
      </c>
      <c r="FO17" s="245">
        <f t="shared" si="22"/>
        <v>131</v>
      </c>
      <c r="FP17" s="266">
        <f t="shared" si="27"/>
        <v>482640</v>
      </c>
      <c r="FQ17" s="443">
        <f t="shared" si="23"/>
        <v>0</v>
      </c>
    </row>
    <row r="18" spans="1:173" s="232" customFormat="1" ht="12.75" hidden="1" x14ac:dyDescent="0.15">
      <c r="A18" s="230" t="s">
        <v>1079</v>
      </c>
      <c r="B18" s="261" t="s">
        <v>1064</v>
      </c>
      <c r="C18" s="245">
        <v>47254</v>
      </c>
      <c r="D18" s="245">
        <v>349</v>
      </c>
      <c r="E18" s="245">
        <v>365</v>
      </c>
      <c r="F18" s="245">
        <v>361</v>
      </c>
      <c r="G18" s="245">
        <v>372</v>
      </c>
      <c r="H18" s="245">
        <v>366</v>
      </c>
      <c r="I18" s="245">
        <v>376</v>
      </c>
      <c r="J18" s="245">
        <v>389</v>
      </c>
      <c r="K18" s="245">
        <v>408</v>
      </c>
      <c r="L18" s="245">
        <v>395</v>
      </c>
      <c r="M18" s="245">
        <v>461</v>
      </c>
      <c r="N18" s="245">
        <v>447</v>
      </c>
      <c r="O18" s="245">
        <v>441</v>
      </c>
      <c r="P18" s="245">
        <v>473</v>
      </c>
      <c r="Q18" s="245">
        <v>433</v>
      </c>
      <c r="R18" s="245">
        <v>473</v>
      </c>
      <c r="S18" s="245">
        <v>497</v>
      </c>
      <c r="T18" s="245">
        <v>441</v>
      </c>
      <c r="U18" s="245">
        <v>447</v>
      </c>
      <c r="V18" s="245">
        <v>387</v>
      </c>
      <c r="W18" s="245">
        <v>275</v>
      </c>
      <c r="X18" s="245">
        <v>239</v>
      </c>
      <c r="Y18" s="245">
        <v>257</v>
      </c>
      <c r="Z18" s="245">
        <v>285</v>
      </c>
      <c r="AA18" s="245">
        <v>294</v>
      </c>
      <c r="AB18" s="245">
        <v>350</v>
      </c>
      <c r="AC18" s="245">
        <v>384</v>
      </c>
      <c r="AD18" s="245">
        <v>424</v>
      </c>
      <c r="AE18" s="245">
        <v>363</v>
      </c>
      <c r="AF18" s="245">
        <v>426</v>
      </c>
      <c r="AG18" s="245">
        <v>466</v>
      </c>
      <c r="AH18" s="245">
        <v>473</v>
      </c>
      <c r="AI18" s="245">
        <v>485</v>
      </c>
      <c r="AJ18" s="245">
        <v>546</v>
      </c>
      <c r="AK18" s="245">
        <v>516</v>
      </c>
      <c r="AL18" s="245">
        <v>581</v>
      </c>
      <c r="AM18" s="245">
        <v>577</v>
      </c>
      <c r="AN18" s="245">
        <v>615</v>
      </c>
      <c r="AO18" s="245">
        <v>672</v>
      </c>
      <c r="AP18" s="245">
        <v>640</v>
      </c>
      <c r="AQ18" s="245">
        <v>621</v>
      </c>
      <c r="AR18" s="245">
        <v>584</v>
      </c>
      <c r="AS18" s="245">
        <v>598</v>
      </c>
      <c r="AT18" s="245">
        <v>618</v>
      </c>
      <c r="AU18" s="245">
        <v>559</v>
      </c>
      <c r="AV18" s="245">
        <v>495</v>
      </c>
      <c r="AW18" s="245">
        <v>613</v>
      </c>
      <c r="AX18" s="245">
        <v>580</v>
      </c>
      <c r="AY18" s="245">
        <v>540</v>
      </c>
      <c r="AZ18" s="245">
        <v>552</v>
      </c>
      <c r="BA18" s="245">
        <v>509</v>
      </c>
      <c r="BB18" s="245">
        <v>561</v>
      </c>
      <c r="BC18" s="245">
        <v>556</v>
      </c>
      <c r="BD18" s="245">
        <v>598</v>
      </c>
      <c r="BE18" s="245">
        <v>510</v>
      </c>
      <c r="BF18" s="245">
        <v>655</v>
      </c>
      <c r="BG18" s="245">
        <v>649</v>
      </c>
      <c r="BH18" s="245">
        <v>649</v>
      </c>
      <c r="BI18" s="245">
        <v>720</v>
      </c>
      <c r="BJ18" s="245">
        <v>668</v>
      </c>
      <c r="BK18" s="245">
        <v>799</v>
      </c>
      <c r="BL18" s="245">
        <v>848</v>
      </c>
      <c r="BM18" s="245">
        <v>1013</v>
      </c>
      <c r="BN18" s="245">
        <v>980</v>
      </c>
      <c r="BO18" s="245">
        <v>931</v>
      </c>
      <c r="BP18" s="245">
        <v>562</v>
      </c>
      <c r="BQ18" s="245">
        <v>572</v>
      </c>
      <c r="BR18" s="245">
        <v>696</v>
      </c>
      <c r="BS18" s="245">
        <v>633</v>
      </c>
      <c r="BT18" s="245">
        <v>659</v>
      </c>
      <c r="BU18" s="245">
        <v>641</v>
      </c>
      <c r="BV18" s="245">
        <v>553</v>
      </c>
      <c r="BW18" s="245">
        <v>465</v>
      </c>
      <c r="BX18" s="245">
        <v>549</v>
      </c>
      <c r="BY18" s="245">
        <v>607</v>
      </c>
      <c r="BZ18" s="245">
        <v>618</v>
      </c>
      <c r="CA18" s="245">
        <v>583</v>
      </c>
      <c r="CB18" s="245">
        <v>525</v>
      </c>
      <c r="CC18" s="245">
        <v>639</v>
      </c>
      <c r="CD18" s="245">
        <v>616</v>
      </c>
      <c r="CE18" s="245">
        <v>526</v>
      </c>
      <c r="CF18" s="245">
        <v>498</v>
      </c>
      <c r="CG18" s="245">
        <v>533</v>
      </c>
      <c r="CH18" s="245">
        <v>482</v>
      </c>
      <c r="CI18" s="245">
        <v>443</v>
      </c>
      <c r="CJ18" s="245">
        <v>481</v>
      </c>
      <c r="CK18" s="245">
        <v>362</v>
      </c>
      <c r="CL18" s="245">
        <v>346</v>
      </c>
      <c r="CM18" s="245">
        <v>273</v>
      </c>
      <c r="CN18" s="245">
        <v>236</v>
      </c>
      <c r="CO18" s="245">
        <v>203</v>
      </c>
      <c r="CP18" s="245">
        <v>150</v>
      </c>
      <c r="CQ18" s="245">
        <v>109</v>
      </c>
      <c r="CR18" s="245">
        <v>107</v>
      </c>
      <c r="CS18" s="245">
        <v>95</v>
      </c>
      <c r="CT18" s="245">
        <v>77</v>
      </c>
      <c r="CU18" s="245">
        <v>47</v>
      </c>
      <c r="CV18" s="245">
        <v>47</v>
      </c>
      <c r="CW18" s="245">
        <v>33</v>
      </c>
      <c r="CX18" s="245">
        <v>25</v>
      </c>
      <c r="CY18" s="245">
        <v>23</v>
      </c>
      <c r="CZ18" s="245">
        <v>32</v>
      </c>
      <c r="DA18" s="266">
        <v>53</v>
      </c>
      <c r="DB18" s="245">
        <v>1813</v>
      </c>
      <c r="DC18" s="245">
        <v>2029</v>
      </c>
      <c r="DD18" s="245">
        <v>2267</v>
      </c>
      <c r="DE18" s="245">
        <v>2047</v>
      </c>
      <c r="DF18" s="245">
        <v>1425</v>
      </c>
      <c r="DG18" s="245">
        <v>2063</v>
      </c>
      <c r="DH18" s="245">
        <v>2601</v>
      </c>
      <c r="DI18" s="245">
        <v>3125</v>
      </c>
      <c r="DJ18" s="245">
        <v>2854</v>
      </c>
      <c r="DK18" s="245">
        <v>2794</v>
      </c>
      <c r="DL18" s="245">
        <v>2880</v>
      </c>
      <c r="DM18" s="245">
        <v>3485</v>
      </c>
      <c r="DN18" s="245">
        <v>4334</v>
      </c>
      <c r="DO18" s="245">
        <v>3201</v>
      </c>
      <c r="DP18" s="245">
        <v>2792</v>
      </c>
      <c r="DQ18" s="245">
        <v>2889</v>
      </c>
      <c r="DR18" s="245">
        <v>2437</v>
      </c>
      <c r="DS18" s="245">
        <v>1420</v>
      </c>
      <c r="DT18" s="245">
        <v>538</v>
      </c>
      <c r="DU18" s="245">
        <v>175</v>
      </c>
      <c r="DV18" s="245">
        <v>32</v>
      </c>
      <c r="DW18" s="266">
        <f t="shared" si="24"/>
        <v>47201</v>
      </c>
      <c r="DX18" s="447">
        <f t="shared" si="0"/>
        <v>2</v>
      </c>
      <c r="DY18" s="447">
        <f t="shared" si="28"/>
        <v>2</v>
      </c>
      <c r="DZ18" s="447">
        <f t="shared" si="28"/>
        <v>3</v>
      </c>
      <c r="EA18" s="447">
        <f t="shared" si="28"/>
        <v>2</v>
      </c>
      <c r="EB18" s="447">
        <f t="shared" si="28"/>
        <v>2</v>
      </c>
      <c r="EC18" s="447">
        <f t="shared" si="28"/>
        <v>2</v>
      </c>
      <c r="ED18" s="447">
        <f t="shared" si="28"/>
        <v>3</v>
      </c>
      <c r="EE18" s="447">
        <f t="shared" si="28"/>
        <v>3</v>
      </c>
      <c r="EF18" s="447">
        <f t="shared" si="28"/>
        <v>3</v>
      </c>
      <c r="EG18" s="447">
        <f t="shared" si="28"/>
        <v>3</v>
      </c>
      <c r="EH18" s="447">
        <f t="shared" si="28"/>
        <v>3</v>
      </c>
      <c r="EI18" s="447">
        <f t="shared" si="28"/>
        <v>5</v>
      </c>
      <c r="EJ18" s="447">
        <f t="shared" si="28"/>
        <v>7</v>
      </c>
      <c r="EK18" s="447">
        <f t="shared" si="28"/>
        <v>3</v>
      </c>
      <c r="EL18" s="447">
        <f t="shared" si="28"/>
        <v>3</v>
      </c>
      <c r="EM18" s="447">
        <f t="shared" si="28"/>
        <v>3</v>
      </c>
      <c r="EN18" s="447">
        <f t="shared" si="28"/>
        <v>2</v>
      </c>
      <c r="EO18" s="447">
        <f t="shared" si="28"/>
        <v>2</v>
      </c>
      <c r="EP18" s="447">
        <f t="shared" si="28"/>
        <v>0</v>
      </c>
      <c r="EQ18" s="447">
        <f t="shared" si="28"/>
        <v>0</v>
      </c>
      <c r="ER18" s="447">
        <f t="shared" si="28"/>
        <v>0</v>
      </c>
      <c r="ES18" s="245">
        <f t="shared" si="26"/>
        <v>53</v>
      </c>
      <c r="EU18" s="245">
        <f t="shared" si="2"/>
        <v>1815</v>
      </c>
      <c r="EV18" s="245">
        <f t="shared" si="3"/>
        <v>2031</v>
      </c>
      <c r="EW18" s="245">
        <f t="shared" si="4"/>
        <v>2270</v>
      </c>
      <c r="EX18" s="245">
        <f t="shared" si="5"/>
        <v>2049</v>
      </c>
      <c r="EY18" s="245">
        <f t="shared" si="6"/>
        <v>1427</v>
      </c>
      <c r="EZ18" s="245">
        <f t="shared" si="7"/>
        <v>2065</v>
      </c>
      <c r="FA18" s="245">
        <f t="shared" si="8"/>
        <v>2604</v>
      </c>
      <c r="FB18" s="245">
        <f t="shared" si="9"/>
        <v>3128</v>
      </c>
      <c r="FC18" s="245">
        <f t="shared" si="10"/>
        <v>2857</v>
      </c>
      <c r="FD18" s="245">
        <f t="shared" si="11"/>
        <v>2797</v>
      </c>
      <c r="FE18" s="245">
        <f t="shared" si="12"/>
        <v>2883</v>
      </c>
      <c r="FF18" s="245">
        <f t="shared" si="13"/>
        <v>3490</v>
      </c>
      <c r="FG18" s="245">
        <f t="shared" si="14"/>
        <v>4341</v>
      </c>
      <c r="FH18" s="245">
        <f t="shared" si="15"/>
        <v>3204</v>
      </c>
      <c r="FI18" s="245">
        <f t="shared" si="16"/>
        <v>2795</v>
      </c>
      <c r="FJ18" s="245">
        <f t="shared" si="17"/>
        <v>2892</v>
      </c>
      <c r="FK18" s="245">
        <f t="shared" si="18"/>
        <v>2439</v>
      </c>
      <c r="FL18" s="245">
        <f t="shared" si="19"/>
        <v>1422</v>
      </c>
      <c r="FM18" s="245">
        <f t="shared" si="20"/>
        <v>538</v>
      </c>
      <c r="FN18" s="245">
        <f t="shared" si="21"/>
        <v>175</v>
      </c>
      <c r="FO18" s="245">
        <f t="shared" si="22"/>
        <v>32</v>
      </c>
      <c r="FP18" s="266">
        <f t="shared" si="27"/>
        <v>47254</v>
      </c>
      <c r="FQ18" s="443">
        <f t="shared" si="23"/>
        <v>0</v>
      </c>
    </row>
    <row r="19" spans="1:173" s="232" customFormat="1" ht="12.75" hidden="1" x14ac:dyDescent="0.15">
      <c r="A19" s="230" t="s">
        <v>496</v>
      </c>
      <c r="B19" s="261" t="s">
        <v>1064</v>
      </c>
      <c r="C19" s="245">
        <v>93238</v>
      </c>
      <c r="D19" s="245">
        <v>835</v>
      </c>
      <c r="E19" s="245">
        <v>836</v>
      </c>
      <c r="F19" s="245">
        <v>843</v>
      </c>
      <c r="G19" s="245">
        <v>851</v>
      </c>
      <c r="H19" s="245">
        <v>864</v>
      </c>
      <c r="I19" s="245">
        <v>829</v>
      </c>
      <c r="J19" s="245">
        <v>859</v>
      </c>
      <c r="K19" s="245">
        <v>881</v>
      </c>
      <c r="L19" s="245">
        <v>822</v>
      </c>
      <c r="M19" s="245">
        <v>894</v>
      </c>
      <c r="N19" s="245">
        <v>853</v>
      </c>
      <c r="O19" s="245">
        <v>873</v>
      </c>
      <c r="P19" s="245">
        <v>824</v>
      </c>
      <c r="Q19" s="245">
        <v>798</v>
      </c>
      <c r="R19" s="245">
        <v>773</v>
      </c>
      <c r="S19" s="245">
        <v>755</v>
      </c>
      <c r="T19" s="245">
        <v>769</v>
      </c>
      <c r="U19" s="245">
        <v>740</v>
      </c>
      <c r="V19" s="245">
        <v>767</v>
      </c>
      <c r="W19" s="245">
        <v>762</v>
      </c>
      <c r="X19" s="245">
        <v>740</v>
      </c>
      <c r="Y19" s="245">
        <v>736</v>
      </c>
      <c r="Z19" s="245">
        <v>729</v>
      </c>
      <c r="AA19" s="245">
        <v>780</v>
      </c>
      <c r="AB19" s="245">
        <v>823</v>
      </c>
      <c r="AC19" s="245">
        <v>811</v>
      </c>
      <c r="AD19" s="245">
        <v>855</v>
      </c>
      <c r="AE19" s="245">
        <v>891</v>
      </c>
      <c r="AF19" s="245">
        <v>948</v>
      </c>
      <c r="AG19" s="245">
        <v>980</v>
      </c>
      <c r="AH19" s="245">
        <v>998</v>
      </c>
      <c r="AI19" s="245">
        <v>1074</v>
      </c>
      <c r="AJ19" s="245">
        <v>1175</v>
      </c>
      <c r="AK19" s="245">
        <v>1192</v>
      </c>
      <c r="AL19" s="245">
        <v>1290</v>
      </c>
      <c r="AM19" s="245">
        <v>1460</v>
      </c>
      <c r="AN19" s="245">
        <v>1523</v>
      </c>
      <c r="AO19" s="245">
        <v>1514</v>
      </c>
      <c r="AP19" s="245">
        <v>1636</v>
      </c>
      <c r="AQ19" s="245">
        <v>1601</v>
      </c>
      <c r="AR19" s="245">
        <v>1602</v>
      </c>
      <c r="AS19" s="245">
        <v>1594</v>
      </c>
      <c r="AT19" s="245">
        <v>1620</v>
      </c>
      <c r="AU19" s="245">
        <v>1483</v>
      </c>
      <c r="AV19" s="245">
        <v>1168</v>
      </c>
      <c r="AW19" s="245">
        <v>1463</v>
      </c>
      <c r="AX19" s="245">
        <v>1318</v>
      </c>
      <c r="AY19" s="245">
        <v>1330</v>
      </c>
      <c r="AZ19" s="245">
        <v>1278</v>
      </c>
      <c r="BA19" s="245">
        <v>1174</v>
      </c>
      <c r="BB19" s="245">
        <v>1197</v>
      </c>
      <c r="BC19" s="245">
        <v>1138</v>
      </c>
      <c r="BD19" s="245">
        <v>1144</v>
      </c>
      <c r="BE19" s="245">
        <v>1090</v>
      </c>
      <c r="BF19" s="245">
        <v>1082</v>
      </c>
      <c r="BG19" s="245">
        <v>1102</v>
      </c>
      <c r="BH19" s="245">
        <v>1130</v>
      </c>
      <c r="BI19" s="245">
        <v>1199</v>
      </c>
      <c r="BJ19" s="245">
        <v>1214</v>
      </c>
      <c r="BK19" s="245">
        <v>1361</v>
      </c>
      <c r="BL19" s="245">
        <v>1450</v>
      </c>
      <c r="BM19" s="245">
        <v>1710</v>
      </c>
      <c r="BN19" s="245">
        <v>1727</v>
      </c>
      <c r="BO19" s="245">
        <v>1712</v>
      </c>
      <c r="BP19" s="245">
        <v>985</v>
      </c>
      <c r="BQ19" s="245">
        <v>1098</v>
      </c>
      <c r="BR19" s="245">
        <v>1291</v>
      </c>
      <c r="BS19" s="245">
        <v>1232</v>
      </c>
      <c r="BT19" s="245">
        <v>1298</v>
      </c>
      <c r="BU19" s="245">
        <v>1219</v>
      </c>
      <c r="BV19" s="245">
        <v>1064</v>
      </c>
      <c r="BW19" s="245">
        <v>1009</v>
      </c>
      <c r="BX19" s="245">
        <v>978</v>
      </c>
      <c r="BY19" s="245">
        <v>1014</v>
      </c>
      <c r="BZ19" s="245">
        <v>1027</v>
      </c>
      <c r="CA19" s="245">
        <v>981</v>
      </c>
      <c r="CB19" s="245">
        <v>900</v>
      </c>
      <c r="CC19" s="245">
        <v>881</v>
      </c>
      <c r="CD19" s="245">
        <v>852</v>
      </c>
      <c r="CE19" s="245">
        <v>796</v>
      </c>
      <c r="CF19" s="245">
        <v>738</v>
      </c>
      <c r="CG19" s="245">
        <v>696</v>
      </c>
      <c r="CH19" s="245">
        <v>617</v>
      </c>
      <c r="CI19" s="245">
        <v>603</v>
      </c>
      <c r="CJ19" s="245">
        <v>545</v>
      </c>
      <c r="CK19" s="245">
        <v>460</v>
      </c>
      <c r="CL19" s="245">
        <v>367</v>
      </c>
      <c r="CM19" s="245">
        <v>347</v>
      </c>
      <c r="CN19" s="245">
        <v>302</v>
      </c>
      <c r="CO19" s="245">
        <v>251</v>
      </c>
      <c r="CP19" s="245">
        <v>220</v>
      </c>
      <c r="CQ19" s="245">
        <v>157</v>
      </c>
      <c r="CR19" s="245">
        <v>129</v>
      </c>
      <c r="CS19" s="245">
        <v>130</v>
      </c>
      <c r="CT19" s="245">
        <v>89</v>
      </c>
      <c r="CU19" s="245">
        <v>79</v>
      </c>
      <c r="CV19" s="245">
        <v>56</v>
      </c>
      <c r="CW19" s="245">
        <v>36</v>
      </c>
      <c r="CX19" s="245">
        <v>42</v>
      </c>
      <c r="CY19" s="245">
        <v>28</v>
      </c>
      <c r="CZ19" s="245">
        <v>38</v>
      </c>
      <c r="DA19" s="266">
        <v>213</v>
      </c>
      <c r="DB19" s="245">
        <v>4229</v>
      </c>
      <c r="DC19" s="245">
        <v>4285</v>
      </c>
      <c r="DD19" s="245">
        <v>4121</v>
      </c>
      <c r="DE19" s="245">
        <v>3793</v>
      </c>
      <c r="DF19" s="245">
        <v>3808</v>
      </c>
      <c r="DG19" s="245">
        <v>4485</v>
      </c>
      <c r="DH19" s="245">
        <v>5729</v>
      </c>
      <c r="DI19" s="245">
        <v>7734</v>
      </c>
      <c r="DJ19" s="245">
        <v>7467</v>
      </c>
      <c r="DK19" s="245">
        <v>6563</v>
      </c>
      <c r="DL19" s="245">
        <v>5651</v>
      </c>
      <c r="DM19" s="245">
        <v>6006</v>
      </c>
      <c r="DN19" s="245">
        <v>7584</v>
      </c>
      <c r="DO19" s="245">
        <v>6138</v>
      </c>
      <c r="DP19" s="245">
        <v>5092</v>
      </c>
      <c r="DQ19" s="245">
        <v>4410</v>
      </c>
      <c r="DR19" s="245">
        <v>3199</v>
      </c>
      <c r="DS19" s="245">
        <v>1727</v>
      </c>
      <c r="DT19" s="245">
        <v>725</v>
      </c>
      <c r="DU19" s="245">
        <v>241</v>
      </c>
      <c r="DV19" s="245">
        <v>38</v>
      </c>
      <c r="DW19" s="266">
        <f t="shared" si="24"/>
        <v>93025</v>
      </c>
      <c r="DX19" s="447">
        <f t="shared" si="0"/>
        <v>10</v>
      </c>
      <c r="DY19" s="447">
        <f t="shared" si="28"/>
        <v>10</v>
      </c>
      <c r="DZ19" s="447">
        <f t="shared" si="28"/>
        <v>10</v>
      </c>
      <c r="EA19" s="447">
        <f t="shared" si="28"/>
        <v>8</v>
      </c>
      <c r="EB19" s="447">
        <f t="shared" si="28"/>
        <v>9</v>
      </c>
      <c r="EC19" s="447">
        <f t="shared" si="28"/>
        <v>11</v>
      </c>
      <c r="ED19" s="447">
        <f t="shared" si="28"/>
        <v>13</v>
      </c>
      <c r="EE19" s="447">
        <f t="shared" si="28"/>
        <v>18</v>
      </c>
      <c r="EF19" s="447">
        <f t="shared" si="28"/>
        <v>17</v>
      </c>
      <c r="EG19" s="447">
        <f t="shared" si="28"/>
        <v>15</v>
      </c>
      <c r="EH19" s="447">
        <f t="shared" si="28"/>
        <v>13</v>
      </c>
      <c r="EI19" s="447">
        <f t="shared" si="28"/>
        <v>14</v>
      </c>
      <c r="EJ19" s="447">
        <f t="shared" si="28"/>
        <v>17</v>
      </c>
      <c r="EK19" s="447">
        <f t="shared" si="28"/>
        <v>14</v>
      </c>
      <c r="EL19" s="447">
        <f t="shared" si="28"/>
        <v>11</v>
      </c>
      <c r="EM19" s="447">
        <f t="shared" si="28"/>
        <v>10</v>
      </c>
      <c r="EN19" s="447">
        <f t="shared" si="28"/>
        <v>8</v>
      </c>
      <c r="EO19" s="447">
        <f t="shared" si="28"/>
        <v>4</v>
      </c>
      <c r="EP19" s="447">
        <f t="shared" si="28"/>
        <v>1</v>
      </c>
      <c r="EQ19" s="447">
        <f t="shared" si="28"/>
        <v>0</v>
      </c>
      <c r="ER19" s="447">
        <f t="shared" si="28"/>
        <v>0</v>
      </c>
      <c r="ES19" s="245">
        <f t="shared" si="26"/>
        <v>213</v>
      </c>
      <c r="EU19" s="245">
        <f t="shared" si="2"/>
        <v>4239</v>
      </c>
      <c r="EV19" s="245">
        <f t="shared" si="3"/>
        <v>4295</v>
      </c>
      <c r="EW19" s="245">
        <f t="shared" si="4"/>
        <v>4131</v>
      </c>
      <c r="EX19" s="245">
        <f t="shared" si="5"/>
        <v>3801</v>
      </c>
      <c r="EY19" s="245">
        <f t="shared" si="6"/>
        <v>3817</v>
      </c>
      <c r="EZ19" s="245">
        <f t="shared" si="7"/>
        <v>4496</v>
      </c>
      <c r="FA19" s="245">
        <f t="shared" si="8"/>
        <v>5742</v>
      </c>
      <c r="FB19" s="245">
        <f t="shared" si="9"/>
        <v>7752</v>
      </c>
      <c r="FC19" s="245">
        <f t="shared" si="10"/>
        <v>7484</v>
      </c>
      <c r="FD19" s="245">
        <f t="shared" si="11"/>
        <v>6578</v>
      </c>
      <c r="FE19" s="245">
        <f t="shared" si="12"/>
        <v>5664</v>
      </c>
      <c r="FF19" s="245">
        <f t="shared" si="13"/>
        <v>6020</v>
      </c>
      <c r="FG19" s="245">
        <f t="shared" si="14"/>
        <v>7601</v>
      </c>
      <c r="FH19" s="245">
        <f t="shared" si="15"/>
        <v>6152</v>
      </c>
      <c r="FI19" s="245">
        <f t="shared" si="16"/>
        <v>5103</v>
      </c>
      <c r="FJ19" s="245">
        <f t="shared" si="17"/>
        <v>4420</v>
      </c>
      <c r="FK19" s="245">
        <f t="shared" si="18"/>
        <v>3207</v>
      </c>
      <c r="FL19" s="245">
        <f t="shared" si="19"/>
        <v>1731</v>
      </c>
      <c r="FM19" s="245">
        <f t="shared" si="20"/>
        <v>726</v>
      </c>
      <c r="FN19" s="245">
        <f t="shared" si="21"/>
        <v>241</v>
      </c>
      <c r="FO19" s="245">
        <f t="shared" si="22"/>
        <v>38</v>
      </c>
      <c r="FP19" s="266">
        <f t="shared" si="27"/>
        <v>93238</v>
      </c>
      <c r="FQ19" s="443">
        <f t="shared" si="23"/>
        <v>0</v>
      </c>
    </row>
    <row r="20" spans="1:173" s="232" customFormat="1" ht="12.75" hidden="1" x14ac:dyDescent="0.15">
      <c r="A20" s="230" t="s">
        <v>1080</v>
      </c>
      <c r="B20" s="261" t="s">
        <v>1064</v>
      </c>
      <c r="C20" s="245">
        <v>196127</v>
      </c>
      <c r="D20" s="245">
        <v>2043</v>
      </c>
      <c r="E20" s="245">
        <v>1944</v>
      </c>
      <c r="F20" s="245">
        <v>2012</v>
      </c>
      <c r="G20" s="245">
        <v>1981</v>
      </c>
      <c r="H20" s="245">
        <v>1805</v>
      </c>
      <c r="I20" s="245">
        <v>1860</v>
      </c>
      <c r="J20" s="245">
        <v>1885</v>
      </c>
      <c r="K20" s="245">
        <v>1964</v>
      </c>
      <c r="L20" s="245">
        <v>1922</v>
      </c>
      <c r="M20" s="245">
        <v>1991</v>
      </c>
      <c r="N20" s="245">
        <v>2018</v>
      </c>
      <c r="O20" s="245">
        <v>2083</v>
      </c>
      <c r="P20" s="245">
        <v>2076</v>
      </c>
      <c r="Q20" s="245">
        <v>1999</v>
      </c>
      <c r="R20" s="245">
        <v>2061</v>
      </c>
      <c r="S20" s="245">
        <v>1996</v>
      </c>
      <c r="T20" s="245">
        <v>1982</v>
      </c>
      <c r="U20" s="245">
        <v>1855</v>
      </c>
      <c r="V20" s="245">
        <v>1809</v>
      </c>
      <c r="W20" s="245">
        <v>1865</v>
      </c>
      <c r="X20" s="245">
        <v>1969</v>
      </c>
      <c r="Y20" s="245">
        <v>1869</v>
      </c>
      <c r="Z20" s="245">
        <v>1793</v>
      </c>
      <c r="AA20" s="245">
        <v>1897</v>
      </c>
      <c r="AB20" s="245">
        <v>1928</v>
      </c>
      <c r="AC20" s="245">
        <v>2128</v>
      </c>
      <c r="AD20" s="245">
        <v>2267</v>
      </c>
      <c r="AE20" s="245">
        <v>2386</v>
      </c>
      <c r="AF20" s="245">
        <v>2369</v>
      </c>
      <c r="AG20" s="245">
        <v>2398</v>
      </c>
      <c r="AH20" s="245">
        <v>2612</v>
      </c>
      <c r="AI20" s="245">
        <v>2753</v>
      </c>
      <c r="AJ20" s="245">
        <v>2820</v>
      </c>
      <c r="AK20" s="245">
        <v>2965</v>
      </c>
      <c r="AL20" s="245">
        <v>3158</v>
      </c>
      <c r="AM20" s="245">
        <v>3281</v>
      </c>
      <c r="AN20" s="245">
        <v>3430</v>
      </c>
      <c r="AO20" s="245">
        <v>3684</v>
      </c>
      <c r="AP20" s="245">
        <v>3522</v>
      </c>
      <c r="AQ20" s="245">
        <v>3442</v>
      </c>
      <c r="AR20" s="245">
        <v>3392</v>
      </c>
      <c r="AS20" s="245">
        <v>3168</v>
      </c>
      <c r="AT20" s="245">
        <v>3295</v>
      </c>
      <c r="AU20" s="245">
        <v>3197</v>
      </c>
      <c r="AV20" s="245">
        <v>2406</v>
      </c>
      <c r="AW20" s="245">
        <v>2973</v>
      </c>
      <c r="AX20" s="245">
        <v>2716</v>
      </c>
      <c r="AY20" s="245">
        <v>2563</v>
      </c>
      <c r="AZ20" s="245">
        <v>2401</v>
      </c>
      <c r="BA20" s="245">
        <v>2261</v>
      </c>
      <c r="BB20" s="245">
        <v>2140</v>
      </c>
      <c r="BC20" s="245">
        <v>2179</v>
      </c>
      <c r="BD20" s="245">
        <v>2022</v>
      </c>
      <c r="BE20" s="245">
        <v>1876</v>
      </c>
      <c r="BF20" s="245">
        <v>2046</v>
      </c>
      <c r="BG20" s="245">
        <v>2054</v>
      </c>
      <c r="BH20" s="245">
        <v>2116</v>
      </c>
      <c r="BI20" s="245">
        <v>2267</v>
      </c>
      <c r="BJ20" s="245">
        <v>2462</v>
      </c>
      <c r="BK20" s="245">
        <v>2705</v>
      </c>
      <c r="BL20" s="245">
        <v>2878</v>
      </c>
      <c r="BM20" s="245">
        <v>3302</v>
      </c>
      <c r="BN20" s="245">
        <v>3278</v>
      </c>
      <c r="BO20" s="245">
        <v>3191</v>
      </c>
      <c r="BP20" s="245">
        <v>2021</v>
      </c>
      <c r="BQ20" s="245">
        <v>2205</v>
      </c>
      <c r="BR20" s="245">
        <v>2673</v>
      </c>
      <c r="BS20" s="245">
        <v>2540</v>
      </c>
      <c r="BT20" s="245">
        <v>2706</v>
      </c>
      <c r="BU20" s="245">
        <v>2610</v>
      </c>
      <c r="BV20" s="245">
        <v>2168</v>
      </c>
      <c r="BW20" s="245">
        <v>1960</v>
      </c>
      <c r="BX20" s="245">
        <v>1969</v>
      </c>
      <c r="BY20" s="245">
        <v>2000</v>
      </c>
      <c r="BZ20" s="245">
        <v>1962</v>
      </c>
      <c r="CA20" s="245">
        <v>1775</v>
      </c>
      <c r="CB20" s="245">
        <v>1582</v>
      </c>
      <c r="CC20" s="245">
        <v>1552</v>
      </c>
      <c r="CD20" s="245">
        <v>1503</v>
      </c>
      <c r="CE20" s="245">
        <v>1250</v>
      </c>
      <c r="CF20" s="245">
        <v>1181</v>
      </c>
      <c r="CG20" s="245">
        <v>1074</v>
      </c>
      <c r="CH20" s="245">
        <v>1006</v>
      </c>
      <c r="CI20" s="245">
        <v>845</v>
      </c>
      <c r="CJ20" s="245">
        <v>814</v>
      </c>
      <c r="CK20" s="245">
        <v>645</v>
      </c>
      <c r="CL20" s="245">
        <v>552</v>
      </c>
      <c r="CM20" s="245">
        <v>503</v>
      </c>
      <c r="CN20" s="245">
        <v>421</v>
      </c>
      <c r="CO20" s="245">
        <v>381</v>
      </c>
      <c r="CP20" s="245">
        <v>325</v>
      </c>
      <c r="CQ20" s="245">
        <v>209</v>
      </c>
      <c r="CR20" s="245">
        <v>205</v>
      </c>
      <c r="CS20" s="245">
        <v>177</v>
      </c>
      <c r="CT20" s="245">
        <v>115</v>
      </c>
      <c r="CU20" s="245">
        <v>92</v>
      </c>
      <c r="CV20" s="245">
        <v>73</v>
      </c>
      <c r="CW20" s="245">
        <v>71</v>
      </c>
      <c r="CX20" s="245">
        <v>47</v>
      </c>
      <c r="CY20" s="245">
        <v>29</v>
      </c>
      <c r="CZ20" s="245">
        <v>55</v>
      </c>
      <c r="DA20" s="266">
        <v>121</v>
      </c>
      <c r="DB20" s="245">
        <v>9785</v>
      </c>
      <c r="DC20" s="245">
        <v>9622</v>
      </c>
      <c r="DD20" s="245">
        <v>10237</v>
      </c>
      <c r="DE20" s="245">
        <v>9507</v>
      </c>
      <c r="DF20" s="245">
        <v>9456</v>
      </c>
      <c r="DG20" s="245">
        <v>11548</v>
      </c>
      <c r="DH20" s="245">
        <v>14308</v>
      </c>
      <c r="DI20" s="245">
        <v>17359</v>
      </c>
      <c r="DJ20" s="245">
        <v>15458</v>
      </c>
      <c r="DK20" s="245">
        <v>12914</v>
      </c>
      <c r="DL20" s="245">
        <v>10263</v>
      </c>
      <c r="DM20" s="245">
        <v>11604</v>
      </c>
      <c r="DN20" s="245">
        <v>14670</v>
      </c>
      <c r="DO20" s="245">
        <v>12734</v>
      </c>
      <c r="DP20" s="245">
        <v>10059</v>
      </c>
      <c r="DQ20" s="245">
        <v>7662</v>
      </c>
      <c r="DR20" s="245">
        <v>4920</v>
      </c>
      <c r="DS20" s="245">
        <v>2502</v>
      </c>
      <c r="DT20" s="245">
        <v>1031</v>
      </c>
      <c r="DU20" s="245">
        <v>312</v>
      </c>
      <c r="DV20" s="245">
        <v>55</v>
      </c>
      <c r="DW20" s="266">
        <f t="shared" si="24"/>
        <v>196006</v>
      </c>
      <c r="DX20" s="447">
        <f t="shared" si="0"/>
        <v>6</v>
      </c>
      <c r="DY20" s="447">
        <f t="shared" si="28"/>
        <v>6</v>
      </c>
      <c r="DZ20" s="447">
        <f t="shared" si="28"/>
        <v>6</v>
      </c>
      <c r="EA20" s="447">
        <f t="shared" si="28"/>
        <v>6</v>
      </c>
      <c r="EB20" s="447">
        <f t="shared" si="28"/>
        <v>6</v>
      </c>
      <c r="EC20" s="447">
        <f t="shared" si="28"/>
        <v>7</v>
      </c>
      <c r="ED20" s="447">
        <f t="shared" si="28"/>
        <v>9</v>
      </c>
      <c r="EE20" s="447">
        <f t="shared" si="28"/>
        <v>10</v>
      </c>
      <c r="EF20" s="447">
        <f t="shared" si="28"/>
        <v>11</v>
      </c>
      <c r="EG20" s="447">
        <f t="shared" si="28"/>
        <v>8</v>
      </c>
      <c r="EH20" s="447">
        <f t="shared" si="28"/>
        <v>7</v>
      </c>
      <c r="EI20" s="447">
        <f t="shared" si="28"/>
        <v>7</v>
      </c>
      <c r="EJ20" s="447">
        <f t="shared" si="28"/>
        <v>9</v>
      </c>
      <c r="EK20" s="447">
        <f t="shared" si="28"/>
        <v>7</v>
      </c>
      <c r="EL20" s="447">
        <f t="shared" si="28"/>
        <v>7</v>
      </c>
      <c r="EM20" s="447">
        <f t="shared" si="28"/>
        <v>5</v>
      </c>
      <c r="EN20" s="447">
        <f t="shared" si="28"/>
        <v>2</v>
      </c>
      <c r="EO20" s="447">
        <f t="shared" si="28"/>
        <v>2</v>
      </c>
      <c r="EP20" s="447">
        <f t="shared" si="28"/>
        <v>0</v>
      </c>
      <c r="EQ20" s="447">
        <f t="shared" si="28"/>
        <v>0</v>
      </c>
      <c r="ER20" s="447">
        <f t="shared" si="28"/>
        <v>0</v>
      </c>
      <c r="ES20" s="245">
        <f t="shared" si="26"/>
        <v>121</v>
      </c>
      <c r="EU20" s="245">
        <f t="shared" si="2"/>
        <v>9791</v>
      </c>
      <c r="EV20" s="245">
        <f t="shared" si="3"/>
        <v>9628</v>
      </c>
      <c r="EW20" s="245">
        <f t="shared" si="4"/>
        <v>10243</v>
      </c>
      <c r="EX20" s="245">
        <f t="shared" si="5"/>
        <v>9513</v>
      </c>
      <c r="EY20" s="245">
        <f t="shared" si="6"/>
        <v>9462</v>
      </c>
      <c r="EZ20" s="245">
        <f t="shared" si="7"/>
        <v>11555</v>
      </c>
      <c r="FA20" s="245">
        <f t="shared" si="8"/>
        <v>14317</v>
      </c>
      <c r="FB20" s="245">
        <f t="shared" si="9"/>
        <v>17369</v>
      </c>
      <c r="FC20" s="245">
        <f t="shared" si="10"/>
        <v>15469</v>
      </c>
      <c r="FD20" s="245">
        <f t="shared" si="11"/>
        <v>12922</v>
      </c>
      <c r="FE20" s="245">
        <f t="shared" si="12"/>
        <v>10270</v>
      </c>
      <c r="FF20" s="245">
        <f t="shared" si="13"/>
        <v>11611</v>
      </c>
      <c r="FG20" s="245">
        <f t="shared" si="14"/>
        <v>14679</v>
      </c>
      <c r="FH20" s="245">
        <f t="shared" si="15"/>
        <v>12741</v>
      </c>
      <c r="FI20" s="245">
        <f t="shared" si="16"/>
        <v>10066</v>
      </c>
      <c r="FJ20" s="245">
        <f t="shared" si="17"/>
        <v>7667</v>
      </c>
      <c r="FK20" s="245">
        <f t="shared" si="18"/>
        <v>4922</v>
      </c>
      <c r="FL20" s="245">
        <f t="shared" si="19"/>
        <v>2504</v>
      </c>
      <c r="FM20" s="245">
        <f t="shared" si="20"/>
        <v>1031</v>
      </c>
      <c r="FN20" s="245">
        <f t="shared" si="21"/>
        <v>312</v>
      </c>
      <c r="FO20" s="245">
        <f t="shared" si="22"/>
        <v>55</v>
      </c>
      <c r="FP20" s="266">
        <f t="shared" si="27"/>
        <v>196127</v>
      </c>
      <c r="FQ20" s="443">
        <f t="shared" si="23"/>
        <v>0</v>
      </c>
    </row>
    <row r="21" spans="1:173" s="232" customFormat="1" ht="12.75" hidden="1" x14ac:dyDescent="0.15">
      <c r="A21" s="230" t="s">
        <v>524</v>
      </c>
      <c r="B21" s="261" t="s">
        <v>1064</v>
      </c>
      <c r="C21" s="245">
        <v>31158</v>
      </c>
      <c r="D21" s="245">
        <v>216</v>
      </c>
      <c r="E21" s="245">
        <v>206</v>
      </c>
      <c r="F21" s="245">
        <v>228</v>
      </c>
      <c r="G21" s="245">
        <v>232</v>
      </c>
      <c r="H21" s="245">
        <v>217</v>
      </c>
      <c r="I21" s="245">
        <v>235</v>
      </c>
      <c r="J21" s="245">
        <v>194</v>
      </c>
      <c r="K21" s="245">
        <v>221</v>
      </c>
      <c r="L21" s="245">
        <v>236</v>
      </c>
      <c r="M21" s="245">
        <v>215</v>
      </c>
      <c r="N21" s="245">
        <v>273</v>
      </c>
      <c r="O21" s="245">
        <v>266</v>
      </c>
      <c r="P21" s="245">
        <v>279</v>
      </c>
      <c r="Q21" s="245">
        <v>288</v>
      </c>
      <c r="R21" s="245">
        <v>311</v>
      </c>
      <c r="S21" s="245">
        <v>270</v>
      </c>
      <c r="T21" s="245">
        <v>315</v>
      </c>
      <c r="U21" s="245">
        <v>290</v>
      </c>
      <c r="V21" s="245">
        <v>260</v>
      </c>
      <c r="W21" s="245">
        <v>224</v>
      </c>
      <c r="X21" s="245">
        <v>258</v>
      </c>
      <c r="Y21" s="245">
        <v>226</v>
      </c>
      <c r="Z21" s="245">
        <v>274</v>
      </c>
      <c r="AA21" s="245">
        <v>306</v>
      </c>
      <c r="AB21" s="245">
        <v>249</v>
      </c>
      <c r="AC21" s="245">
        <v>240</v>
      </c>
      <c r="AD21" s="245">
        <v>315</v>
      </c>
      <c r="AE21" s="245">
        <v>272</v>
      </c>
      <c r="AF21" s="245">
        <v>341</v>
      </c>
      <c r="AG21" s="245">
        <v>314</v>
      </c>
      <c r="AH21" s="245">
        <v>318</v>
      </c>
      <c r="AI21" s="245">
        <v>320</v>
      </c>
      <c r="AJ21" s="245">
        <v>343</v>
      </c>
      <c r="AK21" s="245">
        <v>336</v>
      </c>
      <c r="AL21" s="245">
        <v>362</v>
      </c>
      <c r="AM21" s="245">
        <v>421</v>
      </c>
      <c r="AN21" s="245">
        <v>450</v>
      </c>
      <c r="AO21" s="245">
        <v>399</v>
      </c>
      <c r="AP21" s="245">
        <v>389</v>
      </c>
      <c r="AQ21" s="245">
        <v>390</v>
      </c>
      <c r="AR21" s="245">
        <v>408</v>
      </c>
      <c r="AS21" s="245">
        <v>343</v>
      </c>
      <c r="AT21" s="245">
        <v>362</v>
      </c>
      <c r="AU21" s="245">
        <v>371</v>
      </c>
      <c r="AV21" s="245">
        <v>271</v>
      </c>
      <c r="AW21" s="245">
        <v>386</v>
      </c>
      <c r="AX21" s="245">
        <v>355</v>
      </c>
      <c r="AY21" s="245">
        <v>342</v>
      </c>
      <c r="AZ21" s="245">
        <v>284</v>
      </c>
      <c r="BA21" s="245">
        <v>331</v>
      </c>
      <c r="BB21" s="245">
        <v>307</v>
      </c>
      <c r="BC21" s="245">
        <v>340</v>
      </c>
      <c r="BD21" s="245">
        <v>331</v>
      </c>
      <c r="BE21" s="245">
        <v>343</v>
      </c>
      <c r="BF21" s="245">
        <v>367</v>
      </c>
      <c r="BG21" s="245">
        <v>369</v>
      </c>
      <c r="BH21" s="245">
        <v>383</v>
      </c>
      <c r="BI21" s="245">
        <v>475</v>
      </c>
      <c r="BJ21" s="245">
        <v>462</v>
      </c>
      <c r="BK21" s="245">
        <v>547</v>
      </c>
      <c r="BL21" s="245">
        <v>609</v>
      </c>
      <c r="BM21" s="245">
        <v>721</v>
      </c>
      <c r="BN21" s="245">
        <v>709</v>
      </c>
      <c r="BO21" s="245">
        <v>661</v>
      </c>
      <c r="BP21" s="245">
        <v>378</v>
      </c>
      <c r="BQ21" s="245">
        <v>449</v>
      </c>
      <c r="BR21" s="245">
        <v>580</v>
      </c>
      <c r="BS21" s="245">
        <v>506</v>
      </c>
      <c r="BT21" s="245">
        <v>517</v>
      </c>
      <c r="BU21" s="245">
        <v>525</v>
      </c>
      <c r="BV21" s="245">
        <v>463</v>
      </c>
      <c r="BW21" s="245">
        <v>381</v>
      </c>
      <c r="BX21" s="245">
        <v>447</v>
      </c>
      <c r="BY21" s="245">
        <v>367</v>
      </c>
      <c r="BZ21" s="245">
        <v>458</v>
      </c>
      <c r="CA21" s="245">
        <v>421</v>
      </c>
      <c r="CB21" s="245">
        <v>329</v>
      </c>
      <c r="CC21" s="245">
        <v>380</v>
      </c>
      <c r="CD21" s="245">
        <v>373</v>
      </c>
      <c r="CE21" s="245">
        <v>305</v>
      </c>
      <c r="CF21" s="245">
        <v>282</v>
      </c>
      <c r="CG21" s="245">
        <v>266</v>
      </c>
      <c r="CH21" s="245">
        <v>289</v>
      </c>
      <c r="CI21" s="245">
        <v>221</v>
      </c>
      <c r="CJ21" s="245">
        <v>256</v>
      </c>
      <c r="CK21" s="245">
        <v>229</v>
      </c>
      <c r="CL21" s="245">
        <v>190</v>
      </c>
      <c r="CM21" s="245">
        <v>162</v>
      </c>
      <c r="CN21" s="245">
        <v>144</v>
      </c>
      <c r="CO21" s="245">
        <v>102</v>
      </c>
      <c r="CP21" s="245">
        <v>124</v>
      </c>
      <c r="CQ21" s="245">
        <v>67</v>
      </c>
      <c r="CR21" s="245">
        <v>77</v>
      </c>
      <c r="CS21" s="245">
        <v>56</v>
      </c>
      <c r="CT21" s="245">
        <v>49</v>
      </c>
      <c r="CU21" s="245">
        <v>35</v>
      </c>
      <c r="CV21" s="245">
        <v>32</v>
      </c>
      <c r="CW21" s="245">
        <v>25</v>
      </c>
      <c r="CX21" s="245">
        <v>14</v>
      </c>
      <c r="CY21" s="245">
        <v>11</v>
      </c>
      <c r="CZ21" s="245">
        <v>17</v>
      </c>
      <c r="DA21" s="266">
        <v>55</v>
      </c>
      <c r="DB21" s="245">
        <v>1099</v>
      </c>
      <c r="DC21" s="245">
        <v>1101</v>
      </c>
      <c r="DD21" s="245">
        <v>1417</v>
      </c>
      <c r="DE21" s="245">
        <v>1359</v>
      </c>
      <c r="DF21" s="245">
        <v>1313</v>
      </c>
      <c r="DG21" s="245">
        <v>1482</v>
      </c>
      <c r="DH21" s="245">
        <v>1679</v>
      </c>
      <c r="DI21" s="245">
        <v>2049</v>
      </c>
      <c r="DJ21" s="245">
        <v>1755</v>
      </c>
      <c r="DK21" s="245">
        <v>1698</v>
      </c>
      <c r="DL21" s="245">
        <v>1688</v>
      </c>
      <c r="DM21" s="245">
        <v>2236</v>
      </c>
      <c r="DN21" s="245">
        <v>3078</v>
      </c>
      <c r="DO21" s="245">
        <v>2577</v>
      </c>
      <c r="DP21" s="245">
        <v>2116</v>
      </c>
      <c r="DQ21" s="245">
        <v>1808</v>
      </c>
      <c r="DR21" s="245">
        <v>1314</v>
      </c>
      <c r="DS21" s="245">
        <v>827</v>
      </c>
      <c r="DT21" s="245">
        <v>373</v>
      </c>
      <c r="DU21" s="245">
        <v>117</v>
      </c>
      <c r="DV21" s="245">
        <v>17</v>
      </c>
      <c r="DW21" s="266">
        <f t="shared" si="24"/>
        <v>31103</v>
      </c>
      <c r="DX21" s="447">
        <f t="shared" si="0"/>
        <v>2</v>
      </c>
      <c r="DY21" s="447">
        <f t="shared" si="28"/>
        <v>2</v>
      </c>
      <c r="DZ21" s="447">
        <f t="shared" si="28"/>
        <v>3</v>
      </c>
      <c r="EA21" s="447">
        <f t="shared" si="28"/>
        <v>3</v>
      </c>
      <c r="EB21" s="447">
        <f t="shared" si="28"/>
        <v>3</v>
      </c>
      <c r="EC21" s="447">
        <f t="shared" si="28"/>
        <v>3</v>
      </c>
      <c r="ED21" s="447">
        <f t="shared" si="28"/>
        <v>3</v>
      </c>
      <c r="EE21" s="447">
        <f t="shared" si="28"/>
        <v>4</v>
      </c>
      <c r="EF21" s="447">
        <f t="shared" si="28"/>
        <v>3</v>
      </c>
      <c r="EG21" s="447">
        <f t="shared" si="28"/>
        <v>3</v>
      </c>
      <c r="EH21" s="447">
        <f t="shared" si="28"/>
        <v>3</v>
      </c>
      <c r="EI21" s="447">
        <f t="shared" si="28"/>
        <v>4</v>
      </c>
      <c r="EJ21" s="447">
        <f t="shared" si="28"/>
        <v>5</v>
      </c>
      <c r="EK21" s="447">
        <f t="shared" si="28"/>
        <v>4</v>
      </c>
      <c r="EL21" s="447">
        <f t="shared" si="28"/>
        <v>3</v>
      </c>
      <c r="EM21" s="447">
        <f t="shared" si="28"/>
        <v>3</v>
      </c>
      <c r="EN21" s="447">
        <f t="shared" si="28"/>
        <v>2</v>
      </c>
      <c r="EO21" s="447">
        <f t="shared" si="28"/>
        <v>2</v>
      </c>
      <c r="EP21" s="447">
        <f t="shared" si="28"/>
        <v>0</v>
      </c>
      <c r="EQ21" s="447">
        <f t="shared" si="28"/>
        <v>0</v>
      </c>
      <c r="ER21" s="447">
        <f t="shared" si="28"/>
        <v>0</v>
      </c>
      <c r="ES21" s="245">
        <f t="shared" si="26"/>
        <v>55</v>
      </c>
      <c r="EU21" s="245">
        <f t="shared" si="2"/>
        <v>1101</v>
      </c>
      <c r="EV21" s="245">
        <f t="shared" si="3"/>
        <v>1103</v>
      </c>
      <c r="EW21" s="245">
        <f t="shared" si="4"/>
        <v>1420</v>
      </c>
      <c r="EX21" s="245">
        <f t="shared" si="5"/>
        <v>1362</v>
      </c>
      <c r="EY21" s="245">
        <f t="shared" si="6"/>
        <v>1316</v>
      </c>
      <c r="EZ21" s="245">
        <f t="shared" si="7"/>
        <v>1485</v>
      </c>
      <c r="FA21" s="245">
        <f t="shared" si="8"/>
        <v>1682</v>
      </c>
      <c r="FB21" s="245">
        <f t="shared" si="9"/>
        <v>2053</v>
      </c>
      <c r="FC21" s="245">
        <f t="shared" si="10"/>
        <v>1758</v>
      </c>
      <c r="FD21" s="245">
        <f t="shared" si="11"/>
        <v>1701</v>
      </c>
      <c r="FE21" s="245">
        <f t="shared" si="12"/>
        <v>1691</v>
      </c>
      <c r="FF21" s="245">
        <f t="shared" si="13"/>
        <v>2240</v>
      </c>
      <c r="FG21" s="245">
        <f t="shared" si="14"/>
        <v>3083</v>
      </c>
      <c r="FH21" s="245">
        <f t="shared" si="15"/>
        <v>2581</v>
      </c>
      <c r="FI21" s="245">
        <f t="shared" si="16"/>
        <v>2119</v>
      </c>
      <c r="FJ21" s="245">
        <f t="shared" si="17"/>
        <v>1811</v>
      </c>
      <c r="FK21" s="245">
        <f t="shared" si="18"/>
        <v>1316</v>
      </c>
      <c r="FL21" s="245">
        <f t="shared" si="19"/>
        <v>829</v>
      </c>
      <c r="FM21" s="245">
        <f t="shared" si="20"/>
        <v>373</v>
      </c>
      <c r="FN21" s="245">
        <f t="shared" si="21"/>
        <v>117</v>
      </c>
      <c r="FO21" s="245">
        <f t="shared" si="22"/>
        <v>17</v>
      </c>
      <c r="FP21" s="266">
        <f t="shared" si="27"/>
        <v>31158</v>
      </c>
      <c r="FQ21" s="443">
        <f t="shared" si="23"/>
        <v>0</v>
      </c>
    </row>
    <row r="22" spans="1:173" s="232" customFormat="1" ht="12.75" hidden="1" x14ac:dyDescent="0.15">
      <c r="A22" s="230" t="s">
        <v>532</v>
      </c>
      <c r="B22" s="261" t="s">
        <v>1064</v>
      </c>
      <c r="C22" s="245">
        <v>85592</v>
      </c>
      <c r="D22" s="245">
        <v>739</v>
      </c>
      <c r="E22" s="245">
        <v>702</v>
      </c>
      <c r="F22" s="245">
        <v>768</v>
      </c>
      <c r="G22" s="245">
        <v>677</v>
      </c>
      <c r="H22" s="245">
        <v>789</v>
      </c>
      <c r="I22" s="245">
        <v>714</v>
      </c>
      <c r="J22" s="245">
        <v>746</v>
      </c>
      <c r="K22" s="245">
        <v>745</v>
      </c>
      <c r="L22" s="245">
        <v>787</v>
      </c>
      <c r="M22" s="245">
        <v>836</v>
      </c>
      <c r="N22" s="245">
        <v>862</v>
      </c>
      <c r="O22" s="245">
        <v>841</v>
      </c>
      <c r="P22" s="245">
        <v>876</v>
      </c>
      <c r="Q22" s="245">
        <v>918</v>
      </c>
      <c r="R22" s="245">
        <v>893</v>
      </c>
      <c r="S22" s="245">
        <v>912</v>
      </c>
      <c r="T22" s="245">
        <v>990</v>
      </c>
      <c r="U22" s="245">
        <v>929</v>
      </c>
      <c r="V22" s="245">
        <v>717</v>
      </c>
      <c r="W22" s="245">
        <v>350</v>
      </c>
      <c r="X22" s="245">
        <v>367</v>
      </c>
      <c r="Y22" s="245">
        <v>440</v>
      </c>
      <c r="Z22" s="245">
        <v>491</v>
      </c>
      <c r="AA22" s="245">
        <v>585</v>
      </c>
      <c r="AB22" s="245">
        <v>682</v>
      </c>
      <c r="AC22" s="245">
        <v>750</v>
      </c>
      <c r="AD22" s="245">
        <v>780</v>
      </c>
      <c r="AE22" s="245">
        <v>824</v>
      </c>
      <c r="AF22" s="245">
        <v>799</v>
      </c>
      <c r="AG22" s="245">
        <v>793</v>
      </c>
      <c r="AH22" s="245">
        <v>893</v>
      </c>
      <c r="AI22" s="245">
        <v>871</v>
      </c>
      <c r="AJ22" s="245">
        <v>922</v>
      </c>
      <c r="AK22" s="245">
        <v>933</v>
      </c>
      <c r="AL22" s="245">
        <v>992</v>
      </c>
      <c r="AM22" s="245">
        <v>1051</v>
      </c>
      <c r="AN22" s="245">
        <v>1142</v>
      </c>
      <c r="AO22" s="245">
        <v>1143</v>
      </c>
      <c r="AP22" s="245">
        <v>1145</v>
      </c>
      <c r="AQ22" s="245">
        <v>1078</v>
      </c>
      <c r="AR22" s="245">
        <v>1083</v>
      </c>
      <c r="AS22" s="245">
        <v>1095</v>
      </c>
      <c r="AT22" s="245">
        <v>1025</v>
      </c>
      <c r="AU22" s="245">
        <v>1035</v>
      </c>
      <c r="AV22" s="245">
        <v>783</v>
      </c>
      <c r="AW22" s="245">
        <v>1041</v>
      </c>
      <c r="AX22" s="245">
        <v>998</v>
      </c>
      <c r="AY22" s="245">
        <v>1004</v>
      </c>
      <c r="AZ22" s="245">
        <v>1062</v>
      </c>
      <c r="BA22" s="245">
        <v>1016</v>
      </c>
      <c r="BB22" s="245">
        <v>1046</v>
      </c>
      <c r="BC22" s="245">
        <v>1172</v>
      </c>
      <c r="BD22" s="245">
        <v>1108</v>
      </c>
      <c r="BE22" s="245">
        <v>1086</v>
      </c>
      <c r="BF22" s="245">
        <v>1155</v>
      </c>
      <c r="BG22" s="245">
        <v>1196</v>
      </c>
      <c r="BH22" s="245">
        <v>1165</v>
      </c>
      <c r="BI22" s="245">
        <v>1257</v>
      </c>
      <c r="BJ22" s="245">
        <v>1284</v>
      </c>
      <c r="BK22" s="245">
        <v>1337</v>
      </c>
      <c r="BL22" s="245">
        <v>1439</v>
      </c>
      <c r="BM22" s="245">
        <v>1642</v>
      </c>
      <c r="BN22" s="245">
        <v>1650</v>
      </c>
      <c r="BO22" s="245">
        <v>1428</v>
      </c>
      <c r="BP22" s="245">
        <v>837</v>
      </c>
      <c r="BQ22" s="245">
        <v>979</v>
      </c>
      <c r="BR22" s="245">
        <v>1238</v>
      </c>
      <c r="BS22" s="245">
        <v>1212</v>
      </c>
      <c r="BT22" s="245">
        <v>1139</v>
      </c>
      <c r="BU22" s="245">
        <v>1104</v>
      </c>
      <c r="BV22" s="245">
        <v>899</v>
      </c>
      <c r="BW22" s="245">
        <v>907</v>
      </c>
      <c r="BX22" s="245">
        <v>992</v>
      </c>
      <c r="BY22" s="245">
        <v>1018</v>
      </c>
      <c r="BZ22" s="245">
        <v>1195</v>
      </c>
      <c r="CA22" s="245">
        <v>1020</v>
      </c>
      <c r="CB22" s="245">
        <v>1081</v>
      </c>
      <c r="CC22" s="245">
        <v>1002</v>
      </c>
      <c r="CD22" s="245">
        <v>1034</v>
      </c>
      <c r="CE22" s="245">
        <v>1085</v>
      </c>
      <c r="CF22" s="245">
        <v>893</v>
      </c>
      <c r="CG22" s="245">
        <v>918</v>
      </c>
      <c r="CH22" s="245">
        <v>752</v>
      </c>
      <c r="CI22" s="245">
        <v>809</v>
      </c>
      <c r="CJ22" s="245">
        <v>801</v>
      </c>
      <c r="CK22" s="245">
        <v>715</v>
      </c>
      <c r="CL22" s="245">
        <v>589</v>
      </c>
      <c r="CM22" s="245">
        <v>479</v>
      </c>
      <c r="CN22" s="245">
        <v>405</v>
      </c>
      <c r="CO22" s="245">
        <v>343</v>
      </c>
      <c r="CP22" s="245">
        <v>373</v>
      </c>
      <c r="CQ22" s="245">
        <v>240</v>
      </c>
      <c r="CR22" s="245">
        <v>196</v>
      </c>
      <c r="CS22" s="245">
        <v>190</v>
      </c>
      <c r="CT22" s="245">
        <v>165</v>
      </c>
      <c r="CU22" s="245">
        <v>111</v>
      </c>
      <c r="CV22" s="245">
        <v>87</v>
      </c>
      <c r="CW22" s="245">
        <v>62</v>
      </c>
      <c r="CX22" s="245">
        <v>26</v>
      </c>
      <c r="CY22" s="245">
        <v>28</v>
      </c>
      <c r="CZ22" s="245">
        <v>57</v>
      </c>
      <c r="DA22" s="266">
        <v>32</v>
      </c>
      <c r="DB22" s="245">
        <v>3675</v>
      </c>
      <c r="DC22" s="245">
        <v>3828</v>
      </c>
      <c r="DD22" s="245">
        <v>4390</v>
      </c>
      <c r="DE22" s="245">
        <v>3898</v>
      </c>
      <c r="DF22" s="245">
        <v>2565</v>
      </c>
      <c r="DG22" s="245">
        <v>3946</v>
      </c>
      <c r="DH22" s="245">
        <v>4611</v>
      </c>
      <c r="DI22" s="245">
        <v>5559</v>
      </c>
      <c r="DJ22" s="245">
        <v>5021</v>
      </c>
      <c r="DK22" s="245">
        <v>5121</v>
      </c>
      <c r="DL22" s="245">
        <v>5567</v>
      </c>
      <c r="DM22" s="245">
        <v>6239</v>
      </c>
      <c r="DN22" s="245">
        <v>6996</v>
      </c>
      <c r="DO22" s="245">
        <v>5672</v>
      </c>
      <c r="DP22" s="245">
        <v>5011</v>
      </c>
      <c r="DQ22" s="245">
        <v>5222</v>
      </c>
      <c r="DR22" s="245">
        <v>4173</v>
      </c>
      <c r="DS22" s="245">
        <v>2531</v>
      </c>
      <c r="DT22" s="245">
        <v>1164</v>
      </c>
      <c r="DU22" s="245">
        <v>314</v>
      </c>
      <c r="DV22" s="245">
        <v>57</v>
      </c>
      <c r="DW22" s="266">
        <f t="shared" si="24"/>
        <v>85560</v>
      </c>
      <c r="DX22" s="447">
        <f t="shared" si="0"/>
        <v>1</v>
      </c>
      <c r="DY22" s="447">
        <f t="shared" si="28"/>
        <v>1</v>
      </c>
      <c r="DZ22" s="447">
        <f t="shared" si="28"/>
        <v>1</v>
      </c>
      <c r="EA22" s="447">
        <f t="shared" si="28"/>
        <v>1</v>
      </c>
      <c r="EB22" s="447">
        <f t="shared" si="28"/>
        <v>1</v>
      </c>
      <c r="EC22" s="447">
        <f t="shared" si="28"/>
        <v>1</v>
      </c>
      <c r="ED22" s="447">
        <f t="shared" si="28"/>
        <v>1</v>
      </c>
      <c r="EE22" s="447">
        <f t="shared" si="28"/>
        <v>2</v>
      </c>
      <c r="EF22" s="447">
        <f t="shared" si="28"/>
        <v>3</v>
      </c>
      <c r="EG22" s="447">
        <f t="shared" si="28"/>
        <v>3</v>
      </c>
      <c r="EH22" s="447">
        <f t="shared" si="28"/>
        <v>3</v>
      </c>
      <c r="EI22" s="447">
        <f t="shared" si="28"/>
        <v>3</v>
      </c>
      <c r="EJ22" s="447">
        <f t="shared" si="28"/>
        <v>5</v>
      </c>
      <c r="EK22" s="447">
        <f t="shared" si="28"/>
        <v>3</v>
      </c>
      <c r="EL22" s="447">
        <f t="shared" si="28"/>
        <v>1</v>
      </c>
      <c r="EM22" s="447">
        <f t="shared" si="28"/>
        <v>1</v>
      </c>
      <c r="EN22" s="447">
        <f t="shared" si="28"/>
        <v>1</v>
      </c>
      <c r="EO22" s="447">
        <f t="shared" si="28"/>
        <v>0</v>
      </c>
      <c r="EP22" s="447">
        <f t="shared" si="28"/>
        <v>0</v>
      </c>
      <c r="EQ22" s="447">
        <f t="shared" si="28"/>
        <v>0</v>
      </c>
      <c r="ER22" s="447">
        <f t="shared" si="28"/>
        <v>0</v>
      </c>
      <c r="ES22" s="245">
        <f t="shared" si="26"/>
        <v>32</v>
      </c>
      <c r="EU22" s="245">
        <f t="shared" si="2"/>
        <v>3676</v>
      </c>
      <c r="EV22" s="245">
        <f t="shared" si="3"/>
        <v>3829</v>
      </c>
      <c r="EW22" s="245">
        <f t="shared" si="4"/>
        <v>4391</v>
      </c>
      <c r="EX22" s="245">
        <f t="shared" si="5"/>
        <v>3899</v>
      </c>
      <c r="EY22" s="245">
        <f t="shared" si="6"/>
        <v>2566</v>
      </c>
      <c r="EZ22" s="245">
        <f t="shared" si="7"/>
        <v>3947</v>
      </c>
      <c r="FA22" s="245">
        <f t="shared" si="8"/>
        <v>4612</v>
      </c>
      <c r="FB22" s="245">
        <f t="shared" si="9"/>
        <v>5561</v>
      </c>
      <c r="FC22" s="245">
        <f t="shared" si="10"/>
        <v>5024</v>
      </c>
      <c r="FD22" s="245">
        <f t="shared" si="11"/>
        <v>5124</v>
      </c>
      <c r="FE22" s="245">
        <f t="shared" si="12"/>
        <v>5570</v>
      </c>
      <c r="FF22" s="245">
        <f t="shared" si="13"/>
        <v>6242</v>
      </c>
      <c r="FG22" s="245">
        <f t="shared" si="14"/>
        <v>7001</v>
      </c>
      <c r="FH22" s="245">
        <f t="shared" si="15"/>
        <v>5675</v>
      </c>
      <c r="FI22" s="245">
        <f t="shared" si="16"/>
        <v>5012</v>
      </c>
      <c r="FJ22" s="245">
        <f t="shared" si="17"/>
        <v>5223</v>
      </c>
      <c r="FK22" s="245">
        <f t="shared" si="18"/>
        <v>4174</v>
      </c>
      <c r="FL22" s="245">
        <f t="shared" si="19"/>
        <v>2531</v>
      </c>
      <c r="FM22" s="245">
        <f t="shared" si="20"/>
        <v>1164</v>
      </c>
      <c r="FN22" s="245">
        <f t="shared" si="21"/>
        <v>314</v>
      </c>
      <c r="FO22" s="245">
        <f t="shared" si="22"/>
        <v>57</v>
      </c>
      <c r="FP22" s="266">
        <f t="shared" si="27"/>
        <v>85592</v>
      </c>
      <c r="FQ22" s="443">
        <f t="shared" si="23"/>
        <v>0</v>
      </c>
    </row>
    <row r="23" spans="1:173" s="232" customFormat="1" ht="12.75" hidden="1" x14ac:dyDescent="0.15">
      <c r="A23" s="230" t="s">
        <v>507</v>
      </c>
      <c r="B23" s="261" t="s">
        <v>1064</v>
      </c>
      <c r="C23" s="245">
        <v>266937</v>
      </c>
      <c r="D23" s="245">
        <v>2400</v>
      </c>
      <c r="E23" s="245">
        <v>2355</v>
      </c>
      <c r="F23" s="245">
        <v>2479</v>
      </c>
      <c r="G23" s="245">
        <v>2388</v>
      </c>
      <c r="H23" s="245">
        <v>2412</v>
      </c>
      <c r="I23" s="245">
        <v>2332</v>
      </c>
      <c r="J23" s="245">
        <v>2491</v>
      </c>
      <c r="K23" s="245">
        <v>2603</v>
      </c>
      <c r="L23" s="245">
        <v>2686</v>
      </c>
      <c r="M23" s="245">
        <v>2887</v>
      </c>
      <c r="N23" s="245">
        <v>2746</v>
      </c>
      <c r="O23" s="245">
        <v>2861</v>
      </c>
      <c r="P23" s="245">
        <v>2915</v>
      </c>
      <c r="Q23" s="245">
        <v>2854</v>
      </c>
      <c r="R23" s="245">
        <v>2862</v>
      </c>
      <c r="S23" s="245">
        <v>2842</v>
      </c>
      <c r="T23" s="245">
        <v>2715</v>
      </c>
      <c r="U23" s="245">
        <v>2677</v>
      </c>
      <c r="V23" s="245">
        <v>2633</v>
      </c>
      <c r="W23" s="245">
        <v>2511</v>
      </c>
      <c r="X23" s="245">
        <v>2507</v>
      </c>
      <c r="Y23" s="245">
        <v>2556</v>
      </c>
      <c r="Z23" s="245">
        <v>2638</v>
      </c>
      <c r="AA23" s="245">
        <v>2824</v>
      </c>
      <c r="AB23" s="245">
        <v>2786</v>
      </c>
      <c r="AC23" s="245">
        <v>2885</v>
      </c>
      <c r="AD23" s="245">
        <v>3062</v>
      </c>
      <c r="AE23" s="245">
        <v>3109</v>
      </c>
      <c r="AF23" s="245">
        <v>3106</v>
      </c>
      <c r="AG23" s="245">
        <v>3221</v>
      </c>
      <c r="AH23" s="245">
        <v>3270</v>
      </c>
      <c r="AI23" s="245">
        <v>3398</v>
      </c>
      <c r="AJ23" s="245">
        <v>3565</v>
      </c>
      <c r="AK23" s="245">
        <v>3666</v>
      </c>
      <c r="AL23" s="245">
        <v>3879</v>
      </c>
      <c r="AM23" s="245">
        <v>4123</v>
      </c>
      <c r="AN23" s="245">
        <v>4451</v>
      </c>
      <c r="AO23" s="245">
        <v>4544</v>
      </c>
      <c r="AP23" s="245">
        <v>4415</v>
      </c>
      <c r="AQ23" s="245">
        <v>4245</v>
      </c>
      <c r="AR23" s="245">
        <v>4120</v>
      </c>
      <c r="AS23" s="245">
        <v>4005</v>
      </c>
      <c r="AT23" s="245">
        <v>3799</v>
      </c>
      <c r="AU23" s="245">
        <v>3739</v>
      </c>
      <c r="AV23" s="245">
        <v>2819</v>
      </c>
      <c r="AW23" s="245">
        <v>3584</v>
      </c>
      <c r="AX23" s="245">
        <v>3289</v>
      </c>
      <c r="AY23" s="245">
        <v>3314</v>
      </c>
      <c r="AZ23" s="245">
        <v>3172</v>
      </c>
      <c r="BA23" s="245">
        <v>2989</v>
      </c>
      <c r="BB23" s="245">
        <v>2900</v>
      </c>
      <c r="BC23" s="245">
        <v>3037</v>
      </c>
      <c r="BD23" s="245">
        <v>3081</v>
      </c>
      <c r="BE23" s="245">
        <v>2987</v>
      </c>
      <c r="BF23" s="245">
        <v>3193</v>
      </c>
      <c r="BG23" s="245">
        <v>3325</v>
      </c>
      <c r="BH23" s="245">
        <v>3453</v>
      </c>
      <c r="BI23" s="245">
        <v>3718</v>
      </c>
      <c r="BJ23" s="245">
        <v>3786</v>
      </c>
      <c r="BK23" s="245">
        <v>4246</v>
      </c>
      <c r="BL23" s="245">
        <v>4317</v>
      </c>
      <c r="BM23" s="245">
        <v>5154</v>
      </c>
      <c r="BN23" s="245">
        <v>4803</v>
      </c>
      <c r="BO23" s="245">
        <v>4814</v>
      </c>
      <c r="BP23" s="245">
        <v>2912</v>
      </c>
      <c r="BQ23" s="245">
        <v>3263</v>
      </c>
      <c r="BR23" s="245">
        <v>3940</v>
      </c>
      <c r="BS23" s="245">
        <v>3718</v>
      </c>
      <c r="BT23" s="245">
        <v>3931</v>
      </c>
      <c r="BU23" s="245">
        <v>3668</v>
      </c>
      <c r="BV23" s="245">
        <v>3009</v>
      </c>
      <c r="BW23" s="245">
        <v>2567</v>
      </c>
      <c r="BX23" s="245">
        <v>2665</v>
      </c>
      <c r="BY23" s="245">
        <v>2700</v>
      </c>
      <c r="BZ23" s="245">
        <v>2667</v>
      </c>
      <c r="CA23" s="245">
        <v>2237</v>
      </c>
      <c r="CB23" s="245">
        <v>2010</v>
      </c>
      <c r="CC23" s="245">
        <v>2055</v>
      </c>
      <c r="CD23" s="245">
        <v>2017</v>
      </c>
      <c r="CE23" s="245">
        <v>1949</v>
      </c>
      <c r="CF23" s="245">
        <v>1553</v>
      </c>
      <c r="CG23" s="245">
        <v>1560</v>
      </c>
      <c r="CH23" s="245">
        <v>1405</v>
      </c>
      <c r="CI23" s="245">
        <v>1247</v>
      </c>
      <c r="CJ23" s="245">
        <v>1240</v>
      </c>
      <c r="CK23" s="245">
        <v>915</v>
      </c>
      <c r="CL23" s="245">
        <v>801</v>
      </c>
      <c r="CM23" s="245">
        <v>739</v>
      </c>
      <c r="CN23" s="245">
        <v>650</v>
      </c>
      <c r="CO23" s="245">
        <v>569</v>
      </c>
      <c r="CP23" s="245">
        <v>470</v>
      </c>
      <c r="CQ23" s="245">
        <v>314</v>
      </c>
      <c r="CR23" s="245">
        <v>273</v>
      </c>
      <c r="CS23" s="245">
        <v>250</v>
      </c>
      <c r="CT23" s="245">
        <v>198</v>
      </c>
      <c r="CU23" s="245">
        <v>138</v>
      </c>
      <c r="CV23" s="245">
        <v>98</v>
      </c>
      <c r="CW23" s="245">
        <v>90</v>
      </c>
      <c r="CX23" s="245">
        <v>64</v>
      </c>
      <c r="CY23" s="245">
        <v>38</v>
      </c>
      <c r="CZ23" s="245">
        <v>70</v>
      </c>
      <c r="DA23" s="266">
        <v>404</v>
      </c>
      <c r="DB23" s="245">
        <v>12034</v>
      </c>
      <c r="DC23" s="245">
        <v>12999</v>
      </c>
      <c r="DD23" s="245">
        <v>14238</v>
      </c>
      <c r="DE23" s="245">
        <v>13378</v>
      </c>
      <c r="DF23" s="245">
        <v>13311</v>
      </c>
      <c r="DG23" s="245">
        <v>15383</v>
      </c>
      <c r="DH23" s="245">
        <v>17778</v>
      </c>
      <c r="DI23" s="245">
        <v>21778</v>
      </c>
      <c r="DJ23" s="245">
        <v>18482</v>
      </c>
      <c r="DK23" s="245">
        <v>16348</v>
      </c>
      <c r="DL23" s="245">
        <v>15198</v>
      </c>
      <c r="DM23" s="245">
        <v>18528</v>
      </c>
      <c r="DN23" s="245">
        <v>22000</v>
      </c>
      <c r="DO23" s="245">
        <v>18520</v>
      </c>
      <c r="DP23" s="245">
        <v>13608</v>
      </c>
      <c r="DQ23" s="245">
        <v>10268</v>
      </c>
      <c r="DR23" s="245">
        <v>7005</v>
      </c>
      <c r="DS23" s="245">
        <v>3674</v>
      </c>
      <c r="DT23" s="245">
        <v>1505</v>
      </c>
      <c r="DU23" s="245">
        <v>428</v>
      </c>
      <c r="DV23" s="245">
        <v>70</v>
      </c>
      <c r="DW23" s="266">
        <f t="shared" si="24"/>
        <v>266533</v>
      </c>
      <c r="DX23" s="447">
        <f t="shared" si="0"/>
        <v>18</v>
      </c>
      <c r="DY23" s="447">
        <f t="shared" si="28"/>
        <v>20</v>
      </c>
      <c r="DZ23" s="447">
        <f t="shared" si="28"/>
        <v>22</v>
      </c>
      <c r="EA23" s="447">
        <f t="shared" si="28"/>
        <v>21</v>
      </c>
      <c r="EB23" s="447">
        <f t="shared" si="28"/>
        <v>20</v>
      </c>
      <c r="EC23" s="447">
        <f t="shared" si="28"/>
        <v>24</v>
      </c>
      <c r="ED23" s="447">
        <f t="shared" si="28"/>
        <v>27</v>
      </c>
      <c r="EE23" s="447">
        <f t="shared" si="28"/>
        <v>34</v>
      </c>
      <c r="EF23" s="447">
        <f t="shared" si="28"/>
        <v>28</v>
      </c>
      <c r="EG23" s="447">
        <f t="shared" si="28"/>
        <v>25</v>
      </c>
      <c r="EH23" s="447">
        <f t="shared" si="28"/>
        <v>23</v>
      </c>
      <c r="EI23" s="447">
        <f t="shared" si="28"/>
        <v>28</v>
      </c>
      <c r="EJ23" s="447">
        <f t="shared" si="28"/>
        <v>33</v>
      </c>
      <c r="EK23" s="447">
        <f t="shared" si="28"/>
        <v>28</v>
      </c>
      <c r="EL23" s="447">
        <f t="shared" si="28"/>
        <v>21</v>
      </c>
      <c r="EM23" s="447">
        <f t="shared" si="28"/>
        <v>15</v>
      </c>
      <c r="EN23" s="447">
        <f t="shared" si="28"/>
        <v>10</v>
      </c>
      <c r="EO23" s="447">
        <f t="shared" si="28"/>
        <v>5</v>
      </c>
      <c r="EP23" s="447">
        <f t="shared" si="28"/>
        <v>2</v>
      </c>
      <c r="EQ23" s="447">
        <f t="shared" si="28"/>
        <v>0</v>
      </c>
      <c r="ER23" s="447">
        <f t="shared" si="28"/>
        <v>0</v>
      </c>
      <c r="ES23" s="245">
        <f t="shared" si="26"/>
        <v>404</v>
      </c>
      <c r="EU23" s="245">
        <f t="shared" si="2"/>
        <v>12052</v>
      </c>
      <c r="EV23" s="245">
        <f t="shared" si="3"/>
        <v>13019</v>
      </c>
      <c r="EW23" s="245">
        <f t="shared" si="4"/>
        <v>14260</v>
      </c>
      <c r="EX23" s="245">
        <f t="shared" si="5"/>
        <v>13399</v>
      </c>
      <c r="EY23" s="245">
        <f t="shared" si="6"/>
        <v>13331</v>
      </c>
      <c r="EZ23" s="245">
        <f t="shared" si="7"/>
        <v>15407</v>
      </c>
      <c r="FA23" s="245">
        <f t="shared" si="8"/>
        <v>17805</v>
      </c>
      <c r="FB23" s="245">
        <f t="shared" si="9"/>
        <v>21812</v>
      </c>
      <c r="FC23" s="245">
        <f t="shared" si="10"/>
        <v>18510</v>
      </c>
      <c r="FD23" s="245">
        <f t="shared" si="11"/>
        <v>16373</v>
      </c>
      <c r="FE23" s="245">
        <f t="shared" si="12"/>
        <v>15221</v>
      </c>
      <c r="FF23" s="245">
        <f t="shared" si="13"/>
        <v>18556</v>
      </c>
      <c r="FG23" s="245">
        <f t="shared" si="14"/>
        <v>22033</v>
      </c>
      <c r="FH23" s="245">
        <f t="shared" si="15"/>
        <v>18548</v>
      </c>
      <c r="FI23" s="245">
        <f t="shared" si="16"/>
        <v>13629</v>
      </c>
      <c r="FJ23" s="245">
        <f t="shared" si="17"/>
        <v>10283</v>
      </c>
      <c r="FK23" s="245">
        <f t="shared" si="18"/>
        <v>7015</v>
      </c>
      <c r="FL23" s="245">
        <f t="shared" si="19"/>
        <v>3679</v>
      </c>
      <c r="FM23" s="245">
        <f t="shared" si="20"/>
        <v>1507</v>
      </c>
      <c r="FN23" s="245">
        <f t="shared" si="21"/>
        <v>428</v>
      </c>
      <c r="FO23" s="245">
        <f t="shared" si="22"/>
        <v>70</v>
      </c>
      <c r="FP23" s="266">
        <f t="shared" si="27"/>
        <v>266937</v>
      </c>
      <c r="FQ23" s="443">
        <f t="shared" si="23"/>
        <v>0</v>
      </c>
    </row>
    <row r="24" spans="1:173" s="232" customFormat="1" ht="12.75" hidden="1" x14ac:dyDescent="0.15">
      <c r="A24" s="230" t="s">
        <v>525</v>
      </c>
      <c r="B24" s="261" t="s">
        <v>1064</v>
      </c>
      <c r="C24" s="245">
        <v>50523</v>
      </c>
      <c r="D24" s="245">
        <v>351</v>
      </c>
      <c r="E24" s="245">
        <v>406</v>
      </c>
      <c r="F24" s="245">
        <v>422</v>
      </c>
      <c r="G24" s="245">
        <v>399</v>
      </c>
      <c r="H24" s="245">
        <v>379</v>
      </c>
      <c r="I24" s="245">
        <v>417</v>
      </c>
      <c r="J24" s="245">
        <v>444</v>
      </c>
      <c r="K24" s="245">
        <v>482</v>
      </c>
      <c r="L24" s="245">
        <v>496</v>
      </c>
      <c r="M24" s="245">
        <v>500</v>
      </c>
      <c r="N24" s="245">
        <v>525</v>
      </c>
      <c r="O24" s="245">
        <v>537</v>
      </c>
      <c r="P24" s="245">
        <v>523</v>
      </c>
      <c r="Q24" s="245">
        <v>558</v>
      </c>
      <c r="R24" s="245">
        <v>531</v>
      </c>
      <c r="S24" s="245">
        <v>507</v>
      </c>
      <c r="T24" s="245">
        <v>499</v>
      </c>
      <c r="U24" s="245">
        <v>487</v>
      </c>
      <c r="V24" s="245">
        <v>459</v>
      </c>
      <c r="W24" s="245">
        <v>500</v>
      </c>
      <c r="X24" s="245">
        <v>503</v>
      </c>
      <c r="Y24" s="245">
        <v>521</v>
      </c>
      <c r="Z24" s="245">
        <v>481</v>
      </c>
      <c r="AA24" s="245">
        <v>506</v>
      </c>
      <c r="AB24" s="245">
        <v>477</v>
      </c>
      <c r="AC24" s="245">
        <v>465</v>
      </c>
      <c r="AD24" s="245">
        <v>482</v>
      </c>
      <c r="AE24" s="245">
        <v>472</v>
      </c>
      <c r="AF24" s="245">
        <v>516</v>
      </c>
      <c r="AG24" s="245">
        <v>547</v>
      </c>
      <c r="AH24" s="245">
        <v>528</v>
      </c>
      <c r="AI24" s="245">
        <v>524</v>
      </c>
      <c r="AJ24" s="245">
        <v>562</v>
      </c>
      <c r="AK24" s="245">
        <v>590</v>
      </c>
      <c r="AL24" s="245">
        <v>656</v>
      </c>
      <c r="AM24" s="245">
        <v>646</v>
      </c>
      <c r="AN24" s="245">
        <v>721</v>
      </c>
      <c r="AO24" s="245">
        <v>735</v>
      </c>
      <c r="AP24" s="245">
        <v>709</v>
      </c>
      <c r="AQ24" s="245">
        <v>648</v>
      </c>
      <c r="AR24" s="245">
        <v>653</v>
      </c>
      <c r="AS24" s="245">
        <v>643</v>
      </c>
      <c r="AT24" s="245">
        <v>658</v>
      </c>
      <c r="AU24" s="245">
        <v>656</v>
      </c>
      <c r="AV24" s="245">
        <v>521</v>
      </c>
      <c r="AW24" s="245">
        <v>647</v>
      </c>
      <c r="AX24" s="245">
        <v>597</v>
      </c>
      <c r="AY24" s="245">
        <v>607</v>
      </c>
      <c r="AZ24" s="245">
        <v>652</v>
      </c>
      <c r="BA24" s="245">
        <v>527</v>
      </c>
      <c r="BB24" s="245">
        <v>553</v>
      </c>
      <c r="BC24" s="245">
        <v>641</v>
      </c>
      <c r="BD24" s="245">
        <v>543</v>
      </c>
      <c r="BE24" s="245">
        <v>548</v>
      </c>
      <c r="BF24" s="245">
        <v>652</v>
      </c>
      <c r="BG24" s="245">
        <v>614</v>
      </c>
      <c r="BH24" s="245">
        <v>632</v>
      </c>
      <c r="BI24" s="245">
        <v>690</v>
      </c>
      <c r="BJ24" s="245">
        <v>771</v>
      </c>
      <c r="BK24" s="245">
        <v>835</v>
      </c>
      <c r="BL24" s="245">
        <v>885</v>
      </c>
      <c r="BM24" s="245">
        <v>955</v>
      </c>
      <c r="BN24" s="245">
        <v>909</v>
      </c>
      <c r="BO24" s="245">
        <v>916</v>
      </c>
      <c r="BP24" s="245">
        <v>557</v>
      </c>
      <c r="BQ24" s="245">
        <v>574</v>
      </c>
      <c r="BR24" s="245">
        <v>755</v>
      </c>
      <c r="BS24" s="245">
        <v>670</v>
      </c>
      <c r="BT24" s="245">
        <v>745</v>
      </c>
      <c r="BU24" s="245">
        <v>737</v>
      </c>
      <c r="BV24" s="245">
        <v>649</v>
      </c>
      <c r="BW24" s="245">
        <v>555</v>
      </c>
      <c r="BX24" s="245">
        <v>586</v>
      </c>
      <c r="BY24" s="245">
        <v>608</v>
      </c>
      <c r="BZ24" s="245">
        <v>591</v>
      </c>
      <c r="CA24" s="245">
        <v>588</v>
      </c>
      <c r="CB24" s="245">
        <v>558</v>
      </c>
      <c r="CC24" s="245">
        <v>523</v>
      </c>
      <c r="CD24" s="245">
        <v>514</v>
      </c>
      <c r="CE24" s="245">
        <v>534</v>
      </c>
      <c r="CF24" s="245">
        <v>436</v>
      </c>
      <c r="CG24" s="245">
        <v>407</v>
      </c>
      <c r="CH24" s="245">
        <v>418</v>
      </c>
      <c r="CI24" s="245">
        <v>374</v>
      </c>
      <c r="CJ24" s="245">
        <v>340</v>
      </c>
      <c r="CK24" s="245">
        <v>261</v>
      </c>
      <c r="CL24" s="245">
        <v>261</v>
      </c>
      <c r="CM24" s="245">
        <v>190</v>
      </c>
      <c r="CN24" s="245">
        <v>193</v>
      </c>
      <c r="CO24" s="245">
        <v>166</v>
      </c>
      <c r="CP24" s="245">
        <v>151</v>
      </c>
      <c r="CQ24" s="245">
        <v>85</v>
      </c>
      <c r="CR24" s="245">
        <v>94</v>
      </c>
      <c r="CS24" s="245">
        <v>90</v>
      </c>
      <c r="CT24" s="245">
        <v>62</v>
      </c>
      <c r="CU24" s="245">
        <v>55</v>
      </c>
      <c r="CV24" s="245">
        <v>45</v>
      </c>
      <c r="CW24" s="245">
        <v>27</v>
      </c>
      <c r="CX24" s="245">
        <v>19</v>
      </c>
      <c r="CY24" s="245">
        <v>9</v>
      </c>
      <c r="CZ24" s="245">
        <v>18</v>
      </c>
      <c r="DA24" s="266">
        <v>62</v>
      </c>
      <c r="DB24" s="245">
        <v>1957</v>
      </c>
      <c r="DC24" s="245">
        <v>2339</v>
      </c>
      <c r="DD24" s="245">
        <v>2674</v>
      </c>
      <c r="DE24" s="245">
        <v>2452</v>
      </c>
      <c r="DF24" s="245">
        <v>2488</v>
      </c>
      <c r="DG24" s="245">
        <v>2482</v>
      </c>
      <c r="DH24" s="245">
        <v>2860</v>
      </c>
      <c r="DI24" s="245">
        <v>3459</v>
      </c>
      <c r="DJ24" s="245">
        <v>3131</v>
      </c>
      <c r="DK24" s="245">
        <v>3030</v>
      </c>
      <c r="DL24" s="245">
        <v>2937</v>
      </c>
      <c r="DM24" s="245">
        <v>3542</v>
      </c>
      <c r="DN24" s="245">
        <v>4222</v>
      </c>
      <c r="DO24" s="245">
        <v>3481</v>
      </c>
      <c r="DP24" s="245">
        <v>2989</v>
      </c>
      <c r="DQ24" s="245">
        <v>2717</v>
      </c>
      <c r="DR24" s="245">
        <v>1975</v>
      </c>
      <c r="DS24" s="245">
        <v>1071</v>
      </c>
      <c r="DT24" s="245">
        <v>482</v>
      </c>
      <c r="DU24" s="245">
        <v>155</v>
      </c>
      <c r="DV24" s="245">
        <v>18</v>
      </c>
      <c r="DW24" s="266">
        <f t="shared" si="24"/>
        <v>50461</v>
      </c>
      <c r="DX24" s="447">
        <f t="shared" si="0"/>
        <v>3</v>
      </c>
      <c r="DY24" s="447">
        <f t="shared" si="28"/>
        <v>3</v>
      </c>
      <c r="DZ24" s="447">
        <f t="shared" si="28"/>
        <v>3</v>
      </c>
      <c r="EA24" s="447">
        <f t="shared" si="28"/>
        <v>3</v>
      </c>
      <c r="EB24" s="447">
        <f t="shared" si="28"/>
        <v>3</v>
      </c>
      <c r="EC24" s="447">
        <f t="shared" si="28"/>
        <v>3</v>
      </c>
      <c r="ED24" s="447">
        <f t="shared" si="28"/>
        <v>3</v>
      </c>
      <c r="EE24" s="447">
        <f t="shared" si="28"/>
        <v>4</v>
      </c>
      <c r="EF24" s="447">
        <f t="shared" si="28"/>
        <v>4</v>
      </c>
      <c r="EG24" s="447">
        <f t="shared" si="28"/>
        <v>3</v>
      </c>
      <c r="EH24" s="447">
        <f t="shared" si="28"/>
        <v>3</v>
      </c>
      <c r="EI24" s="447">
        <f t="shared" si="28"/>
        <v>5</v>
      </c>
      <c r="EJ24" s="447">
        <f t="shared" si="28"/>
        <v>7</v>
      </c>
      <c r="EK24" s="447">
        <f t="shared" si="28"/>
        <v>5</v>
      </c>
      <c r="EL24" s="447">
        <f t="shared" si="28"/>
        <v>3</v>
      </c>
      <c r="EM24" s="447">
        <f t="shared" si="28"/>
        <v>3</v>
      </c>
      <c r="EN24" s="447">
        <f t="shared" si="28"/>
        <v>2</v>
      </c>
      <c r="EO24" s="447">
        <f t="shared" si="28"/>
        <v>2</v>
      </c>
      <c r="EP24" s="447">
        <f t="shared" si="28"/>
        <v>0</v>
      </c>
      <c r="EQ24" s="447">
        <f t="shared" si="28"/>
        <v>0</v>
      </c>
      <c r="ER24" s="447">
        <f t="shared" si="28"/>
        <v>0</v>
      </c>
      <c r="ES24" s="245">
        <f t="shared" si="26"/>
        <v>62</v>
      </c>
      <c r="EU24" s="245">
        <f t="shared" si="2"/>
        <v>1960</v>
      </c>
      <c r="EV24" s="245">
        <f t="shared" si="3"/>
        <v>2342</v>
      </c>
      <c r="EW24" s="245">
        <f t="shared" si="4"/>
        <v>2677</v>
      </c>
      <c r="EX24" s="245">
        <f t="shared" si="5"/>
        <v>2455</v>
      </c>
      <c r="EY24" s="245">
        <f t="shared" si="6"/>
        <v>2491</v>
      </c>
      <c r="EZ24" s="245">
        <f t="shared" si="7"/>
        <v>2485</v>
      </c>
      <c r="FA24" s="245">
        <f t="shared" si="8"/>
        <v>2863</v>
      </c>
      <c r="FB24" s="245">
        <f t="shared" si="9"/>
        <v>3463</v>
      </c>
      <c r="FC24" s="245">
        <f t="shared" si="10"/>
        <v>3135</v>
      </c>
      <c r="FD24" s="245">
        <f t="shared" si="11"/>
        <v>3033</v>
      </c>
      <c r="FE24" s="245">
        <f t="shared" si="12"/>
        <v>2940</v>
      </c>
      <c r="FF24" s="245">
        <f t="shared" si="13"/>
        <v>3547</v>
      </c>
      <c r="FG24" s="245">
        <f t="shared" si="14"/>
        <v>4229</v>
      </c>
      <c r="FH24" s="245">
        <f t="shared" si="15"/>
        <v>3486</v>
      </c>
      <c r="FI24" s="245">
        <f t="shared" si="16"/>
        <v>2992</v>
      </c>
      <c r="FJ24" s="245">
        <f t="shared" si="17"/>
        <v>2720</v>
      </c>
      <c r="FK24" s="245">
        <f t="shared" si="18"/>
        <v>1977</v>
      </c>
      <c r="FL24" s="245">
        <f t="shared" si="19"/>
        <v>1073</v>
      </c>
      <c r="FM24" s="245">
        <f t="shared" si="20"/>
        <v>482</v>
      </c>
      <c r="FN24" s="245">
        <f t="shared" si="21"/>
        <v>155</v>
      </c>
      <c r="FO24" s="245">
        <f t="shared" si="22"/>
        <v>18</v>
      </c>
      <c r="FP24" s="266">
        <f t="shared" si="27"/>
        <v>50523</v>
      </c>
      <c r="FQ24" s="443">
        <f t="shared" si="23"/>
        <v>0</v>
      </c>
    </row>
    <row r="25" spans="1:173" s="232" customFormat="1" ht="12.75" hidden="1" x14ac:dyDescent="0.15">
      <c r="A25" s="230" t="s">
        <v>1081</v>
      </c>
      <c r="B25" s="261" t="s">
        <v>1064</v>
      </c>
      <c r="C25" s="245">
        <v>42802</v>
      </c>
      <c r="D25" s="245">
        <v>347</v>
      </c>
      <c r="E25" s="245">
        <v>324</v>
      </c>
      <c r="F25" s="245">
        <v>365</v>
      </c>
      <c r="G25" s="245">
        <v>351</v>
      </c>
      <c r="H25" s="245">
        <v>343</v>
      </c>
      <c r="I25" s="245">
        <v>352</v>
      </c>
      <c r="J25" s="245">
        <v>398</v>
      </c>
      <c r="K25" s="245">
        <v>383</v>
      </c>
      <c r="L25" s="245">
        <v>415</v>
      </c>
      <c r="M25" s="245">
        <v>402</v>
      </c>
      <c r="N25" s="245">
        <v>431</v>
      </c>
      <c r="O25" s="245">
        <v>435</v>
      </c>
      <c r="P25" s="245">
        <v>465</v>
      </c>
      <c r="Q25" s="245">
        <v>488</v>
      </c>
      <c r="R25" s="245">
        <v>478</v>
      </c>
      <c r="S25" s="245">
        <v>461</v>
      </c>
      <c r="T25" s="245">
        <v>445</v>
      </c>
      <c r="U25" s="245">
        <v>463</v>
      </c>
      <c r="V25" s="245">
        <v>347</v>
      </c>
      <c r="W25" s="245">
        <v>266</v>
      </c>
      <c r="X25" s="245">
        <v>278</v>
      </c>
      <c r="Y25" s="245">
        <v>278</v>
      </c>
      <c r="Z25" s="245">
        <v>312</v>
      </c>
      <c r="AA25" s="245">
        <v>351</v>
      </c>
      <c r="AB25" s="245">
        <v>386</v>
      </c>
      <c r="AC25" s="245">
        <v>397</v>
      </c>
      <c r="AD25" s="245">
        <v>395</v>
      </c>
      <c r="AE25" s="245">
        <v>410</v>
      </c>
      <c r="AF25" s="245">
        <v>412</v>
      </c>
      <c r="AG25" s="245">
        <v>395</v>
      </c>
      <c r="AH25" s="245">
        <v>438</v>
      </c>
      <c r="AI25" s="245">
        <v>442</v>
      </c>
      <c r="AJ25" s="245">
        <v>485</v>
      </c>
      <c r="AK25" s="245">
        <v>493</v>
      </c>
      <c r="AL25" s="245">
        <v>503</v>
      </c>
      <c r="AM25" s="245">
        <v>602</v>
      </c>
      <c r="AN25" s="245">
        <v>569</v>
      </c>
      <c r="AO25" s="245">
        <v>637</v>
      </c>
      <c r="AP25" s="245">
        <v>567</v>
      </c>
      <c r="AQ25" s="245">
        <v>603</v>
      </c>
      <c r="AR25" s="245">
        <v>563</v>
      </c>
      <c r="AS25" s="245">
        <v>546</v>
      </c>
      <c r="AT25" s="245">
        <v>525</v>
      </c>
      <c r="AU25" s="245">
        <v>582</v>
      </c>
      <c r="AV25" s="245">
        <v>471</v>
      </c>
      <c r="AW25" s="245">
        <v>569</v>
      </c>
      <c r="AX25" s="245">
        <v>505</v>
      </c>
      <c r="AY25" s="245">
        <v>502</v>
      </c>
      <c r="AZ25" s="245">
        <v>532</v>
      </c>
      <c r="BA25" s="245">
        <v>485</v>
      </c>
      <c r="BB25" s="245">
        <v>496</v>
      </c>
      <c r="BC25" s="245">
        <v>495</v>
      </c>
      <c r="BD25" s="245">
        <v>523</v>
      </c>
      <c r="BE25" s="245">
        <v>480</v>
      </c>
      <c r="BF25" s="245">
        <v>541</v>
      </c>
      <c r="BG25" s="245">
        <v>572</v>
      </c>
      <c r="BH25" s="245">
        <v>512</v>
      </c>
      <c r="BI25" s="245">
        <v>592</v>
      </c>
      <c r="BJ25" s="245">
        <v>586</v>
      </c>
      <c r="BK25" s="245">
        <v>631</v>
      </c>
      <c r="BL25" s="245">
        <v>675</v>
      </c>
      <c r="BM25" s="245">
        <v>784</v>
      </c>
      <c r="BN25" s="245">
        <v>802</v>
      </c>
      <c r="BO25" s="245">
        <v>711</v>
      </c>
      <c r="BP25" s="245">
        <v>446</v>
      </c>
      <c r="BQ25" s="245">
        <v>491</v>
      </c>
      <c r="BR25" s="245">
        <v>592</v>
      </c>
      <c r="BS25" s="245">
        <v>671</v>
      </c>
      <c r="BT25" s="245">
        <v>688</v>
      </c>
      <c r="BU25" s="245">
        <v>665</v>
      </c>
      <c r="BV25" s="245">
        <v>580</v>
      </c>
      <c r="BW25" s="245">
        <v>510</v>
      </c>
      <c r="BX25" s="245">
        <v>518</v>
      </c>
      <c r="BY25" s="245">
        <v>548</v>
      </c>
      <c r="BZ25" s="245">
        <v>612</v>
      </c>
      <c r="CA25" s="245">
        <v>535</v>
      </c>
      <c r="CB25" s="245">
        <v>490</v>
      </c>
      <c r="CC25" s="245">
        <v>491</v>
      </c>
      <c r="CD25" s="245">
        <v>445</v>
      </c>
      <c r="CE25" s="245">
        <v>449</v>
      </c>
      <c r="CF25" s="245">
        <v>393</v>
      </c>
      <c r="CG25" s="245">
        <v>386</v>
      </c>
      <c r="CH25" s="245">
        <v>373</v>
      </c>
      <c r="CI25" s="245">
        <v>355</v>
      </c>
      <c r="CJ25" s="245">
        <v>311</v>
      </c>
      <c r="CK25" s="245">
        <v>259</v>
      </c>
      <c r="CL25" s="245">
        <v>241</v>
      </c>
      <c r="CM25" s="245">
        <v>200</v>
      </c>
      <c r="CN25" s="245">
        <v>176</v>
      </c>
      <c r="CO25" s="245">
        <v>154</v>
      </c>
      <c r="CP25" s="245">
        <v>131</v>
      </c>
      <c r="CQ25" s="245">
        <v>109</v>
      </c>
      <c r="CR25" s="245">
        <v>87</v>
      </c>
      <c r="CS25" s="245">
        <v>63</v>
      </c>
      <c r="CT25" s="245">
        <v>58</v>
      </c>
      <c r="CU25" s="245">
        <v>47</v>
      </c>
      <c r="CV25" s="245">
        <v>34</v>
      </c>
      <c r="CW25" s="245">
        <v>26</v>
      </c>
      <c r="CX25" s="245">
        <v>16</v>
      </c>
      <c r="CY25" s="245">
        <v>11</v>
      </c>
      <c r="CZ25" s="245">
        <v>19</v>
      </c>
      <c r="DA25" s="266">
        <v>30</v>
      </c>
      <c r="DB25" s="245">
        <v>1730</v>
      </c>
      <c r="DC25" s="245">
        <v>1950</v>
      </c>
      <c r="DD25" s="245">
        <v>2297</v>
      </c>
      <c r="DE25" s="245">
        <v>1982</v>
      </c>
      <c r="DF25" s="245">
        <v>1605</v>
      </c>
      <c r="DG25" s="245">
        <v>2009</v>
      </c>
      <c r="DH25" s="245">
        <v>2361</v>
      </c>
      <c r="DI25" s="245">
        <v>2978</v>
      </c>
      <c r="DJ25" s="245">
        <v>2687</v>
      </c>
      <c r="DK25" s="245">
        <v>2593</v>
      </c>
      <c r="DL25" s="245">
        <v>2535</v>
      </c>
      <c r="DM25" s="245">
        <v>2893</v>
      </c>
      <c r="DN25" s="245">
        <v>3418</v>
      </c>
      <c r="DO25" s="245">
        <v>3107</v>
      </c>
      <c r="DP25" s="245">
        <v>2768</v>
      </c>
      <c r="DQ25" s="245">
        <v>2410</v>
      </c>
      <c r="DR25" s="245">
        <v>1818</v>
      </c>
      <c r="DS25" s="245">
        <v>1030</v>
      </c>
      <c r="DT25" s="245">
        <v>448</v>
      </c>
      <c r="DU25" s="245">
        <v>134</v>
      </c>
      <c r="DV25" s="245">
        <v>19</v>
      </c>
      <c r="DW25" s="266">
        <f t="shared" si="24"/>
        <v>42772</v>
      </c>
      <c r="DX25" s="447">
        <f t="shared" si="0"/>
        <v>1</v>
      </c>
      <c r="DY25" s="447">
        <f t="shared" si="28"/>
        <v>1</v>
      </c>
      <c r="DZ25" s="447">
        <f t="shared" si="28"/>
        <v>1</v>
      </c>
      <c r="EA25" s="447">
        <f t="shared" si="28"/>
        <v>1</v>
      </c>
      <c r="EB25" s="447">
        <f t="shared" si="28"/>
        <v>1</v>
      </c>
      <c r="EC25" s="447">
        <f t="shared" si="28"/>
        <v>1</v>
      </c>
      <c r="ED25" s="447">
        <f t="shared" si="28"/>
        <v>1</v>
      </c>
      <c r="EE25" s="447">
        <f t="shared" si="28"/>
        <v>3</v>
      </c>
      <c r="EF25" s="447">
        <f t="shared" si="28"/>
        <v>1</v>
      </c>
      <c r="EG25" s="447">
        <f t="shared" si="28"/>
        <v>1</v>
      </c>
      <c r="EH25" s="447">
        <f t="shared" si="28"/>
        <v>1</v>
      </c>
      <c r="EI25" s="447">
        <f t="shared" si="28"/>
        <v>3</v>
      </c>
      <c r="EJ25" s="447">
        <f t="shared" si="28"/>
        <v>5</v>
      </c>
      <c r="EK25" s="447">
        <f t="shared" si="28"/>
        <v>5</v>
      </c>
      <c r="EL25" s="447">
        <f t="shared" si="28"/>
        <v>2</v>
      </c>
      <c r="EM25" s="447">
        <f t="shared" si="28"/>
        <v>1</v>
      </c>
      <c r="EN25" s="447">
        <f t="shared" si="28"/>
        <v>1</v>
      </c>
      <c r="EO25" s="447">
        <f t="shared" si="28"/>
        <v>0</v>
      </c>
      <c r="EP25" s="447">
        <f t="shared" si="28"/>
        <v>0</v>
      </c>
      <c r="EQ25" s="447">
        <f t="shared" si="28"/>
        <v>0</v>
      </c>
      <c r="ER25" s="447">
        <f t="shared" si="28"/>
        <v>0</v>
      </c>
      <c r="ES25" s="245">
        <f t="shared" si="26"/>
        <v>30</v>
      </c>
      <c r="EU25" s="245">
        <f t="shared" si="2"/>
        <v>1731</v>
      </c>
      <c r="EV25" s="245">
        <f t="shared" si="3"/>
        <v>1951</v>
      </c>
      <c r="EW25" s="245">
        <f t="shared" si="4"/>
        <v>2298</v>
      </c>
      <c r="EX25" s="245">
        <f t="shared" si="5"/>
        <v>1983</v>
      </c>
      <c r="EY25" s="245">
        <f t="shared" si="6"/>
        <v>1606</v>
      </c>
      <c r="EZ25" s="245">
        <f t="shared" si="7"/>
        <v>2010</v>
      </c>
      <c r="FA25" s="245">
        <f t="shared" si="8"/>
        <v>2362</v>
      </c>
      <c r="FB25" s="245">
        <f t="shared" si="9"/>
        <v>2981</v>
      </c>
      <c r="FC25" s="245">
        <f t="shared" si="10"/>
        <v>2688</v>
      </c>
      <c r="FD25" s="245">
        <f t="shared" si="11"/>
        <v>2594</v>
      </c>
      <c r="FE25" s="245">
        <f t="shared" si="12"/>
        <v>2536</v>
      </c>
      <c r="FF25" s="245">
        <f t="shared" si="13"/>
        <v>2896</v>
      </c>
      <c r="FG25" s="245">
        <f t="shared" si="14"/>
        <v>3423</v>
      </c>
      <c r="FH25" s="245">
        <f t="shared" si="15"/>
        <v>3112</v>
      </c>
      <c r="FI25" s="245">
        <f t="shared" si="16"/>
        <v>2770</v>
      </c>
      <c r="FJ25" s="245">
        <f t="shared" si="17"/>
        <v>2411</v>
      </c>
      <c r="FK25" s="245">
        <f t="shared" si="18"/>
        <v>1819</v>
      </c>
      <c r="FL25" s="245">
        <f t="shared" si="19"/>
        <v>1030</v>
      </c>
      <c r="FM25" s="245">
        <f t="shared" si="20"/>
        <v>448</v>
      </c>
      <c r="FN25" s="245">
        <f t="shared" si="21"/>
        <v>134</v>
      </c>
      <c r="FO25" s="245">
        <f t="shared" si="22"/>
        <v>19</v>
      </c>
      <c r="FP25" s="266">
        <f t="shared" si="27"/>
        <v>42802</v>
      </c>
      <c r="FQ25" s="443">
        <f t="shared" si="23"/>
        <v>0</v>
      </c>
    </row>
    <row r="26" spans="1:173" s="232" customFormat="1" ht="12.75" hidden="1" x14ac:dyDescent="0.15">
      <c r="A26" s="230" t="s">
        <v>1082</v>
      </c>
      <c r="B26" s="261" t="s">
        <v>1064</v>
      </c>
      <c r="C26" s="245">
        <v>225700</v>
      </c>
      <c r="D26" s="245">
        <v>1931</v>
      </c>
      <c r="E26" s="245">
        <v>1888</v>
      </c>
      <c r="F26" s="245">
        <v>2101</v>
      </c>
      <c r="G26" s="245">
        <v>2132</v>
      </c>
      <c r="H26" s="245">
        <v>2015</v>
      </c>
      <c r="I26" s="245">
        <v>1976</v>
      </c>
      <c r="J26" s="245">
        <v>2222</v>
      </c>
      <c r="K26" s="245">
        <v>2195</v>
      </c>
      <c r="L26" s="245">
        <v>2224</v>
      </c>
      <c r="M26" s="245">
        <v>2296</v>
      </c>
      <c r="N26" s="245">
        <v>2317</v>
      </c>
      <c r="O26" s="245">
        <v>2296</v>
      </c>
      <c r="P26" s="245">
        <v>2304</v>
      </c>
      <c r="Q26" s="245">
        <v>2194</v>
      </c>
      <c r="R26" s="245">
        <v>2077</v>
      </c>
      <c r="S26" s="245">
        <v>2176</v>
      </c>
      <c r="T26" s="245">
        <v>2171</v>
      </c>
      <c r="U26" s="245">
        <v>2117</v>
      </c>
      <c r="V26" s="245">
        <v>2065</v>
      </c>
      <c r="W26" s="245">
        <v>2089</v>
      </c>
      <c r="X26" s="245">
        <v>1981</v>
      </c>
      <c r="Y26" s="245">
        <v>1993</v>
      </c>
      <c r="Z26" s="245">
        <v>2019</v>
      </c>
      <c r="AA26" s="245">
        <v>1982</v>
      </c>
      <c r="AB26" s="245">
        <v>1900</v>
      </c>
      <c r="AC26" s="245">
        <v>2084</v>
      </c>
      <c r="AD26" s="245">
        <v>2072</v>
      </c>
      <c r="AE26" s="245">
        <v>2169</v>
      </c>
      <c r="AF26" s="245">
        <v>2158</v>
      </c>
      <c r="AG26" s="245">
        <v>2236</v>
      </c>
      <c r="AH26" s="245">
        <v>2370</v>
      </c>
      <c r="AI26" s="245">
        <v>2605</v>
      </c>
      <c r="AJ26" s="245">
        <v>2890</v>
      </c>
      <c r="AK26" s="245">
        <v>2951</v>
      </c>
      <c r="AL26" s="245">
        <v>3184</v>
      </c>
      <c r="AM26" s="245">
        <v>3574</v>
      </c>
      <c r="AN26" s="245">
        <v>3766</v>
      </c>
      <c r="AO26" s="245">
        <v>3891</v>
      </c>
      <c r="AP26" s="245">
        <v>3953</v>
      </c>
      <c r="AQ26" s="245">
        <v>3964</v>
      </c>
      <c r="AR26" s="245">
        <v>3886</v>
      </c>
      <c r="AS26" s="245">
        <v>3947</v>
      </c>
      <c r="AT26" s="245">
        <v>3725</v>
      </c>
      <c r="AU26" s="245">
        <v>3591</v>
      </c>
      <c r="AV26" s="245">
        <v>2753</v>
      </c>
      <c r="AW26" s="245">
        <v>3363</v>
      </c>
      <c r="AX26" s="245">
        <v>3149</v>
      </c>
      <c r="AY26" s="245">
        <v>2955</v>
      </c>
      <c r="AZ26" s="245">
        <v>2849</v>
      </c>
      <c r="BA26" s="245">
        <v>2721</v>
      </c>
      <c r="BB26" s="245">
        <v>2714</v>
      </c>
      <c r="BC26" s="245">
        <v>2717</v>
      </c>
      <c r="BD26" s="245">
        <v>2568</v>
      </c>
      <c r="BE26" s="245">
        <v>2442</v>
      </c>
      <c r="BF26" s="245">
        <v>2579</v>
      </c>
      <c r="BG26" s="245">
        <v>2640</v>
      </c>
      <c r="BH26" s="245">
        <v>2552</v>
      </c>
      <c r="BI26" s="245">
        <v>2743</v>
      </c>
      <c r="BJ26" s="245">
        <v>2861</v>
      </c>
      <c r="BK26" s="245">
        <v>3201</v>
      </c>
      <c r="BL26" s="245">
        <v>3510</v>
      </c>
      <c r="BM26" s="245">
        <v>4022</v>
      </c>
      <c r="BN26" s="245">
        <v>4152</v>
      </c>
      <c r="BO26" s="245">
        <v>4032</v>
      </c>
      <c r="BP26" s="245">
        <v>2567</v>
      </c>
      <c r="BQ26" s="245">
        <v>2677</v>
      </c>
      <c r="BR26" s="245">
        <v>3211</v>
      </c>
      <c r="BS26" s="245">
        <v>3127</v>
      </c>
      <c r="BT26" s="245">
        <v>3189</v>
      </c>
      <c r="BU26" s="245">
        <v>3209</v>
      </c>
      <c r="BV26" s="245">
        <v>2735</v>
      </c>
      <c r="BW26" s="245">
        <v>2391</v>
      </c>
      <c r="BX26" s="245">
        <v>2458</v>
      </c>
      <c r="BY26" s="245">
        <v>2512</v>
      </c>
      <c r="BZ26" s="245">
        <v>2444</v>
      </c>
      <c r="CA26" s="245">
        <v>2313</v>
      </c>
      <c r="CB26" s="245">
        <v>2017</v>
      </c>
      <c r="CC26" s="245">
        <v>1985</v>
      </c>
      <c r="CD26" s="245">
        <v>1905</v>
      </c>
      <c r="CE26" s="245">
        <v>1776</v>
      </c>
      <c r="CF26" s="245">
        <v>1580</v>
      </c>
      <c r="CG26" s="245">
        <v>1424</v>
      </c>
      <c r="CH26" s="245">
        <v>1364</v>
      </c>
      <c r="CI26" s="245">
        <v>1238</v>
      </c>
      <c r="CJ26" s="245">
        <v>1158</v>
      </c>
      <c r="CK26" s="245">
        <v>1000</v>
      </c>
      <c r="CL26" s="245">
        <v>835</v>
      </c>
      <c r="CM26" s="245">
        <v>697</v>
      </c>
      <c r="CN26" s="245">
        <v>612</v>
      </c>
      <c r="CO26" s="245">
        <v>546</v>
      </c>
      <c r="CP26" s="245">
        <v>522</v>
      </c>
      <c r="CQ26" s="245">
        <v>308</v>
      </c>
      <c r="CR26" s="245">
        <v>278</v>
      </c>
      <c r="CS26" s="245">
        <v>248</v>
      </c>
      <c r="CT26" s="245">
        <v>184</v>
      </c>
      <c r="CU26" s="245">
        <v>145</v>
      </c>
      <c r="CV26" s="245">
        <v>81</v>
      </c>
      <c r="CW26" s="245">
        <v>86</v>
      </c>
      <c r="CX26" s="245">
        <v>73</v>
      </c>
      <c r="CY26" s="245">
        <v>45</v>
      </c>
      <c r="CZ26" s="245">
        <v>80</v>
      </c>
      <c r="DA26" s="266">
        <v>480</v>
      </c>
      <c r="DB26" s="245">
        <v>10067</v>
      </c>
      <c r="DC26" s="245">
        <v>10913</v>
      </c>
      <c r="DD26" s="245">
        <v>11188</v>
      </c>
      <c r="DE26" s="245">
        <v>10618</v>
      </c>
      <c r="DF26" s="245">
        <v>9875</v>
      </c>
      <c r="DG26" s="245">
        <v>10719</v>
      </c>
      <c r="DH26" s="245">
        <v>14000</v>
      </c>
      <c r="DI26" s="245">
        <v>19148</v>
      </c>
      <c r="DJ26" s="245">
        <v>17902</v>
      </c>
      <c r="DK26" s="245">
        <v>15037</v>
      </c>
      <c r="DL26" s="245">
        <v>13020</v>
      </c>
      <c r="DM26" s="245">
        <v>13997</v>
      </c>
      <c r="DN26" s="245">
        <v>18283</v>
      </c>
      <c r="DO26" s="245">
        <v>15413</v>
      </c>
      <c r="DP26" s="245">
        <v>12540</v>
      </c>
      <c r="DQ26" s="245">
        <v>9996</v>
      </c>
      <c r="DR26" s="245">
        <v>6764</v>
      </c>
      <c r="DS26" s="245">
        <v>3690</v>
      </c>
      <c r="DT26" s="245">
        <v>1540</v>
      </c>
      <c r="DU26" s="245">
        <v>430</v>
      </c>
      <c r="DV26" s="245">
        <v>80</v>
      </c>
      <c r="DW26" s="266">
        <f t="shared" si="24"/>
        <v>225220</v>
      </c>
      <c r="DX26" s="447">
        <f t="shared" si="0"/>
        <v>22</v>
      </c>
      <c r="DY26" s="447">
        <f t="shared" si="28"/>
        <v>24</v>
      </c>
      <c r="DZ26" s="447">
        <f t="shared" si="28"/>
        <v>24</v>
      </c>
      <c r="EA26" s="447">
        <f t="shared" si="28"/>
        <v>23</v>
      </c>
      <c r="EB26" s="447">
        <f t="shared" si="28"/>
        <v>21</v>
      </c>
      <c r="EC26" s="447">
        <f t="shared" si="28"/>
        <v>23</v>
      </c>
      <c r="ED26" s="447">
        <f t="shared" si="28"/>
        <v>30</v>
      </c>
      <c r="EE26" s="447">
        <f t="shared" si="28"/>
        <v>41</v>
      </c>
      <c r="EF26" s="447">
        <f t="shared" si="28"/>
        <v>39</v>
      </c>
      <c r="EG26" s="447">
        <f t="shared" si="28"/>
        <v>33</v>
      </c>
      <c r="EH26" s="447">
        <f t="shared" si="28"/>
        <v>27</v>
      </c>
      <c r="EI26" s="447">
        <f t="shared" si="28"/>
        <v>29</v>
      </c>
      <c r="EJ26" s="447">
        <f t="shared" si="28"/>
        <v>38</v>
      </c>
      <c r="EK26" s="447">
        <f t="shared" si="28"/>
        <v>33</v>
      </c>
      <c r="EL26" s="447">
        <f t="shared" si="28"/>
        <v>27</v>
      </c>
      <c r="EM26" s="447">
        <f t="shared" si="28"/>
        <v>21</v>
      </c>
      <c r="EN26" s="447">
        <f t="shared" si="28"/>
        <v>14</v>
      </c>
      <c r="EO26" s="447">
        <f t="shared" si="28"/>
        <v>7</v>
      </c>
      <c r="EP26" s="447">
        <f t="shared" si="28"/>
        <v>3</v>
      </c>
      <c r="EQ26" s="447">
        <f t="shared" si="28"/>
        <v>1</v>
      </c>
      <c r="ER26" s="447">
        <f t="shared" si="28"/>
        <v>0</v>
      </c>
      <c r="ES26" s="245">
        <f t="shared" si="26"/>
        <v>480</v>
      </c>
      <c r="EU26" s="245">
        <f t="shared" si="2"/>
        <v>10089</v>
      </c>
      <c r="EV26" s="245">
        <f t="shared" si="3"/>
        <v>10937</v>
      </c>
      <c r="EW26" s="245">
        <f t="shared" si="4"/>
        <v>11212</v>
      </c>
      <c r="EX26" s="245">
        <f t="shared" si="5"/>
        <v>10641</v>
      </c>
      <c r="EY26" s="245">
        <f t="shared" si="6"/>
        <v>9896</v>
      </c>
      <c r="EZ26" s="245">
        <f t="shared" si="7"/>
        <v>10742</v>
      </c>
      <c r="FA26" s="245">
        <f t="shared" si="8"/>
        <v>14030</v>
      </c>
      <c r="FB26" s="245">
        <f t="shared" si="9"/>
        <v>19189</v>
      </c>
      <c r="FC26" s="245">
        <f t="shared" si="10"/>
        <v>17941</v>
      </c>
      <c r="FD26" s="245">
        <f t="shared" si="11"/>
        <v>15070</v>
      </c>
      <c r="FE26" s="245">
        <f t="shared" si="12"/>
        <v>13047</v>
      </c>
      <c r="FF26" s="245">
        <f t="shared" si="13"/>
        <v>14026</v>
      </c>
      <c r="FG26" s="245">
        <f t="shared" si="14"/>
        <v>18321</v>
      </c>
      <c r="FH26" s="245">
        <f t="shared" si="15"/>
        <v>15446</v>
      </c>
      <c r="FI26" s="245">
        <f t="shared" si="16"/>
        <v>12567</v>
      </c>
      <c r="FJ26" s="245">
        <f t="shared" si="17"/>
        <v>10017</v>
      </c>
      <c r="FK26" s="245">
        <f t="shared" si="18"/>
        <v>6778</v>
      </c>
      <c r="FL26" s="245">
        <f t="shared" si="19"/>
        <v>3697</v>
      </c>
      <c r="FM26" s="245">
        <f t="shared" si="20"/>
        <v>1543</v>
      </c>
      <c r="FN26" s="245">
        <f t="shared" si="21"/>
        <v>431</v>
      </c>
      <c r="FO26" s="245">
        <f t="shared" si="22"/>
        <v>80</v>
      </c>
      <c r="FP26" s="266">
        <f t="shared" si="27"/>
        <v>225700</v>
      </c>
      <c r="FQ26" s="443">
        <f t="shared" si="23"/>
        <v>0</v>
      </c>
    </row>
    <row r="27" spans="1:173" s="232" customFormat="1" ht="12.75" hidden="1" x14ac:dyDescent="0.15">
      <c r="A27" s="230" t="s">
        <v>1083</v>
      </c>
      <c r="B27" s="261" t="s">
        <v>1064</v>
      </c>
      <c r="C27" s="245">
        <v>81009</v>
      </c>
      <c r="D27" s="245">
        <v>506</v>
      </c>
      <c r="E27" s="245">
        <v>556</v>
      </c>
      <c r="F27" s="245">
        <v>580</v>
      </c>
      <c r="G27" s="245">
        <v>594</v>
      </c>
      <c r="H27" s="245">
        <v>636</v>
      </c>
      <c r="I27" s="245">
        <v>626</v>
      </c>
      <c r="J27" s="245">
        <v>675</v>
      </c>
      <c r="K27" s="245">
        <v>673</v>
      </c>
      <c r="L27" s="245">
        <v>696</v>
      </c>
      <c r="M27" s="245">
        <v>741</v>
      </c>
      <c r="N27" s="245">
        <v>757</v>
      </c>
      <c r="O27" s="245">
        <v>753</v>
      </c>
      <c r="P27" s="245">
        <v>812</v>
      </c>
      <c r="Q27" s="245">
        <v>811</v>
      </c>
      <c r="R27" s="245">
        <v>781</v>
      </c>
      <c r="S27" s="245">
        <v>745</v>
      </c>
      <c r="T27" s="245">
        <v>816</v>
      </c>
      <c r="U27" s="245">
        <v>755</v>
      </c>
      <c r="V27" s="245">
        <v>793</v>
      </c>
      <c r="W27" s="245">
        <v>823</v>
      </c>
      <c r="X27" s="245">
        <v>772</v>
      </c>
      <c r="Y27" s="245">
        <v>809</v>
      </c>
      <c r="Z27" s="245">
        <v>735</v>
      </c>
      <c r="AA27" s="245">
        <v>748</v>
      </c>
      <c r="AB27" s="245">
        <v>744</v>
      </c>
      <c r="AC27" s="245">
        <v>771</v>
      </c>
      <c r="AD27" s="245">
        <v>811</v>
      </c>
      <c r="AE27" s="245">
        <v>823</v>
      </c>
      <c r="AF27" s="245">
        <v>742</v>
      </c>
      <c r="AG27" s="245">
        <v>733</v>
      </c>
      <c r="AH27" s="245">
        <v>831</v>
      </c>
      <c r="AI27" s="245">
        <v>898</v>
      </c>
      <c r="AJ27" s="245">
        <v>896</v>
      </c>
      <c r="AK27" s="245">
        <v>959</v>
      </c>
      <c r="AL27" s="245">
        <v>995</v>
      </c>
      <c r="AM27" s="245">
        <v>1059</v>
      </c>
      <c r="AN27" s="245">
        <v>1078</v>
      </c>
      <c r="AO27" s="245">
        <v>1092</v>
      </c>
      <c r="AP27" s="245">
        <v>1148</v>
      </c>
      <c r="AQ27" s="245">
        <v>1047</v>
      </c>
      <c r="AR27" s="245">
        <v>1054</v>
      </c>
      <c r="AS27" s="245">
        <v>990</v>
      </c>
      <c r="AT27" s="245">
        <v>964</v>
      </c>
      <c r="AU27" s="245">
        <v>1050</v>
      </c>
      <c r="AV27" s="245">
        <v>757</v>
      </c>
      <c r="AW27" s="245">
        <v>977</v>
      </c>
      <c r="AX27" s="245">
        <v>982</v>
      </c>
      <c r="AY27" s="245">
        <v>919</v>
      </c>
      <c r="AZ27" s="245">
        <v>895</v>
      </c>
      <c r="BA27" s="245">
        <v>861</v>
      </c>
      <c r="BB27" s="245">
        <v>866</v>
      </c>
      <c r="BC27" s="245">
        <v>1013</v>
      </c>
      <c r="BD27" s="245">
        <v>990</v>
      </c>
      <c r="BE27" s="245">
        <v>968</v>
      </c>
      <c r="BF27" s="245">
        <v>1025</v>
      </c>
      <c r="BG27" s="245">
        <v>1103</v>
      </c>
      <c r="BH27" s="245">
        <v>1087</v>
      </c>
      <c r="BI27" s="245">
        <v>1223</v>
      </c>
      <c r="BJ27" s="245">
        <v>1256</v>
      </c>
      <c r="BK27" s="245">
        <v>1398</v>
      </c>
      <c r="BL27" s="245">
        <v>1521</v>
      </c>
      <c r="BM27" s="245">
        <v>1736</v>
      </c>
      <c r="BN27" s="245">
        <v>1636</v>
      </c>
      <c r="BO27" s="245">
        <v>1600</v>
      </c>
      <c r="BP27" s="245">
        <v>1018</v>
      </c>
      <c r="BQ27" s="245">
        <v>1137</v>
      </c>
      <c r="BR27" s="245">
        <v>1405</v>
      </c>
      <c r="BS27" s="245">
        <v>1297</v>
      </c>
      <c r="BT27" s="245">
        <v>1456</v>
      </c>
      <c r="BU27" s="245">
        <v>1323</v>
      </c>
      <c r="BV27" s="245">
        <v>1065</v>
      </c>
      <c r="BW27" s="245">
        <v>908</v>
      </c>
      <c r="BX27" s="245">
        <v>969</v>
      </c>
      <c r="BY27" s="245">
        <v>980</v>
      </c>
      <c r="BZ27" s="245">
        <v>978</v>
      </c>
      <c r="CA27" s="245">
        <v>881</v>
      </c>
      <c r="CB27" s="245">
        <v>820</v>
      </c>
      <c r="CC27" s="245">
        <v>782</v>
      </c>
      <c r="CD27" s="245">
        <v>776</v>
      </c>
      <c r="CE27" s="245">
        <v>735</v>
      </c>
      <c r="CF27" s="245">
        <v>638</v>
      </c>
      <c r="CG27" s="245">
        <v>661</v>
      </c>
      <c r="CH27" s="245">
        <v>541</v>
      </c>
      <c r="CI27" s="245">
        <v>541</v>
      </c>
      <c r="CJ27" s="245">
        <v>550</v>
      </c>
      <c r="CK27" s="245">
        <v>491</v>
      </c>
      <c r="CL27" s="245">
        <v>388</v>
      </c>
      <c r="CM27" s="245">
        <v>348</v>
      </c>
      <c r="CN27" s="245">
        <v>286</v>
      </c>
      <c r="CO27" s="245">
        <v>255</v>
      </c>
      <c r="CP27" s="245">
        <v>235</v>
      </c>
      <c r="CQ27" s="245">
        <v>138</v>
      </c>
      <c r="CR27" s="245">
        <v>138</v>
      </c>
      <c r="CS27" s="245">
        <v>122</v>
      </c>
      <c r="CT27" s="245">
        <v>107</v>
      </c>
      <c r="CU27" s="245">
        <v>89</v>
      </c>
      <c r="CV27" s="245">
        <v>69</v>
      </c>
      <c r="CW27" s="245">
        <v>53</v>
      </c>
      <c r="CX27" s="245">
        <v>38</v>
      </c>
      <c r="CY27" s="245">
        <v>24</v>
      </c>
      <c r="CZ27" s="245">
        <v>38</v>
      </c>
      <c r="DA27" s="266">
        <v>38</v>
      </c>
      <c r="DB27" s="245">
        <v>2872</v>
      </c>
      <c r="DC27" s="245">
        <v>3411</v>
      </c>
      <c r="DD27" s="245">
        <v>3914</v>
      </c>
      <c r="DE27" s="245">
        <v>3932</v>
      </c>
      <c r="DF27" s="245">
        <v>3808</v>
      </c>
      <c r="DG27" s="245">
        <v>3880</v>
      </c>
      <c r="DH27" s="245">
        <v>4579</v>
      </c>
      <c r="DI27" s="245">
        <v>5424</v>
      </c>
      <c r="DJ27" s="245">
        <v>4815</v>
      </c>
      <c r="DK27" s="245">
        <v>4634</v>
      </c>
      <c r="DL27" s="245">
        <v>4862</v>
      </c>
      <c r="DM27" s="245">
        <v>6067</v>
      </c>
      <c r="DN27" s="245">
        <v>7511</v>
      </c>
      <c r="DO27" s="245">
        <v>6618</v>
      </c>
      <c r="DP27" s="245">
        <v>4900</v>
      </c>
      <c r="DQ27" s="245">
        <v>3994</v>
      </c>
      <c r="DR27" s="245">
        <v>2931</v>
      </c>
      <c r="DS27" s="245">
        <v>1768</v>
      </c>
      <c r="DT27" s="245">
        <v>740</v>
      </c>
      <c r="DU27" s="245">
        <v>273</v>
      </c>
      <c r="DV27" s="245">
        <v>38</v>
      </c>
      <c r="DW27" s="266">
        <f t="shared" si="24"/>
        <v>80971</v>
      </c>
      <c r="DX27" s="447">
        <f t="shared" si="0"/>
        <v>1</v>
      </c>
      <c r="DY27" s="447">
        <f t="shared" si="28"/>
        <v>1</v>
      </c>
      <c r="DZ27" s="447">
        <f t="shared" si="28"/>
        <v>2</v>
      </c>
      <c r="EA27" s="447">
        <f t="shared" si="28"/>
        <v>2</v>
      </c>
      <c r="EB27" s="447">
        <f t="shared" si="28"/>
        <v>1</v>
      </c>
      <c r="EC27" s="447">
        <f t="shared" si="28"/>
        <v>2</v>
      </c>
      <c r="ED27" s="447">
        <f t="shared" si="28"/>
        <v>2</v>
      </c>
      <c r="EE27" s="447">
        <f t="shared" si="28"/>
        <v>2</v>
      </c>
      <c r="EF27" s="447">
        <f t="shared" si="28"/>
        <v>2</v>
      </c>
      <c r="EG27" s="447">
        <f t="shared" si="28"/>
        <v>2</v>
      </c>
      <c r="EH27" s="447">
        <f t="shared" si="28"/>
        <v>3</v>
      </c>
      <c r="EI27" s="447">
        <f t="shared" si="28"/>
        <v>4</v>
      </c>
      <c r="EJ27" s="447">
        <f t="shared" si="28"/>
        <v>5</v>
      </c>
      <c r="EK27" s="447">
        <f t="shared" si="28"/>
        <v>5</v>
      </c>
      <c r="EL27" s="447">
        <f t="shared" si="28"/>
        <v>2</v>
      </c>
      <c r="EM27" s="447">
        <f t="shared" si="28"/>
        <v>1</v>
      </c>
      <c r="EN27" s="447">
        <f t="shared" si="28"/>
        <v>1</v>
      </c>
      <c r="EO27" s="447">
        <f t="shared" si="28"/>
        <v>0</v>
      </c>
      <c r="EP27" s="447">
        <f t="shared" si="28"/>
        <v>0</v>
      </c>
      <c r="EQ27" s="447">
        <f t="shared" si="28"/>
        <v>0</v>
      </c>
      <c r="ER27" s="447">
        <f t="shared" si="28"/>
        <v>0</v>
      </c>
      <c r="ES27" s="245">
        <f t="shared" si="26"/>
        <v>38</v>
      </c>
      <c r="EU27" s="245">
        <f t="shared" si="2"/>
        <v>2873</v>
      </c>
      <c r="EV27" s="245">
        <f t="shared" si="3"/>
        <v>3412</v>
      </c>
      <c r="EW27" s="245">
        <f t="shared" si="4"/>
        <v>3916</v>
      </c>
      <c r="EX27" s="245">
        <f t="shared" si="5"/>
        <v>3934</v>
      </c>
      <c r="EY27" s="245">
        <f t="shared" si="6"/>
        <v>3809</v>
      </c>
      <c r="EZ27" s="245">
        <f t="shared" si="7"/>
        <v>3882</v>
      </c>
      <c r="FA27" s="245">
        <f t="shared" si="8"/>
        <v>4581</v>
      </c>
      <c r="FB27" s="245">
        <f t="shared" si="9"/>
        <v>5426</v>
      </c>
      <c r="FC27" s="245">
        <f t="shared" si="10"/>
        <v>4817</v>
      </c>
      <c r="FD27" s="245">
        <f t="shared" si="11"/>
        <v>4636</v>
      </c>
      <c r="FE27" s="245">
        <f t="shared" si="12"/>
        <v>4865</v>
      </c>
      <c r="FF27" s="245">
        <f t="shared" si="13"/>
        <v>6071</v>
      </c>
      <c r="FG27" s="245">
        <f t="shared" si="14"/>
        <v>7516</v>
      </c>
      <c r="FH27" s="245">
        <f t="shared" si="15"/>
        <v>6623</v>
      </c>
      <c r="FI27" s="245">
        <f t="shared" si="16"/>
        <v>4902</v>
      </c>
      <c r="FJ27" s="245">
        <f t="shared" si="17"/>
        <v>3995</v>
      </c>
      <c r="FK27" s="245">
        <f t="shared" si="18"/>
        <v>2932</v>
      </c>
      <c r="FL27" s="245">
        <f t="shared" si="19"/>
        <v>1768</v>
      </c>
      <c r="FM27" s="245">
        <f t="shared" si="20"/>
        <v>740</v>
      </c>
      <c r="FN27" s="245">
        <f t="shared" si="21"/>
        <v>273</v>
      </c>
      <c r="FO27" s="245">
        <f t="shared" si="22"/>
        <v>38</v>
      </c>
      <c r="FP27" s="266">
        <f t="shared" si="27"/>
        <v>81009</v>
      </c>
      <c r="FQ27" s="443">
        <f t="shared" si="23"/>
        <v>0</v>
      </c>
    </row>
    <row r="28" spans="1:173" s="232" customFormat="1" ht="12.75" hidden="1" x14ac:dyDescent="0.15">
      <c r="A28" s="230" t="s">
        <v>1084</v>
      </c>
      <c r="B28" s="261" t="s">
        <v>1064</v>
      </c>
      <c r="C28" s="245">
        <v>93901</v>
      </c>
      <c r="D28" s="245">
        <v>812</v>
      </c>
      <c r="E28" s="245">
        <v>817</v>
      </c>
      <c r="F28" s="245">
        <v>780</v>
      </c>
      <c r="G28" s="245">
        <v>818</v>
      </c>
      <c r="H28" s="245">
        <v>862</v>
      </c>
      <c r="I28" s="245">
        <v>821</v>
      </c>
      <c r="J28" s="245">
        <v>897</v>
      </c>
      <c r="K28" s="245">
        <v>862</v>
      </c>
      <c r="L28" s="245">
        <v>934</v>
      </c>
      <c r="M28" s="245">
        <v>962</v>
      </c>
      <c r="N28" s="245">
        <v>944</v>
      </c>
      <c r="O28" s="245">
        <v>990</v>
      </c>
      <c r="P28" s="245">
        <v>1014</v>
      </c>
      <c r="Q28" s="245">
        <v>967</v>
      </c>
      <c r="R28" s="245">
        <v>970</v>
      </c>
      <c r="S28" s="245">
        <v>950</v>
      </c>
      <c r="T28" s="245">
        <v>982</v>
      </c>
      <c r="U28" s="245">
        <v>983</v>
      </c>
      <c r="V28" s="245">
        <v>969</v>
      </c>
      <c r="W28" s="245">
        <v>947</v>
      </c>
      <c r="X28" s="245">
        <v>944</v>
      </c>
      <c r="Y28" s="245">
        <v>996</v>
      </c>
      <c r="Z28" s="245">
        <v>974</v>
      </c>
      <c r="AA28" s="245">
        <v>1033</v>
      </c>
      <c r="AB28" s="245">
        <v>1050</v>
      </c>
      <c r="AC28" s="245">
        <v>1058</v>
      </c>
      <c r="AD28" s="245">
        <v>1095</v>
      </c>
      <c r="AE28" s="245">
        <v>1145</v>
      </c>
      <c r="AF28" s="245">
        <v>1088</v>
      </c>
      <c r="AG28" s="245">
        <v>1103</v>
      </c>
      <c r="AH28" s="245">
        <v>1148</v>
      </c>
      <c r="AI28" s="245">
        <v>1221</v>
      </c>
      <c r="AJ28" s="245">
        <v>1118</v>
      </c>
      <c r="AK28" s="245">
        <v>1238</v>
      </c>
      <c r="AL28" s="245">
        <v>1288</v>
      </c>
      <c r="AM28" s="245">
        <v>1370</v>
      </c>
      <c r="AN28" s="245">
        <v>1509</v>
      </c>
      <c r="AO28" s="245">
        <v>1458</v>
      </c>
      <c r="AP28" s="245">
        <v>1492</v>
      </c>
      <c r="AQ28" s="245">
        <v>1469</v>
      </c>
      <c r="AR28" s="245">
        <v>1358</v>
      </c>
      <c r="AS28" s="245">
        <v>1306</v>
      </c>
      <c r="AT28" s="245">
        <v>1268</v>
      </c>
      <c r="AU28" s="245">
        <v>1191</v>
      </c>
      <c r="AV28" s="245">
        <v>908</v>
      </c>
      <c r="AW28" s="245">
        <v>1206</v>
      </c>
      <c r="AX28" s="245">
        <v>1132</v>
      </c>
      <c r="AY28" s="245">
        <v>1144</v>
      </c>
      <c r="AZ28" s="245">
        <v>1096</v>
      </c>
      <c r="BA28" s="245">
        <v>1045</v>
      </c>
      <c r="BB28" s="245">
        <v>1079</v>
      </c>
      <c r="BC28" s="245">
        <v>1087</v>
      </c>
      <c r="BD28" s="245">
        <v>991</v>
      </c>
      <c r="BE28" s="245">
        <v>1016</v>
      </c>
      <c r="BF28" s="245">
        <v>1144</v>
      </c>
      <c r="BG28" s="245">
        <v>1177</v>
      </c>
      <c r="BH28" s="245">
        <v>1155</v>
      </c>
      <c r="BI28" s="245">
        <v>1366</v>
      </c>
      <c r="BJ28" s="245">
        <v>1386</v>
      </c>
      <c r="BK28" s="245">
        <v>1490</v>
      </c>
      <c r="BL28" s="245">
        <v>1618</v>
      </c>
      <c r="BM28" s="245">
        <v>1815</v>
      </c>
      <c r="BN28" s="245">
        <v>1848</v>
      </c>
      <c r="BO28" s="245">
        <v>1743</v>
      </c>
      <c r="BP28" s="245">
        <v>1083</v>
      </c>
      <c r="BQ28" s="245">
        <v>1164</v>
      </c>
      <c r="BR28" s="245">
        <v>1408</v>
      </c>
      <c r="BS28" s="245">
        <v>1308</v>
      </c>
      <c r="BT28" s="245">
        <v>1363</v>
      </c>
      <c r="BU28" s="245">
        <v>1347</v>
      </c>
      <c r="BV28" s="245">
        <v>1008</v>
      </c>
      <c r="BW28" s="245">
        <v>896</v>
      </c>
      <c r="BX28" s="245">
        <v>967</v>
      </c>
      <c r="BY28" s="245">
        <v>936</v>
      </c>
      <c r="BZ28" s="245">
        <v>979</v>
      </c>
      <c r="CA28" s="245">
        <v>809</v>
      </c>
      <c r="CB28" s="245">
        <v>753</v>
      </c>
      <c r="CC28" s="245">
        <v>818</v>
      </c>
      <c r="CD28" s="245">
        <v>738</v>
      </c>
      <c r="CE28" s="245">
        <v>696</v>
      </c>
      <c r="CF28" s="245">
        <v>588</v>
      </c>
      <c r="CG28" s="245">
        <v>578</v>
      </c>
      <c r="CH28" s="245">
        <v>536</v>
      </c>
      <c r="CI28" s="245">
        <v>478</v>
      </c>
      <c r="CJ28" s="245">
        <v>476</v>
      </c>
      <c r="CK28" s="245">
        <v>348</v>
      </c>
      <c r="CL28" s="245">
        <v>310</v>
      </c>
      <c r="CM28" s="245">
        <v>290</v>
      </c>
      <c r="CN28" s="245">
        <v>228</v>
      </c>
      <c r="CO28" s="245">
        <v>215</v>
      </c>
      <c r="CP28" s="245">
        <v>190</v>
      </c>
      <c r="CQ28" s="245">
        <v>113</v>
      </c>
      <c r="CR28" s="245">
        <v>140</v>
      </c>
      <c r="CS28" s="245">
        <v>103</v>
      </c>
      <c r="CT28" s="245">
        <v>76</v>
      </c>
      <c r="CU28" s="245">
        <v>64</v>
      </c>
      <c r="CV28" s="245">
        <v>41</v>
      </c>
      <c r="CW28" s="245">
        <v>38</v>
      </c>
      <c r="CX28" s="245">
        <v>21</v>
      </c>
      <c r="CY28" s="245">
        <v>11</v>
      </c>
      <c r="CZ28" s="245">
        <v>25</v>
      </c>
      <c r="DA28" s="266">
        <v>112</v>
      </c>
      <c r="DB28" s="245">
        <v>4089</v>
      </c>
      <c r="DC28" s="245">
        <v>4476</v>
      </c>
      <c r="DD28" s="245">
        <v>4885</v>
      </c>
      <c r="DE28" s="245">
        <v>4831</v>
      </c>
      <c r="DF28" s="245">
        <v>4997</v>
      </c>
      <c r="DG28" s="245">
        <v>5489</v>
      </c>
      <c r="DH28" s="245">
        <v>6013</v>
      </c>
      <c r="DI28" s="245">
        <v>7298</v>
      </c>
      <c r="DJ28" s="245">
        <v>6031</v>
      </c>
      <c r="DK28" s="245">
        <v>5623</v>
      </c>
      <c r="DL28" s="245">
        <v>5317</v>
      </c>
      <c r="DM28" s="245">
        <v>6574</v>
      </c>
      <c r="DN28" s="245">
        <v>8107</v>
      </c>
      <c r="DO28" s="245">
        <v>6590</v>
      </c>
      <c r="DP28" s="245">
        <v>4786</v>
      </c>
      <c r="DQ28" s="245">
        <v>3814</v>
      </c>
      <c r="DR28" s="245">
        <v>2656</v>
      </c>
      <c r="DS28" s="245">
        <v>1391</v>
      </c>
      <c r="DT28" s="245">
        <v>622</v>
      </c>
      <c r="DU28" s="245">
        <v>175</v>
      </c>
      <c r="DV28" s="245">
        <v>25</v>
      </c>
      <c r="DW28" s="266">
        <f t="shared" si="24"/>
        <v>93789</v>
      </c>
      <c r="DX28" s="447">
        <f t="shared" si="0"/>
        <v>5</v>
      </c>
      <c r="DY28" s="447">
        <f t="shared" si="28"/>
        <v>5</v>
      </c>
      <c r="DZ28" s="447">
        <f t="shared" si="28"/>
        <v>6</v>
      </c>
      <c r="EA28" s="447">
        <f t="shared" si="28"/>
        <v>6</v>
      </c>
      <c r="EB28" s="447">
        <f t="shared" si="28"/>
        <v>6</v>
      </c>
      <c r="EC28" s="447">
        <f t="shared" si="28"/>
        <v>7</v>
      </c>
      <c r="ED28" s="447">
        <f t="shared" si="28"/>
        <v>7</v>
      </c>
      <c r="EE28" s="447">
        <f t="shared" si="28"/>
        <v>9</v>
      </c>
      <c r="EF28" s="447">
        <f t="shared" si="28"/>
        <v>8</v>
      </c>
      <c r="EG28" s="447">
        <f t="shared" si="28"/>
        <v>6</v>
      </c>
      <c r="EH28" s="447">
        <f t="shared" si="28"/>
        <v>6</v>
      </c>
      <c r="EI28" s="447">
        <f t="shared" si="28"/>
        <v>8</v>
      </c>
      <c r="EJ28" s="447">
        <f t="shared" si="28"/>
        <v>11</v>
      </c>
      <c r="EK28" s="447">
        <f t="shared" si="28"/>
        <v>8</v>
      </c>
      <c r="EL28" s="447">
        <f t="shared" si="28"/>
        <v>5</v>
      </c>
      <c r="EM28" s="447">
        <f t="shared" si="28"/>
        <v>4</v>
      </c>
      <c r="EN28" s="447">
        <f t="shared" si="28"/>
        <v>3</v>
      </c>
      <c r="EO28" s="447">
        <f t="shared" si="28"/>
        <v>2</v>
      </c>
      <c r="EP28" s="447">
        <f t="shared" si="28"/>
        <v>0</v>
      </c>
      <c r="EQ28" s="447">
        <f t="shared" si="28"/>
        <v>0</v>
      </c>
      <c r="ER28" s="447">
        <f t="shared" si="28"/>
        <v>0</v>
      </c>
      <c r="ES28" s="245">
        <f t="shared" si="26"/>
        <v>112</v>
      </c>
      <c r="EU28" s="245">
        <f t="shared" si="2"/>
        <v>4094</v>
      </c>
      <c r="EV28" s="245">
        <f t="shared" si="3"/>
        <v>4481</v>
      </c>
      <c r="EW28" s="245">
        <f t="shared" si="4"/>
        <v>4891</v>
      </c>
      <c r="EX28" s="245">
        <f t="shared" si="5"/>
        <v>4837</v>
      </c>
      <c r="EY28" s="245">
        <f t="shared" si="6"/>
        <v>5003</v>
      </c>
      <c r="EZ28" s="245">
        <f t="shared" si="7"/>
        <v>5496</v>
      </c>
      <c r="FA28" s="245">
        <f t="shared" si="8"/>
        <v>6020</v>
      </c>
      <c r="FB28" s="245">
        <f t="shared" si="9"/>
        <v>7307</v>
      </c>
      <c r="FC28" s="245">
        <f t="shared" si="10"/>
        <v>6039</v>
      </c>
      <c r="FD28" s="245">
        <f t="shared" si="11"/>
        <v>5629</v>
      </c>
      <c r="FE28" s="245">
        <f t="shared" si="12"/>
        <v>5323</v>
      </c>
      <c r="FF28" s="245">
        <f t="shared" si="13"/>
        <v>6582</v>
      </c>
      <c r="FG28" s="245">
        <f t="shared" si="14"/>
        <v>8118</v>
      </c>
      <c r="FH28" s="245">
        <f t="shared" si="15"/>
        <v>6598</v>
      </c>
      <c r="FI28" s="245">
        <f t="shared" si="16"/>
        <v>4791</v>
      </c>
      <c r="FJ28" s="245">
        <f t="shared" si="17"/>
        <v>3818</v>
      </c>
      <c r="FK28" s="245">
        <f t="shared" si="18"/>
        <v>2659</v>
      </c>
      <c r="FL28" s="245">
        <f t="shared" si="19"/>
        <v>1393</v>
      </c>
      <c r="FM28" s="245">
        <f t="shared" si="20"/>
        <v>622</v>
      </c>
      <c r="FN28" s="245">
        <f t="shared" si="21"/>
        <v>175</v>
      </c>
      <c r="FO28" s="245">
        <f t="shared" si="22"/>
        <v>25</v>
      </c>
      <c r="FP28" s="266">
        <f t="shared" si="27"/>
        <v>93901</v>
      </c>
      <c r="FQ28" s="443">
        <f t="shared" si="23"/>
        <v>0</v>
      </c>
    </row>
    <row r="29" spans="1:173" s="232" customFormat="1" ht="12.75" hidden="1" x14ac:dyDescent="0.15">
      <c r="A29" s="230" t="s">
        <v>1085</v>
      </c>
      <c r="B29" s="261" t="s">
        <v>1064</v>
      </c>
      <c r="C29" s="245">
        <v>156423</v>
      </c>
      <c r="D29" s="245">
        <v>1145</v>
      </c>
      <c r="E29" s="245">
        <v>1264</v>
      </c>
      <c r="F29" s="245">
        <v>1308</v>
      </c>
      <c r="G29" s="245">
        <v>1314</v>
      </c>
      <c r="H29" s="245">
        <v>1369</v>
      </c>
      <c r="I29" s="245">
        <v>1338</v>
      </c>
      <c r="J29" s="245">
        <v>1482</v>
      </c>
      <c r="K29" s="245">
        <v>1473</v>
      </c>
      <c r="L29" s="245">
        <v>1574</v>
      </c>
      <c r="M29" s="245">
        <v>1551</v>
      </c>
      <c r="N29" s="245">
        <v>1663</v>
      </c>
      <c r="O29" s="245">
        <v>1567</v>
      </c>
      <c r="P29" s="245">
        <v>1620</v>
      </c>
      <c r="Q29" s="245">
        <v>1543</v>
      </c>
      <c r="R29" s="245">
        <v>1516</v>
      </c>
      <c r="S29" s="245">
        <v>1467</v>
      </c>
      <c r="T29" s="245">
        <v>1364</v>
      </c>
      <c r="U29" s="245">
        <v>1372</v>
      </c>
      <c r="V29" s="245">
        <v>1364</v>
      </c>
      <c r="W29" s="245">
        <v>1294</v>
      </c>
      <c r="X29" s="245">
        <v>1283</v>
      </c>
      <c r="Y29" s="245">
        <v>1361</v>
      </c>
      <c r="Z29" s="245">
        <v>1451</v>
      </c>
      <c r="AA29" s="245">
        <v>1346</v>
      </c>
      <c r="AB29" s="245">
        <v>1360</v>
      </c>
      <c r="AC29" s="245">
        <v>1451</v>
      </c>
      <c r="AD29" s="245">
        <v>1466</v>
      </c>
      <c r="AE29" s="245">
        <v>1462</v>
      </c>
      <c r="AF29" s="245">
        <v>1436</v>
      </c>
      <c r="AG29" s="245">
        <v>1513</v>
      </c>
      <c r="AH29" s="245">
        <v>1537</v>
      </c>
      <c r="AI29" s="245">
        <v>1636</v>
      </c>
      <c r="AJ29" s="245">
        <v>1770</v>
      </c>
      <c r="AK29" s="245">
        <v>1872</v>
      </c>
      <c r="AL29" s="245">
        <v>2014</v>
      </c>
      <c r="AM29" s="245">
        <v>2280</v>
      </c>
      <c r="AN29" s="245">
        <v>2415</v>
      </c>
      <c r="AO29" s="245">
        <v>2601</v>
      </c>
      <c r="AP29" s="245">
        <v>2643</v>
      </c>
      <c r="AQ29" s="245">
        <v>2651</v>
      </c>
      <c r="AR29" s="245">
        <v>2570</v>
      </c>
      <c r="AS29" s="245">
        <v>2521</v>
      </c>
      <c r="AT29" s="245">
        <v>2404</v>
      </c>
      <c r="AU29" s="245">
        <v>2346</v>
      </c>
      <c r="AV29" s="245">
        <v>1756</v>
      </c>
      <c r="AW29" s="245">
        <v>2180</v>
      </c>
      <c r="AX29" s="245">
        <v>2015</v>
      </c>
      <c r="AY29" s="245">
        <v>1894</v>
      </c>
      <c r="AZ29" s="245">
        <v>1740</v>
      </c>
      <c r="BA29" s="245">
        <v>1722</v>
      </c>
      <c r="BB29" s="245">
        <v>1704</v>
      </c>
      <c r="BC29" s="245">
        <v>1692</v>
      </c>
      <c r="BD29" s="245">
        <v>1585</v>
      </c>
      <c r="BE29" s="245">
        <v>1548</v>
      </c>
      <c r="BF29" s="245">
        <v>1641</v>
      </c>
      <c r="BG29" s="245">
        <v>1679</v>
      </c>
      <c r="BH29" s="245">
        <v>1700</v>
      </c>
      <c r="BI29" s="245">
        <v>1889</v>
      </c>
      <c r="BJ29" s="245">
        <v>2047</v>
      </c>
      <c r="BK29" s="245">
        <v>2203</v>
      </c>
      <c r="BL29" s="245">
        <v>2351</v>
      </c>
      <c r="BM29" s="245">
        <v>2874</v>
      </c>
      <c r="BN29" s="245">
        <v>2930</v>
      </c>
      <c r="BO29" s="245">
        <v>2915</v>
      </c>
      <c r="BP29" s="245">
        <v>1861</v>
      </c>
      <c r="BQ29" s="245">
        <v>2162</v>
      </c>
      <c r="BR29" s="245">
        <v>2611</v>
      </c>
      <c r="BS29" s="245">
        <v>2521</v>
      </c>
      <c r="BT29" s="245">
        <v>2740</v>
      </c>
      <c r="BU29" s="245">
        <v>2663</v>
      </c>
      <c r="BV29" s="245">
        <v>2269</v>
      </c>
      <c r="BW29" s="245">
        <v>2082</v>
      </c>
      <c r="BX29" s="245">
        <v>2103</v>
      </c>
      <c r="BY29" s="245">
        <v>2168</v>
      </c>
      <c r="BZ29" s="245">
        <v>2122</v>
      </c>
      <c r="CA29" s="245">
        <v>1817</v>
      </c>
      <c r="CB29" s="245">
        <v>1633</v>
      </c>
      <c r="CC29" s="245">
        <v>1535</v>
      </c>
      <c r="CD29" s="245">
        <v>1533</v>
      </c>
      <c r="CE29" s="245">
        <v>1296</v>
      </c>
      <c r="CF29" s="245">
        <v>1184</v>
      </c>
      <c r="CG29" s="245">
        <v>1140</v>
      </c>
      <c r="CH29" s="245">
        <v>1011</v>
      </c>
      <c r="CI29" s="245">
        <v>875</v>
      </c>
      <c r="CJ29" s="245">
        <v>825</v>
      </c>
      <c r="CK29" s="245">
        <v>669</v>
      </c>
      <c r="CL29" s="245">
        <v>554</v>
      </c>
      <c r="CM29" s="245">
        <v>507</v>
      </c>
      <c r="CN29" s="245">
        <v>440</v>
      </c>
      <c r="CO29" s="245">
        <v>363</v>
      </c>
      <c r="CP29" s="245">
        <v>350</v>
      </c>
      <c r="CQ29" s="245">
        <v>238</v>
      </c>
      <c r="CR29" s="245">
        <v>237</v>
      </c>
      <c r="CS29" s="245">
        <v>168</v>
      </c>
      <c r="CT29" s="245">
        <v>154</v>
      </c>
      <c r="CU29" s="245">
        <v>124</v>
      </c>
      <c r="CV29" s="245">
        <v>97</v>
      </c>
      <c r="CW29" s="245">
        <v>66</v>
      </c>
      <c r="CX29" s="245">
        <v>49</v>
      </c>
      <c r="CY29" s="245">
        <v>34</v>
      </c>
      <c r="CZ29" s="245">
        <v>58</v>
      </c>
      <c r="DA29" s="266">
        <v>122</v>
      </c>
      <c r="DB29" s="245">
        <v>6400</v>
      </c>
      <c r="DC29" s="245">
        <v>7418</v>
      </c>
      <c r="DD29" s="245">
        <v>7909</v>
      </c>
      <c r="DE29" s="245">
        <v>6861</v>
      </c>
      <c r="DF29" s="245">
        <v>6801</v>
      </c>
      <c r="DG29" s="245">
        <v>7328</v>
      </c>
      <c r="DH29" s="245">
        <v>8829</v>
      </c>
      <c r="DI29" s="245">
        <v>12590</v>
      </c>
      <c r="DJ29" s="245">
        <v>11597</v>
      </c>
      <c r="DK29" s="245">
        <v>9551</v>
      </c>
      <c r="DL29" s="245">
        <v>8170</v>
      </c>
      <c r="DM29" s="245">
        <v>9518</v>
      </c>
      <c r="DN29" s="245">
        <v>12931</v>
      </c>
      <c r="DO29" s="245">
        <v>12697</v>
      </c>
      <c r="DP29" s="245">
        <v>10744</v>
      </c>
      <c r="DQ29" s="245">
        <v>7814</v>
      </c>
      <c r="DR29" s="245">
        <v>5035</v>
      </c>
      <c r="DS29" s="245">
        <v>2533</v>
      </c>
      <c r="DT29" s="245">
        <v>1147</v>
      </c>
      <c r="DU29" s="245">
        <v>370</v>
      </c>
      <c r="DV29" s="245">
        <v>58</v>
      </c>
      <c r="DW29" s="266">
        <f t="shared" si="24"/>
        <v>156301</v>
      </c>
      <c r="DX29" s="447">
        <f t="shared" si="0"/>
        <v>5</v>
      </c>
      <c r="DY29" s="447">
        <f t="shared" si="28"/>
        <v>6</v>
      </c>
      <c r="DZ29" s="447">
        <f t="shared" si="28"/>
        <v>7</v>
      </c>
      <c r="EA29" s="447">
        <f t="shared" si="28"/>
        <v>5</v>
      </c>
      <c r="EB29" s="447">
        <f t="shared" si="28"/>
        <v>6</v>
      </c>
      <c r="EC29" s="447">
        <f t="shared" si="28"/>
        <v>6</v>
      </c>
      <c r="ED29" s="447">
        <f t="shared" ref="DY29:ER41" si="29">ED80+ED131</f>
        <v>7</v>
      </c>
      <c r="EE29" s="447">
        <f t="shared" si="29"/>
        <v>10</v>
      </c>
      <c r="EF29" s="447">
        <f t="shared" si="29"/>
        <v>10</v>
      </c>
      <c r="EG29" s="447">
        <f t="shared" si="29"/>
        <v>7</v>
      </c>
      <c r="EH29" s="447">
        <f t="shared" si="29"/>
        <v>6</v>
      </c>
      <c r="EI29" s="447">
        <f t="shared" si="29"/>
        <v>7</v>
      </c>
      <c r="EJ29" s="447">
        <f t="shared" si="29"/>
        <v>10</v>
      </c>
      <c r="EK29" s="447">
        <f t="shared" si="29"/>
        <v>10</v>
      </c>
      <c r="EL29" s="447">
        <f t="shared" si="29"/>
        <v>8</v>
      </c>
      <c r="EM29" s="447">
        <f t="shared" si="29"/>
        <v>6</v>
      </c>
      <c r="EN29" s="447">
        <f t="shared" si="29"/>
        <v>4</v>
      </c>
      <c r="EO29" s="447">
        <f t="shared" si="29"/>
        <v>2</v>
      </c>
      <c r="EP29" s="447">
        <f t="shared" si="29"/>
        <v>0</v>
      </c>
      <c r="EQ29" s="447">
        <f t="shared" si="29"/>
        <v>0</v>
      </c>
      <c r="ER29" s="447">
        <f t="shared" si="29"/>
        <v>0</v>
      </c>
      <c r="ES29" s="245">
        <f t="shared" si="26"/>
        <v>122</v>
      </c>
      <c r="EU29" s="245">
        <f t="shared" si="2"/>
        <v>6405</v>
      </c>
      <c r="EV29" s="245">
        <f t="shared" si="3"/>
        <v>7424</v>
      </c>
      <c r="EW29" s="245">
        <f t="shared" si="4"/>
        <v>7916</v>
      </c>
      <c r="EX29" s="245">
        <f t="shared" si="5"/>
        <v>6866</v>
      </c>
      <c r="EY29" s="245">
        <f t="shared" si="6"/>
        <v>6807</v>
      </c>
      <c r="EZ29" s="245">
        <f t="shared" si="7"/>
        <v>7334</v>
      </c>
      <c r="FA29" s="245">
        <f t="shared" si="8"/>
        <v>8836</v>
      </c>
      <c r="FB29" s="245">
        <f t="shared" si="9"/>
        <v>12600</v>
      </c>
      <c r="FC29" s="245">
        <f t="shared" si="10"/>
        <v>11607</v>
      </c>
      <c r="FD29" s="245">
        <f t="shared" si="11"/>
        <v>9558</v>
      </c>
      <c r="FE29" s="245">
        <f t="shared" si="12"/>
        <v>8176</v>
      </c>
      <c r="FF29" s="245">
        <f t="shared" si="13"/>
        <v>9525</v>
      </c>
      <c r="FG29" s="245">
        <f t="shared" si="14"/>
        <v>12941</v>
      </c>
      <c r="FH29" s="245">
        <f t="shared" si="15"/>
        <v>12707</v>
      </c>
      <c r="FI29" s="245">
        <f t="shared" si="16"/>
        <v>10752</v>
      </c>
      <c r="FJ29" s="245">
        <f t="shared" si="17"/>
        <v>7820</v>
      </c>
      <c r="FK29" s="245">
        <f t="shared" si="18"/>
        <v>5039</v>
      </c>
      <c r="FL29" s="245">
        <f t="shared" si="19"/>
        <v>2535</v>
      </c>
      <c r="FM29" s="245">
        <f t="shared" si="20"/>
        <v>1147</v>
      </c>
      <c r="FN29" s="245">
        <f t="shared" si="21"/>
        <v>370</v>
      </c>
      <c r="FO29" s="245">
        <f t="shared" si="22"/>
        <v>58</v>
      </c>
      <c r="FP29" s="266">
        <f t="shared" si="27"/>
        <v>156423</v>
      </c>
      <c r="FQ29" s="443">
        <f t="shared" si="23"/>
        <v>0</v>
      </c>
    </row>
    <row r="30" spans="1:173" s="232" customFormat="1" ht="12.75" hidden="1" x14ac:dyDescent="0.15">
      <c r="A30" s="230" t="s">
        <v>1086</v>
      </c>
      <c r="B30" s="261" t="s">
        <v>1064</v>
      </c>
      <c r="C30" s="245">
        <v>49680</v>
      </c>
      <c r="D30" s="245">
        <v>419</v>
      </c>
      <c r="E30" s="245">
        <v>488</v>
      </c>
      <c r="F30" s="245">
        <v>478</v>
      </c>
      <c r="G30" s="245">
        <v>466</v>
      </c>
      <c r="H30" s="245">
        <v>469</v>
      </c>
      <c r="I30" s="245">
        <v>526</v>
      </c>
      <c r="J30" s="245">
        <v>544</v>
      </c>
      <c r="K30" s="245">
        <v>490</v>
      </c>
      <c r="L30" s="245">
        <v>543</v>
      </c>
      <c r="M30" s="245">
        <v>523</v>
      </c>
      <c r="N30" s="245">
        <v>542</v>
      </c>
      <c r="O30" s="245">
        <v>523</v>
      </c>
      <c r="P30" s="245">
        <v>565</v>
      </c>
      <c r="Q30" s="245">
        <v>521</v>
      </c>
      <c r="R30" s="245">
        <v>541</v>
      </c>
      <c r="S30" s="245">
        <v>545</v>
      </c>
      <c r="T30" s="245">
        <v>526</v>
      </c>
      <c r="U30" s="245">
        <v>514</v>
      </c>
      <c r="V30" s="245">
        <v>424</v>
      </c>
      <c r="W30" s="245">
        <v>442</v>
      </c>
      <c r="X30" s="245">
        <v>420</v>
      </c>
      <c r="Y30" s="245">
        <v>403</v>
      </c>
      <c r="Z30" s="245">
        <v>468</v>
      </c>
      <c r="AA30" s="245">
        <v>495</v>
      </c>
      <c r="AB30" s="245">
        <v>498</v>
      </c>
      <c r="AC30" s="245">
        <v>505</v>
      </c>
      <c r="AD30" s="245">
        <v>565</v>
      </c>
      <c r="AE30" s="245">
        <v>524</v>
      </c>
      <c r="AF30" s="245">
        <v>526</v>
      </c>
      <c r="AG30" s="245">
        <v>587</v>
      </c>
      <c r="AH30" s="245">
        <v>579</v>
      </c>
      <c r="AI30" s="245">
        <v>596</v>
      </c>
      <c r="AJ30" s="245">
        <v>593</v>
      </c>
      <c r="AK30" s="245">
        <v>644</v>
      </c>
      <c r="AL30" s="245">
        <v>713</v>
      </c>
      <c r="AM30" s="245">
        <v>708</v>
      </c>
      <c r="AN30" s="245">
        <v>802</v>
      </c>
      <c r="AO30" s="245">
        <v>835</v>
      </c>
      <c r="AP30" s="245">
        <v>799</v>
      </c>
      <c r="AQ30" s="245">
        <v>768</v>
      </c>
      <c r="AR30" s="245">
        <v>670</v>
      </c>
      <c r="AS30" s="245">
        <v>640</v>
      </c>
      <c r="AT30" s="245">
        <v>726</v>
      </c>
      <c r="AU30" s="245">
        <v>695</v>
      </c>
      <c r="AV30" s="245">
        <v>498</v>
      </c>
      <c r="AW30" s="245">
        <v>645</v>
      </c>
      <c r="AX30" s="245">
        <v>635</v>
      </c>
      <c r="AY30" s="245">
        <v>626</v>
      </c>
      <c r="AZ30" s="245">
        <v>517</v>
      </c>
      <c r="BA30" s="245">
        <v>520</v>
      </c>
      <c r="BB30" s="245">
        <v>563</v>
      </c>
      <c r="BC30" s="245">
        <v>612</v>
      </c>
      <c r="BD30" s="245">
        <v>583</v>
      </c>
      <c r="BE30" s="245">
        <v>553</v>
      </c>
      <c r="BF30" s="245">
        <v>580</v>
      </c>
      <c r="BG30" s="245">
        <v>650</v>
      </c>
      <c r="BH30" s="245">
        <v>639</v>
      </c>
      <c r="BI30" s="245">
        <v>714</v>
      </c>
      <c r="BJ30" s="245">
        <v>678</v>
      </c>
      <c r="BK30" s="245">
        <v>733</v>
      </c>
      <c r="BL30" s="245">
        <v>769</v>
      </c>
      <c r="BM30" s="245">
        <v>927</v>
      </c>
      <c r="BN30" s="245">
        <v>831</v>
      </c>
      <c r="BO30" s="245">
        <v>889</v>
      </c>
      <c r="BP30" s="245">
        <v>521</v>
      </c>
      <c r="BQ30" s="245">
        <v>561</v>
      </c>
      <c r="BR30" s="245">
        <v>692</v>
      </c>
      <c r="BS30" s="245">
        <v>619</v>
      </c>
      <c r="BT30" s="245">
        <v>694</v>
      </c>
      <c r="BU30" s="245">
        <v>626</v>
      </c>
      <c r="BV30" s="245">
        <v>536</v>
      </c>
      <c r="BW30" s="245">
        <v>421</v>
      </c>
      <c r="BX30" s="245">
        <v>452</v>
      </c>
      <c r="BY30" s="245">
        <v>503</v>
      </c>
      <c r="BZ30" s="245">
        <v>563</v>
      </c>
      <c r="CA30" s="245">
        <v>451</v>
      </c>
      <c r="CB30" s="245">
        <v>414</v>
      </c>
      <c r="CC30" s="245">
        <v>462</v>
      </c>
      <c r="CD30" s="245">
        <v>437</v>
      </c>
      <c r="CE30" s="245">
        <v>401</v>
      </c>
      <c r="CF30" s="245">
        <v>368</v>
      </c>
      <c r="CG30" s="245">
        <v>376</v>
      </c>
      <c r="CH30" s="245">
        <v>336</v>
      </c>
      <c r="CI30" s="245">
        <v>302</v>
      </c>
      <c r="CJ30" s="245">
        <v>318</v>
      </c>
      <c r="CK30" s="245">
        <v>272</v>
      </c>
      <c r="CL30" s="245">
        <v>217</v>
      </c>
      <c r="CM30" s="245">
        <v>188</v>
      </c>
      <c r="CN30" s="245">
        <v>188</v>
      </c>
      <c r="CO30" s="245">
        <v>143</v>
      </c>
      <c r="CP30" s="245">
        <v>144</v>
      </c>
      <c r="CQ30" s="245">
        <v>84</v>
      </c>
      <c r="CR30" s="245">
        <v>75</v>
      </c>
      <c r="CS30" s="245">
        <v>80</v>
      </c>
      <c r="CT30" s="245">
        <v>50</v>
      </c>
      <c r="CU30" s="245">
        <v>41</v>
      </c>
      <c r="CV30" s="245">
        <v>42</v>
      </c>
      <c r="CW30" s="245">
        <v>16</v>
      </c>
      <c r="CX30" s="245">
        <v>23</v>
      </c>
      <c r="CY30" s="245">
        <v>13</v>
      </c>
      <c r="CZ30" s="245">
        <v>17</v>
      </c>
      <c r="DA30" s="266">
        <v>24</v>
      </c>
      <c r="DB30" s="245">
        <v>2320</v>
      </c>
      <c r="DC30" s="245">
        <v>2626</v>
      </c>
      <c r="DD30" s="245">
        <v>2692</v>
      </c>
      <c r="DE30" s="245">
        <v>2451</v>
      </c>
      <c r="DF30" s="245">
        <v>2284</v>
      </c>
      <c r="DG30" s="245">
        <v>2707</v>
      </c>
      <c r="DH30" s="245">
        <v>3125</v>
      </c>
      <c r="DI30" s="245">
        <v>3912</v>
      </c>
      <c r="DJ30" s="245">
        <v>3229</v>
      </c>
      <c r="DK30" s="245">
        <v>2943</v>
      </c>
      <c r="DL30" s="245">
        <v>2891</v>
      </c>
      <c r="DM30" s="245">
        <v>3414</v>
      </c>
      <c r="DN30" s="245">
        <v>3937</v>
      </c>
      <c r="DO30" s="245">
        <v>3192</v>
      </c>
      <c r="DP30" s="245">
        <v>2475</v>
      </c>
      <c r="DQ30" s="245">
        <v>2165</v>
      </c>
      <c r="DR30" s="245">
        <v>1700</v>
      </c>
      <c r="DS30" s="245">
        <v>1008</v>
      </c>
      <c r="DT30" s="245">
        <v>433</v>
      </c>
      <c r="DU30" s="245">
        <v>135</v>
      </c>
      <c r="DV30" s="245">
        <v>17</v>
      </c>
      <c r="DW30" s="266">
        <f t="shared" si="24"/>
        <v>49656</v>
      </c>
      <c r="DX30" s="447">
        <f t="shared" si="0"/>
        <v>1</v>
      </c>
      <c r="DY30" s="447">
        <f t="shared" si="29"/>
        <v>1</v>
      </c>
      <c r="DZ30" s="447">
        <f t="shared" si="29"/>
        <v>1</v>
      </c>
      <c r="EA30" s="447">
        <f t="shared" si="29"/>
        <v>1</v>
      </c>
      <c r="EB30" s="447">
        <f t="shared" si="29"/>
        <v>1</v>
      </c>
      <c r="EC30" s="447">
        <f t="shared" si="29"/>
        <v>1</v>
      </c>
      <c r="ED30" s="447">
        <f t="shared" si="29"/>
        <v>2</v>
      </c>
      <c r="EE30" s="447">
        <f t="shared" si="29"/>
        <v>2</v>
      </c>
      <c r="EF30" s="447">
        <f t="shared" si="29"/>
        <v>2</v>
      </c>
      <c r="EG30" s="447">
        <f t="shared" si="29"/>
        <v>1</v>
      </c>
      <c r="EH30" s="447">
        <f t="shared" si="29"/>
        <v>1</v>
      </c>
      <c r="EI30" s="447">
        <f t="shared" si="29"/>
        <v>2</v>
      </c>
      <c r="EJ30" s="447">
        <f t="shared" si="29"/>
        <v>4</v>
      </c>
      <c r="EK30" s="447">
        <f t="shared" si="29"/>
        <v>1</v>
      </c>
      <c r="EL30" s="447">
        <f t="shared" si="29"/>
        <v>1</v>
      </c>
      <c r="EM30" s="447">
        <f t="shared" si="29"/>
        <v>1</v>
      </c>
      <c r="EN30" s="447">
        <f t="shared" si="29"/>
        <v>1</v>
      </c>
      <c r="EO30" s="447">
        <f t="shared" si="29"/>
        <v>0</v>
      </c>
      <c r="EP30" s="447">
        <f t="shared" si="29"/>
        <v>0</v>
      </c>
      <c r="EQ30" s="447">
        <f t="shared" si="29"/>
        <v>0</v>
      </c>
      <c r="ER30" s="447">
        <f t="shared" si="29"/>
        <v>0</v>
      </c>
      <c r="ES30" s="245">
        <f t="shared" si="26"/>
        <v>24</v>
      </c>
      <c r="EU30" s="245">
        <f t="shared" si="2"/>
        <v>2321</v>
      </c>
      <c r="EV30" s="245">
        <f t="shared" si="3"/>
        <v>2627</v>
      </c>
      <c r="EW30" s="245">
        <f t="shared" si="4"/>
        <v>2693</v>
      </c>
      <c r="EX30" s="245">
        <f t="shared" si="5"/>
        <v>2452</v>
      </c>
      <c r="EY30" s="245">
        <f t="shared" si="6"/>
        <v>2285</v>
      </c>
      <c r="EZ30" s="245">
        <f t="shared" si="7"/>
        <v>2708</v>
      </c>
      <c r="FA30" s="245">
        <f t="shared" si="8"/>
        <v>3127</v>
      </c>
      <c r="FB30" s="245">
        <f t="shared" si="9"/>
        <v>3914</v>
      </c>
      <c r="FC30" s="245">
        <f t="shared" si="10"/>
        <v>3231</v>
      </c>
      <c r="FD30" s="245">
        <f t="shared" si="11"/>
        <v>2944</v>
      </c>
      <c r="FE30" s="245">
        <f t="shared" si="12"/>
        <v>2892</v>
      </c>
      <c r="FF30" s="245">
        <f t="shared" si="13"/>
        <v>3416</v>
      </c>
      <c r="FG30" s="245">
        <f t="shared" si="14"/>
        <v>3941</v>
      </c>
      <c r="FH30" s="245">
        <f t="shared" si="15"/>
        <v>3193</v>
      </c>
      <c r="FI30" s="245">
        <f t="shared" si="16"/>
        <v>2476</v>
      </c>
      <c r="FJ30" s="245">
        <f t="shared" si="17"/>
        <v>2166</v>
      </c>
      <c r="FK30" s="245">
        <f t="shared" si="18"/>
        <v>1701</v>
      </c>
      <c r="FL30" s="245">
        <f t="shared" si="19"/>
        <v>1008</v>
      </c>
      <c r="FM30" s="245">
        <f t="shared" si="20"/>
        <v>433</v>
      </c>
      <c r="FN30" s="245">
        <f t="shared" si="21"/>
        <v>135</v>
      </c>
      <c r="FO30" s="245">
        <f t="shared" si="22"/>
        <v>17</v>
      </c>
      <c r="FP30" s="266">
        <f t="shared" si="27"/>
        <v>49680</v>
      </c>
      <c r="FQ30" s="443">
        <f t="shared" si="23"/>
        <v>0</v>
      </c>
    </row>
    <row r="31" spans="1:173" s="232" customFormat="1" ht="12.75" hidden="1" x14ac:dyDescent="0.15">
      <c r="A31" s="230" t="s">
        <v>1087</v>
      </c>
      <c r="B31" s="261" t="s">
        <v>1064</v>
      </c>
      <c r="C31" s="245">
        <v>114216</v>
      </c>
      <c r="D31" s="245">
        <v>781</v>
      </c>
      <c r="E31" s="245">
        <v>787</v>
      </c>
      <c r="F31" s="245">
        <v>843</v>
      </c>
      <c r="G31" s="245">
        <v>884</v>
      </c>
      <c r="H31" s="245">
        <v>854</v>
      </c>
      <c r="I31" s="245">
        <v>925</v>
      </c>
      <c r="J31" s="245">
        <v>1043</v>
      </c>
      <c r="K31" s="245">
        <v>984</v>
      </c>
      <c r="L31" s="245">
        <v>1049</v>
      </c>
      <c r="M31" s="245">
        <v>1135</v>
      </c>
      <c r="N31" s="245">
        <v>1181</v>
      </c>
      <c r="O31" s="245">
        <v>1311</v>
      </c>
      <c r="P31" s="245">
        <v>1341</v>
      </c>
      <c r="Q31" s="245">
        <v>1465</v>
      </c>
      <c r="R31" s="245">
        <v>1468</v>
      </c>
      <c r="S31" s="245">
        <v>1606</v>
      </c>
      <c r="T31" s="245">
        <v>1652</v>
      </c>
      <c r="U31" s="245">
        <v>1638</v>
      </c>
      <c r="V31" s="245">
        <v>1737</v>
      </c>
      <c r="W31" s="245">
        <v>1775</v>
      </c>
      <c r="X31" s="245">
        <v>1627</v>
      </c>
      <c r="Y31" s="245">
        <v>1581</v>
      </c>
      <c r="Z31" s="245">
        <v>1578</v>
      </c>
      <c r="AA31" s="245">
        <v>1431</v>
      </c>
      <c r="AB31" s="245">
        <v>1366</v>
      </c>
      <c r="AC31" s="245">
        <v>1311</v>
      </c>
      <c r="AD31" s="245">
        <v>1293</v>
      </c>
      <c r="AE31" s="245">
        <v>1288</v>
      </c>
      <c r="AF31" s="245">
        <v>1117</v>
      </c>
      <c r="AG31" s="245">
        <v>1102</v>
      </c>
      <c r="AH31" s="245">
        <v>1096</v>
      </c>
      <c r="AI31" s="245">
        <v>1078</v>
      </c>
      <c r="AJ31" s="245">
        <v>1178</v>
      </c>
      <c r="AK31" s="245">
        <v>1213</v>
      </c>
      <c r="AL31" s="245">
        <v>1234</v>
      </c>
      <c r="AM31" s="245">
        <v>1353</v>
      </c>
      <c r="AN31" s="245">
        <v>1373</v>
      </c>
      <c r="AO31" s="245">
        <v>1370</v>
      </c>
      <c r="AP31" s="245">
        <v>1527</v>
      </c>
      <c r="AQ31" s="245">
        <v>1477</v>
      </c>
      <c r="AR31" s="245">
        <v>1477</v>
      </c>
      <c r="AS31" s="245">
        <v>1515</v>
      </c>
      <c r="AT31" s="245">
        <v>1620</v>
      </c>
      <c r="AU31" s="245">
        <v>1803</v>
      </c>
      <c r="AV31" s="245">
        <v>1392</v>
      </c>
      <c r="AW31" s="245">
        <v>1949</v>
      </c>
      <c r="AX31" s="245">
        <v>1828</v>
      </c>
      <c r="AY31" s="245">
        <v>1956</v>
      </c>
      <c r="AZ31" s="245">
        <v>1840</v>
      </c>
      <c r="BA31" s="245">
        <v>1839</v>
      </c>
      <c r="BB31" s="245">
        <v>1894</v>
      </c>
      <c r="BC31" s="245">
        <v>1963</v>
      </c>
      <c r="BD31" s="245">
        <v>1810</v>
      </c>
      <c r="BE31" s="245">
        <v>1767</v>
      </c>
      <c r="BF31" s="245">
        <v>1788</v>
      </c>
      <c r="BG31" s="245">
        <v>1798</v>
      </c>
      <c r="BH31" s="245">
        <v>1769</v>
      </c>
      <c r="BI31" s="245">
        <v>1768</v>
      </c>
      <c r="BJ31" s="245">
        <v>1820</v>
      </c>
      <c r="BK31" s="245">
        <v>1808</v>
      </c>
      <c r="BL31" s="245">
        <v>1751</v>
      </c>
      <c r="BM31" s="245">
        <v>1988</v>
      </c>
      <c r="BN31" s="245">
        <v>1791</v>
      </c>
      <c r="BO31" s="245">
        <v>1678</v>
      </c>
      <c r="BP31" s="245">
        <v>975</v>
      </c>
      <c r="BQ31" s="245">
        <v>1011</v>
      </c>
      <c r="BR31" s="245">
        <v>1195</v>
      </c>
      <c r="BS31" s="245">
        <v>1163</v>
      </c>
      <c r="BT31" s="245">
        <v>1166</v>
      </c>
      <c r="BU31" s="245">
        <v>1090</v>
      </c>
      <c r="BV31" s="245">
        <v>880</v>
      </c>
      <c r="BW31" s="245">
        <v>784</v>
      </c>
      <c r="BX31" s="245">
        <v>868</v>
      </c>
      <c r="BY31" s="245">
        <v>928</v>
      </c>
      <c r="BZ31" s="245">
        <v>895</v>
      </c>
      <c r="CA31" s="245">
        <v>792</v>
      </c>
      <c r="CB31" s="245">
        <v>789</v>
      </c>
      <c r="CC31" s="245">
        <v>781</v>
      </c>
      <c r="CD31" s="245">
        <v>774</v>
      </c>
      <c r="CE31" s="245">
        <v>702</v>
      </c>
      <c r="CF31" s="245">
        <v>688</v>
      </c>
      <c r="CG31" s="245">
        <v>628</v>
      </c>
      <c r="CH31" s="245">
        <v>571</v>
      </c>
      <c r="CI31" s="245">
        <v>546</v>
      </c>
      <c r="CJ31" s="245">
        <v>483</v>
      </c>
      <c r="CK31" s="245">
        <v>459</v>
      </c>
      <c r="CL31" s="245">
        <v>375</v>
      </c>
      <c r="CM31" s="245">
        <v>305</v>
      </c>
      <c r="CN31" s="245">
        <v>273</v>
      </c>
      <c r="CO31" s="245">
        <v>253</v>
      </c>
      <c r="CP31" s="245">
        <v>198</v>
      </c>
      <c r="CQ31" s="245">
        <v>140</v>
      </c>
      <c r="CR31" s="245">
        <v>117</v>
      </c>
      <c r="CS31" s="245">
        <v>96</v>
      </c>
      <c r="CT31" s="245">
        <v>86</v>
      </c>
      <c r="CU31" s="245">
        <v>81</v>
      </c>
      <c r="CV31" s="245">
        <v>61</v>
      </c>
      <c r="CW31" s="245">
        <v>41</v>
      </c>
      <c r="CX31" s="245">
        <v>25</v>
      </c>
      <c r="CY31" s="245">
        <v>15</v>
      </c>
      <c r="CZ31" s="245">
        <v>27</v>
      </c>
      <c r="DA31" s="266">
        <v>291</v>
      </c>
      <c r="DB31" s="245">
        <v>4149</v>
      </c>
      <c r="DC31" s="245">
        <v>5136</v>
      </c>
      <c r="DD31" s="245">
        <v>6766</v>
      </c>
      <c r="DE31" s="245">
        <v>8408</v>
      </c>
      <c r="DF31" s="245">
        <v>7583</v>
      </c>
      <c r="DG31" s="245">
        <v>6111</v>
      </c>
      <c r="DH31" s="245">
        <v>5799</v>
      </c>
      <c r="DI31" s="245">
        <v>7100</v>
      </c>
      <c r="DJ31" s="245">
        <v>7807</v>
      </c>
      <c r="DK31" s="245">
        <v>9412</v>
      </c>
      <c r="DL31" s="245">
        <v>9222</v>
      </c>
      <c r="DM31" s="245">
        <v>8963</v>
      </c>
      <c r="DN31" s="245">
        <v>8183</v>
      </c>
      <c r="DO31" s="245">
        <v>5625</v>
      </c>
      <c r="DP31" s="245">
        <v>4355</v>
      </c>
      <c r="DQ31" s="245">
        <v>3838</v>
      </c>
      <c r="DR31" s="245">
        <v>2916</v>
      </c>
      <c r="DS31" s="245">
        <v>1665</v>
      </c>
      <c r="DT31" s="245">
        <v>637</v>
      </c>
      <c r="DU31" s="245">
        <v>223</v>
      </c>
      <c r="DV31" s="245">
        <v>27</v>
      </c>
      <c r="DW31" s="266">
        <f t="shared" si="24"/>
        <v>113925</v>
      </c>
      <c r="DX31" s="447">
        <f t="shared" si="0"/>
        <v>11</v>
      </c>
      <c r="DY31" s="447">
        <f t="shared" si="29"/>
        <v>14</v>
      </c>
      <c r="DZ31" s="447">
        <f t="shared" si="29"/>
        <v>18</v>
      </c>
      <c r="EA31" s="447">
        <f t="shared" si="29"/>
        <v>22</v>
      </c>
      <c r="EB31" s="447">
        <f t="shared" si="29"/>
        <v>19</v>
      </c>
      <c r="EC31" s="447">
        <f t="shared" si="29"/>
        <v>15</v>
      </c>
      <c r="ED31" s="447">
        <f t="shared" si="29"/>
        <v>15</v>
      </c>
      <c r="EE31" s="447">
        <f t="shared" si="29"/>
        <v>18</v>
      </c>
      <c r="EF31" s="447">
        <f t="shared" si="29"/>
        <v>20</v>
      </c>
      <c r="EG31" s="447">
        <f t="shared" si="29"/>
        <v>23</v>
      </c>
      <c r="EH31" s="447">
        <f t="shared" si="29"/>
        <v>24</v>
      </c>
      <c r="EI31" s="447">
        <f t="shared" si="29"/>
        <v>23</v>
      </c>
      <c r="EJ31" s="447">
        <f t="shared" si="29"/>
        <v>22</v>
      </c>
      <c r="EK31" s="447">
        <f t="shared" si="29"/>
        <v>15</v>
      </c>
      <c r="EL31" s="447">
        <f t="shared" si="29"/>
        <v>11</v>
      </c>
      <c r="EM31" s="447">
        <f t="shared" si="29"/>
        <v>9</v>
      </c>
      <c r="EN31" s="447">
        <f t="shared" si="29"/>
        <v>7</v>
      </c>
      <c r="EO31" s="447">
        <f t="shared" si="29"/>
        <v>4</v>
      </c>
      <c r="EP31" s="447">
        <f t="shared" si="29"/>
        <v>1</v>
      </c>
      <c r="EQ31" s="447">
        <f t="shared" si="29"/>
        <v>0</v>
      </c>
      <c r="ER31" s="447">
        <f t="shared" si="29"/>
        <v>0</v>
      </c>
      <c r="ES31" s="245">
        <f t="shared" si="26"/>
        <v>291</v>
      </c>
      <c r="EU31" s="245">
        <f t="shared" si="2"/>
        <v>4160</v>
      </c>
      <c r="EV31" s="245">
        <f t="shared" si="3"/>
        <v>5150</v>
      </c>
      <c r="EW31" s="245">
        <f t="shared" si="4"/>
        <v>6784</v>
      </c>
      <c r="EX31" s="245">
        <f t="shared" si="5"/>
        <v>8430</v>
      </c>
      <c r="EY31" s="245">
        <f t="shared" si="6"/>
        <v>7602</v>
      </c>
      <c r="EZ31" s="245">
        <f t="shared" si="7"/>
        <v>6126</v>
      </c>
      <c r="FA31" s="245">
        <f t="shared" si="8"/>
        <v>5814</v>
      </c>
      <c r="FB31" s="245">
        <f t="shared" si="9"/>
        <v>7118</v>
      </c>
      <c r="FC31" s="245">
        <f t="shared" si="10"/>
        <v>7827</v>
      </c>
      <c r="FD31" s="245">
        <f t="shared" si="11"/>
        <v>9435</v>
      </c>
      <c r="FE31" s="245">
        <f t="shared" si="12"/>
        <v>9246</v>
      </c>
      <c r="FF31" s="245">
        <f t="shared" si="13"/>
        <v>8986</v>
      </c>
      <c r="FG31" s="245">
        <f t="shared" si="14"/>
        <v>8205</v>
      </c>
      <c r="FH31" s="245">
        <f t="shared" si="15"/>
        <v>5640</v>
      </c>
      <c r="FI31" s="245">
        <f t="shared" si="16"/>
        <v>4366</v>
      </c>
      <c r="FJ31" s="245">
        <f t="shared" si="17"/>
        <v>3847</v>
      </c>
      <c r="FK31" s="245">
        <f t="shared" si="18"/>
        <v>2923</v>
      </c>
      <c r="FL31" s="245">
        <f t="shared" si="19"/>
        <v>1669</v>
      </c>
      <c r="FM31" s="245">
        <f t="shared" si="20"/>
        <v>638</v>
      </c>
      <c r="FN31" s="245">
        <f t="shared" si="21"/>
        <v>223</v>
      </c>
      <c r="FO31" s="245">
        <f t="shared" si="22"/>
        <v>27</v>
      </c>
      <c r="FP31" s="266">
        <f t="shared" si="27"/>
        <v>114216</v>
      </c>
      <c r="FQ31" s="443">
        <f t="shared" si="23"/>
        <v>0</v>
      </c>
    </row>
    <row r="32" spans="1:173" s="232" customFormat="1" ht="12.75" hidden="1" x14ac:dyDescent="0.15">
      <c r="A32" s="230" t="s">
        <v>59</v>
      </c>
      <c r="B32" s="261" t="s">
        <v>1064</v>
      </c>
      <c r="C32" s="245">
        <v>47993</v>
      </c>
      <c r="D32" s="245">
        <v>294</v>
      </c>
      <c r="E32" s="245">
        <v>332</v>
      </c>
      <c r="F32" s="245">
        <v>345</v>
      </c>
      <c r="G32" s="245">
        <v>381</v>
      </c>
      <c r="H32" s="245">
        <v>338</v>
      </c>
      <c r="I32" s="245">
        <v>362</v>
      </c>
      <c r="J32" s="245">
        <v>441</v>
      </c>
      <c r="K32" s="245">
        <v>395</v>
      </c>
      <c r="L32" s="245">
        <v>443</v>
      </c>
      <c r="M32" s="245">
        <v>428</v>
      </c>
      <c r="N32" s="245">
        <v>448</v>
      </c>
      <c r="O32" s="245">
        <v>493</v>
      </c>
      <c r="P32" s="245">
        <v>473</v>
      </c>
      <c r="Q32" s="245">
        <v>492</v>
      </c>
      <c r="R32" s="245">
        <v>497</v>
      </c>
      <c r="S32" s="245">
        <v>507</v>
      </c>
      <c r="T32" s="245">
        <v>558</v>
      </c>
      <c r="U32" s="245">
        <v>518</v>
      </c>
      <c r="V32" s="245">
        <v>499</v>
      </c>
      <c r="W32" s="245">
        <v>450</v>
      </c>
      <c r="X32" s="245">
        <v>480</v>
      </c>
      <c r="Y32" s="245">
        <v>459</v>
      </c>
      <c r="Z32" s="245">
        <v>471</v>
      </c>
      <c r="AA32" s="245">
        <v>488</v>
      </c>
      <c r="AB32" s="245">
        <v>487</v>
      </c>
      <c r="AC32" s="245">
        <v>492</v>
      </c>
      <c r="AD32" s="245">
        <v>521</v>
      </c>
      <c r="AE32" s="245">
        <v>474</v>
      </c>
      <c r="AF32" s="245">
        <v>459</v>
      </c>
      <c r="AG32" s="245">
        <v>504</v>
      </c>
      <c r="AH32" s="245">
        <v>492</v>
      </c>
      <c r="AI32" s="245">
        <v>479</v>
      </c>
      <c r="AJ32" s="245">
        <v>499</v>
      </c>
      <c r="AK32" s="245">
        <v>542</v>
      </c>
      <c r="AL32" s="245">
        <v>571</v>
      </c>
      <c r="AM32" s="245">
        <v>627</v>
      </c>
      <c r="AN32" s="245">
        <v>621</v>
      </c>
      <c r="AO32" s="245">
        <v>636</v>
      </c>
      <c r="AP32" s="245">
        <v>608</v>
      </c>
      <c r="AQ32" s="245">
        <v>593</v>
      </c>
      <c r="AR32" s="245">
        <v>597</v>
      </c>
      <c r="AS32" s="245">
        <v>602</v>
      </c>
      <c r="AT32" s="245">
        <v>574</v>
      </c>
      <c r="AU32" s="245">
        <v>594</v>
      </c>
      <c r="AV32" s="245">
        <v>476</v>
      </c>
      <c r="AW32" s="245">
        <v>629</v>
      </c>
      <c r="AX32" s="245">
        <v>578</v>
      </c>
      <c r="AY32" s="245">
        <v>556</v>
      </c>
      <c r="AZ32" s="245">
        <v>584</v>
      </c>
      <c r="BA32" s="245">
        <v>551</v>
      </c>
      <c r="BB32" s="245">
        <v>585</v>
      </c>
      <c r="BC32" s="245">
        <v>656</v>
      </c>
      <c r="BD32" s="245">
        <v>606</v>
      </c>
      <c r="BE32" s="245">
        <v>537</v>
      </c>
      <c r="BF32" s="245">
        <v>660</v>
      </c>
      <c r="BG32" s="245">
        <v>693</v>
      </c>
      <c r="BH32" s="245">
        <v>665</v>
      </c>
      <c r="BI32" s="245">
        <v>728</v>
      </c>
      <c r="BJ32" s="245">
        <v>745</v>
      </c>
      <c r="BK32" s="245">
        <v>777</v>
      </c>
      <c r="BL32" s="245">
        <v>838</v>
      </c>
      <c r="BM32" s="245">
        <v>902</v>
      </c>
      <c r="BN32" s="245">
        <v>945</v>
      </c>
      <c r="BO32" s="245">
        <v>837</v>
      </c>
      <c r="BP32" s="245">
        <v>507</v>
      </c>
      <c r="BQ32" s="245">
        <v>585</v>
      </c>
      <c r="BR32" s="245">
        <v>704</v>
      </c>
      <c r="BS32" s="245">
        <v>590</v>
      </c>
      <c r="BT32" s="245">
        <v>679</v>
      </c>
      <c r="BU32" s="245">
        <v>621</v>
      </c>
      <c r="BV32" s="245">
        <v>499</v>
      </c>
      <c r="BW32" s="245">
        <v>475</v>
      </c>
      <c r="BX32" s="245">
        <v>492</v>
      </c>
      <c r="BY32" s="245">
        <v>528</v>
      </c>
      <c r="BZ32" s="245">
        <v>553</v>
      </c>
      <c r="CA32" s="245">
        <v>517</v>
      </c>
      <c r="CB32" s="245">
        <v>479</v>
      </c>
      <c r="CC32" s="245">
        <v>516</v>
      </c>
      <c r="CD32" s="245">
        <v>485</v>
      </c>
      <c r="CE32" s="245">
        <v>476</v>
      </c>
      <c r="CF32" s="245">
        <v>471</v>
      </c>
      <c r="CG32" s="245">
        <v>432</v>
      </c>
      <c r="CH32" s="245">
        <v>465</v>
      </c>
      <c r="CI32" s="245">
        <v>381</v>
      </c>
      <c r="CJ32" s="245">
        <v>376</v>
      </c>
      <c r="CK32" s="245">
        <v>332</v>
      </c>
      <c r="CL32" s="245">
        <v>308</v>
      </c>
      <c r="CM32" s="245">
        <v>250</v>
      </c>
      <c r="CN32" s="245">
        <v>228</v>
      </c>
      <c r="CO32" s="245">
        <v>175</v>
      </c>
      <c r="CP32" s="245">
        <v>167</v>
      </c>
      <c r="CQ32" s="245">
        <v>129</v>
      </c>
      <c r="CR32" s="245">
        <v>99</v>
      </c>
      <c r="CS32" s="245">
        <v>101</v>
      </c>
      <c r="CT32" s="245">
        <v>84</v>
      </c>
      <c r="CU32" s="245">
        <v>42</v>
      </c>
      <c r="CV32" s="245">
        <v>40</v>
      </c>
      <c r="CW32" s="245">
        <v>28</v>
      </c>
      <c r="CX32" s="245">
        <v>24</v>
      </c>
      <c r="CY32" s="245">
        <v>9</v>
      </c>
      <c r="CZ32" s="245">
        <v>24</v>
      </c>
      <c r="DA32" s="266">
        <v>10</v>
      </c>
      <c r="DB32" s="245">
        <v>1690</v>
      </c>
      <c r="DC32" s="245">
        <v>2069</v>
      </c>
      <c r="DD32" s="245">
        <v>2403</v>
      </c>
      <c r="DE32" s="245">
        <v>2532</v>
      </c>
      <c r="DF32" s="245">
        <v>2385</v>
      </c>
      <c r="DG32" s="245">
        <v>2450</v>
      </c>
      <c r="DH32" s="245">
        <v>2583</v>
      </c>
      <c r="DI32" s="245">
        <v>3085</v>
      </c>
      <c r="DJ32" s="245">
        <v>2843</v>
      </c>
      <c r="DK32" s="245">
        <v>2898</v>
      </c>
      <c r="DL32" s="245">
        <v>3044</v>
      </c>
      <c r="DM32" s="245">
        <v>3608</v>
      </c>
      <c r="DN32" s="245">
        <v>4029</v>
      </c>
      <c r="DO32" s="245">
        <v>3179</v>
      </c>
      <c r="DP32" s="245">
        <v>2547</v>
      </c>
      <c r="DQ32" s="245">
        <v>2473</v>
      </c>
      <c r="DR32" s="245">
        <v>2125</v>
      </c>
      <c r="DS32" s="245">
        <v>1293</v>
      </c>
      <c r="DT32" s="245">
        <v>580</v>
      </c>
      <c r="DU32" s="245">
        <v>143</v>
      </c>
      <c r="DV32" s="245">
        <v>24</v>
      </c>
      <c r="DW32" s="266">
        <f t="shared" si="24"/>
        <v>47983</v>
      </c>
      <c r="DX32" s="447">
        <f t="shared" si="0"/>
        <v>0</v>
      </c>
      <c r="DY32" s="447">
        <f t="shared" si="29"/>
        <v>0</v>
      </c>
      <c r="DZ32" s="447">
        <f t="shared" si="29"/>
        <v>0</v>
      </c>
      <c r="EA32" s="447">
        <f t="shared" si="29"/>
        <v>1</v>
      </c>
      <c r="EB32" s="447">
        <f t="shared" si="29"/>
        <v>0</v>
      </c>
      <c r="EC32" s="447">
        <f t="shared" si="29"/>
        <v>0</v>
      </c>
      <c r="ED32" s="447">
        <f t="shared" si="29"/>
        <v>1</v>
      </c>
      <c r="EE32" s="447">
        <f t="shared" si="29"/>
        <v>1</v>
      </c>
      <c r="EF32" s="447">
        <f t="shared" si="29"/>
        <v>1</v>
      </c>
      <c r="EG32" s="447">
        <f t="shared" si="29"/>
        <v>1</v>
      </c>
      <c r="EH32" s="447">
        <f t="shared" si="29"/>
        <v>1</v>
      </c>
      <c r="EI32" s="447">
        <f t="shared" si="29"/>
        <v>1</v>
      </c>
      <c r="EJ32" s="447">
        <f t="shared" si="29"/>
        <v>2</v>
      </c>
      <c r="EK32" s="447">
        <f t="shared" si="29"/>
        <v>1</v>
      </c>
      <c r="EL32" s="447">
        <f t="shared" si="29"/>
        <v>0</v>
      </c>
      <c r="EM32" s="447">
        <f t="shared" si="29"/>
        <v>0</v>
      </c>
      <c r="EN32" s="447">
        <f t="shared" si="29"/>
        <v>0</v>
      </c>
      <c r="EO32" s="447">
        <f t="shared" si="29"/>
        <v>0</v>
      </c>
      <c r="EP32" s="447">
        <f t="shared" si="29"/>
        <v>0</v>
      </c>
      <c r="EQ32" s="447">
        <f t="shared" si="29"/>
        <v>0</v>
      </c>
      <c r="ER32" s="447">
        <f t="shared" si="29"/>
        <v>0</v>
      </c>
      <c r="ES32" s="245">
        <f t="shared" si="26"/>
        <v>10</v>
      </c>
      <c r="EU32" s="245">
        <f t="shared" si="2"/>
        <v>1690</v>
      </c>
      <c r="EV32" s="245">
        <f t="shared" si="3"/>
        <v>2069</v>
      </c>
      <c r="EW32" s="245">
        <f t="shared" si="4"/>
        <v>2403</v>
      </c>
      <c r="EX32" s="245">
        <f t="shared" si="5"/>
        <v>2533</v>
      </c>
      <c r="EY32" s="245">
        <f t="shared" si="6"/>
        <v>2385</v>
      </c>
      <c r="EZ32" s="245">
        <f t="shared" si="7"/>
        <v>2450</v>
      </c>
      <c r="FA32" s="245">
        <f t="shared" si="8"/>
        <v>2584</v>
      </c>
      <c r="FB32" s="245">
        <f t="shared" si="9"/>
        <v>3086</v>
      </c>
      <c r="FC32" s="245">
        <f t="shared" si="10"/>
        <v>2844</v>
      </c>
      <c r="FD32" s="245">
        <f t="shared" si="11"/>
        <v>2899</v>
      </c>
      <c r="FE32" s="245">
        <f t="shared" si="12"/>
        <v>3045</v>
      </c>
      <c r="FF32" s="245">
        <f t="shared" si="13"/>
        <v>3609</v>
      </c>
      <c r="FG32" s="245">
        <f t="shared" si="14"/>
        <v>4031</v>
      </c>
      <c r="FH32" s="245">
        <f t="shared" si="15"/>
        <v>3180</v>
      </c>
      <c r="FI32" s="245">
        <f t="shared" si="16"/>
        <v>2547</v>
      </c>
      <c r="FJ32" s="245">
        <f t="shared" si="17"/>
        <v>2473</v>
      </c>
      <c r="FK32" s="245">
        <f t="shared" si="18"/>
        <v>2125</v>
      </c>
      <c r="FL32" s="245">
        <f t="shared" si="19"/>
        <v>1293</v>
      </c>
      <c r="FM32" s="245">
        <f t="shared" si="20"/>
        <v>580</v>
      </c>
      <c r="FN32" s="245">
        <f t="shared" si="21"/>
        <v>143</v>
      </c>
      <c r="FO32" s="245">
        <f t="shared" si="22"/>
        <v>24</v>
      </c>
      <c r="FP32" s="266">
        <f t="shared" si="27"/>
        <v>47993</v>
      </c>
      <c r="FQ32" s="443">
        <f t="shared" si="23"/>
        <v>0</v>
      </c>
    </row>
    <row r="33" spans="1:173" s="232" customFormat="1" ht="12.75" hidden="1" x14ac:dyDescent="0.15">
      <c r="A33" s="230" t="s">
        <v>1088</v>
      </c>
      <c r="B33" s="261" t="s">
        <v>1064</v>
      </c>
      <c r="C33" s="245">
        <v>43263</v>
      </c>
      <c r="D33" s="245">
        <v>304</v>
      </c>
      <c r="E33" s="245">
        <v>322</v>
      </c>
      <c r="F33" s="245">
        <v>299</v>
      </c>
      <c r="G33" s="245">
        <v>326</v>
      </c>
      <c r="H33" s="245">
        <v>311</v>
      </c>
      <c r="I33" s="245">
        <v>323</v>
      </c>
      <c r="J33" s="245">
        <v>338</v>
      </c>
      <c r="K33" s="245">
        <v>345</v>
      </c>
      <c r="L33" s="245">
        <v>386</v>
      </c>
      <c r="M33" s="245">
        <v>372</v>
      </c>
      <c r="N33" s="245">
        <v>403</v>
      </c>
      <c r="O33" s="245">
        <v>396</v>
      </c>
      <c r="P33" s="245">
        <v>436</v>
      </c>
      <c r="Q33" s="245">
        <v>399</v>
      </c>
      <c r="R33" s="245">
        <v>438</v>
      </c>
      <c r="S33" s="245">
        <v>454</v>
      </c>
      <c r="T33" s="245">
        <v>439</v>
      </c>
      <c r="U33" s="245">
        <v>479</v>
      </c>
      <c r="V33" s="245">
        <v>443</v>
      </c>
      <c r="W33" s="245">
        <v>371</v>
      </c>
      <c r="X33" s="245">
        <v>329</v>
      </c>
      <c r="Y33" s="245">
        <v>357</v>
      </c>
      <c r="Z33" s="245">
        <v>390</v>
      </c>
      <c r="AA33" s="245">
        <v>374</v>
      </c>
      <c r="AB33" s="245">
        <v>375</v>
      </c>
      <c r="AC33" s="245">
        <v>398</v>
      </c>
      <c r="AD33" s="245">
        <v>439</v>
      </c>
      <c r="AE33" s="245">
        <v>425</v>
      </c>
      <c r="AF33" s="245">
        <v>389</v>
      </c>
      <c r="AG33" s="245">
        <v>412</v>
      </c>
      <c r="AH33" s="245">
        <v>410</v>
      </c>
      <c r="AI33" s="245">
        <v>437</v>
      </c>
      <c r="AJ33" s="245">
        <v>438</v>
      </c>
      <c r="AK33" s="245">
        <v>443</v>
      </c>
      <c r="AL33" s="245">
        <v>481</v>
      </c>
      <c r="AM33" s="245">
        <v>479</v>
      </c>
      <c r="AN33" s="245">
        <v>517</v>
      </c>
      <c r="AO33" s="245">
        <v>564</v>
      </c>
      <c r="AP33" s="245">
        <v>499</v>
      </c>
      <c r="AQ33" s="245">
        <v>485</v>
      </c>
      <c r="AR33" s="245">
        <v>534</v>
      </c>
      <c r="AS33" s="245">
        <v>459</v>
      </c>
      <c r="AT33" s="245">
        <v>523</v>
      </c>
      <c r="AU33" s="245">
        <v>466</v>
      </c>
      <c r="AV33" s="245">
        <v>383</v>
      </c>
      <c r="AW33" s="245">
        <v>521</v>
      </c>
      <c r="AX33" s="245">
        <v>489</v>
      </c>
      <c r="AY33" s="245">
        <v>499</v>
      </c>
      <c r="AZ33" s="245">
        <v>570</v>
      </c>
      <c r="BA33" s="245">
        <v>517</v>
      </c>
      <c r="BB33" s="245">
        <v>599</v>
      </c>
      <c r="BC33" s="245">
        <v>562</v>
      </c>
      <c r="BD33" s="245">
        <v>569</v>
      </c>
      <c r="BE33" s="245">
        <v>550</v>
      </c>
      <c r="BF33" s="245">
        <v>559</v>
      </c>
      <c r="BG33" s="245">
        <v>616</v>
      </c>
      <c r="BH33" s="245">
        <v>639</v>
      </c>
      <c r="BI33" s="245">
        <v>640</v>
      </c>
      <c r="BJ33" s="245">
        <v>650</v>
      </c>
      <c r="BK33" s="245">
        <v>730</v>
      </c>
      <c r="BL33" s="245">
        <v>788</v>
      </c>
      <c r="BM33" s="245">
        <v>818</v>
      </c>
      <c r="BN33" s="245">
        <v>831</v>
      </c>
      <c r="BO33" s="245">
        <v>721</v>
      </c>
      <c r="BP33" s="245">
        <v>433</v>
      </c>
      <c r="BQ33" s="245">
        <v>469</v>
      </c>
      <c r="BR33" s="245">
        <v>639</v>
      </c>
      <c r="BS33" s="245">
        <v>522</v>
      </c>
      <c r="BT33" s="245">
        <v>604</v>
      </c>
      <c r="BU33" s="245">
        <v>554</v>
      </c>
      <c r="BV33" s="245">
        <v>481</v>
      </c>
      <c r="BW33" s="245">
        <v>463</v>
      </c>
      <c r="BX33" s="245">
        <v>514</v>
      </c>
      <c r="BY33" s="245">
        <v>559</v>
      </c>
      <c r="BZ33" s="245">
        <v>599</v>
      </c>
      <c r="CA33" s="245">
        <v>534</v>
      </c>
      <c r="CB33" s="245">
        <v>506</v>
      </c>
      <c r="CC33" s="245">
        <v>526</v>
      </c>
      <c r="CD33" s="245">
        <v>534</v>
      </c>
      <c r="CE33" s="245">
        <v>532</v>
      </c>
      <c r="CF33" s="245">
        <v>501</v>
      </c>
      <c r="CG33" s="245">
        <v>466</v>
      </c>
      <c r="CH33" s="245">
        <v>457</v>
      </c>
      <c r="CI33" s="245">
        <v>422</v>
      </c>
      <c r="CJ33" s="245">
        <v>449</v>
      </c>
      <c r="CK33" s="245">
        <v>322</v>
      </c>
      <c r="CL33" s="245">
        <v>291</v>
      </c>
      <c r="CM33" s="245">
        <v>269</v>
      </c>
      <c r="CN33" s="245">
        <v>202</v>
      </c>
      <c r="CO33" s="245">
        <v>176</v>
      </c>
      <c r="CP33" s="245">
        <v>169</v>
      </c>
      <c r="CQ33" s="245">
        <v>126</v>
      </c>
      <c r="CR33" s="245">
        <v>102</v>
      </c>
      <c r="CS33" s="245">
        <v>98</v>
      </c>
      <c r="CT33" s="245">
        <v>76</v>
      </c>
      <c r="CU33" s="245">
        <v>44</v>
      </c>
      <c r="CV33" s="245">
        <v>41</v>
      </c>
      <c r="CW33" s="245">
        <v>32</v>
      </c>
      <c r="CX33" s="245">
        <v>32</v>
      </c>
      <c r="CY33" s="245">
        <v>13</v>
      </c>
      <c r="CZ33" s="245">
        <v>22</v>
      </c>
      <c r="DA33" s="266">
        <v>26</v>
      </c>
      <c r="DB33" s="245">
        <v>1562</v>
      </c>
      <c r="DC33" s="245">
        <v>1764</v>
      </c>
      <c r="DD33" s="245">
        <v>2072</v>
      </c>
      <c r="DE33" s="245">
        <v>2186</v>
      </c>
      <c r="DF33" s="245">
        <v>1825</v>
      </c>
      <c r="DG33" s="245">
        <v>2063</v>
      </c>
      <c r="DH33" s="245">
        <v>2209</v>
      </c>
      <c r="DI33" s="245">
        <v>2544</v>
      </c>
      <c r="DJ33" s="245">
        <v>2365</v>
      </c>
      <c r="DK33" s="245">
        <v>2596</v>
      </c>
      <c r="DL33" s="245">
        <v>2839</v>
      </c>
      <c r="DM33" s="245">
        <v>3275</v>
      </c>
      <c r="DN33" s="245">
        <v>3591</v>
      </c>
      <c r="DO33" s="245">
        <v>2788</v>
      </c>
      <c r="DP33" s="245">
        <v>2616</v>
      </c>
      <c r="DQ33" s="245">
        <v>2632</v>
      </c>
      <c r="DR33" s="245">
        <v>2295</v>
      </c>
      <c r="DS33" s="245">
        <v>1260</v>
      </c>
      <c r="DT33" s="245">
        <v>571</v>
      </c>
      <c r="DU33" s="245">
        <v>162</v>
      </c>
      <c r="DV33" s="245">
        <v>22</v>
      </c>
      <c r="DW33" s="266">
        <f t="shared" si="24"/>
        <v>43237</v>
      </c>
      <c r="DX33" s="447">
        <f t="shared" si="0"/>
        <v>1</v>
      </c>
      <c r="DY33" s="447">
        <f t="shared" si="29"/>
        <v>1</v>
      </c>
      <c r="DZ33" s="447">
        <f t="shared" si="29"/>
        <v>1</v>
      </c>
      <c r="EA33" s="447">
        <f t="shared" si="29"/>
        <v>1</v>
      </c>
      <c r="EB33" s="447">
        <f t="shared" si="29"/>
        <v>1</v>
      </c>
      <c r="EC33" s="447">
        <f t="shared" si="29"/>
        <v>1</v>
      </c>
      <c r="ED33" s="447">
        <f t="shared" si="29"/>
        <v>1</v>
      </c>
      <c r="EE33" s="447">
        <f t="shared" si="29"/>
        <v>1</v>
      </c>
      <c r="EF33" s="447">
        <f t="shared" si="29"/>
        <v>1</v>
      </c>
      <c r="EG33" s="447">
        <f t="shared" si="29"/>
        <v>2</v>
      </c>
      <c r="EH33" s="447">
        <f t="shared" si="29"/>
        <v>2</v>
      </c>
      <c r="EI33" s="447">
        <f t="shared" si="29"/>
        <v>3</v>
      </c>
      <c r="EJ33" s="447">
        <f t="shared" si="29"/>
        <v>4</v>
      </c>
      <c r="EK33" s="447">
        <f t="shared" si="29"/>
        <v>2</v>
      </c>
      <c r="EL33" s="447">
        <f t="shared" si="29"/>
        <v>2</v>
      </c>
      <c r="EM33" s="447">
        <f t="shared" si="29"/>
        <v>1</v>
      </c>
      <c r="EN33" s="447">
        <f t="shared" si="29"/>
        <v>1</v>
      </c>
      <c r="EO33" s="447">
        <f t="shared" si="29"/>
        <v>0</v>
      </c>
      <c r="EP33" s="447">
        <f t="shared" si="29"/>
        <v>0</v>
      </c>
      <c r="EQ33" s="447">
        <f t="shared" si="29"/>
        <v>0</v>
      </c>
      <c r="ER33" s="447">
        <f t="shared" si="29"/>
        <v>0</v>
      </c>
      <c r="ES33" s="245">
        <f t="shared" si="26"/>
        <v>26</v>
      </c>
      <c r="EU33" s="245">
        <f t="shared" si="2"/>
        <v>1563</v>
      </c>
      <c r="EV33" s="245">
        <f t="shared" si="3"/>
        <v>1765</v>
      </c>
      <c r="EW33" s="245">
        <f t="shared" si="4"/>
        <v>2073</v>
      </c>
      <c r="EX33" s="245">
        <f t="shared" si="5"/>
        <v>2187</v>
      </c>
      <c r="EY33" s="245">
        <f t="shared" si="6"/>
        <v>1826</v>
      </c>
      <c r="EZ33" s="245">
        <f t="shared" si="7"/>
        <v>2064</v>
      </c>
      <c r="FA33" s="245">
        <f t="shared" si="8"/>
        <v>2210</v>
      </c>
      <c r="FB33" s="245">
        <f t="shared" si="9"/>
        <v>2545</v>
      </c>
      <c r="FC33" s="245">
        <f t="shared" si="10"/>
        <v>2366</v>
      </c>
      <c r="FD33" s="245">
        <f t="shared" si="11"/>
        <v>2598</v>
      </c>
      <c r="FE33" s="245">
        <f t="shared" si="12"/>
        <v>2841</v>
      </c>
      <c r="FF33" s="245">
        <f t="shared" si="13"/>
        <v>3278</v>
      </c>
      <c r="FG33" s="245">
        <f t="shared" si="14"/>
        <v>3595</v>
      </c>
      <c r="FH33" s="245">
        <f t="shared" si="15"/>
        <v>2790</v>
      </c>
      <c r="FI33" s="245">
        <f t="shared" si="16"/>
        <v>2618</v>
      </c>
      <c r="FJ33" s="245">
        <f t="shared" si="17"/>
        <v>2633</v>
      </c>
      <c r="FK33" s="245">
        <f t="shared" si="18"/>
        <v>2296</v>
      </c>
      <c r="FL33" s="245">
        <f t="shared" si="19"/>
        <v>1260</v>
      </c>
      <c r="FM33" s="245">
        <f t="shared" si="20"/>
        <v>571</v>
      </c>
      <c r="FN33" s="245">
        <f t="shared" si="21"/>
        <v>162</v>
      </c>
      <c r="FO33" s="245">
        <f t="shared" si="22"/>
        <v>22</v>
      </c>
      <c r="FP33" s="266">
        <f t="shared" si="27"/>
        <v>43263</v>
      </c>
      <c r="FQ33" s="443">
        <f t="shared" si="23"/>
        <v>0</v>
      </c>
    </row>
    <row r="34" spans="1:173" s="232" customFormat="1" ht="12.75" hidden="1" x14ac:dyDescent="0.15">
      <c r="A34" s="230" t="s">
        <v>1089</v>
      </c>
      <c r="B34" s="261" t="s">
        <v>1064</v>
      </c>
      <c r="C34" s="245">
        <v>26501</v>
      </c>
      <c r="D34" s="245">
        <v>174</v>
      </c>
      <c r="E34" s="245">
        <v>191</v>
      </c>
      <c r="F34" s="245">
        <v>199</v>
      </c>
      <c r="G34" s="245">
        <v>184</v>
      </c>
      <c r="H34" s="245">
        <v>208</v>
      </c>
      <c r="I34" s="245">
        <v>215</v>
      </c>
      <c r="J34" s="245">
        <v>185</v>
      </c>
      <c r="K34" s="245">
        <v>217</v>
      </c>
      <c r="L34" s="245">
        <v>239</v>
      </c>
      <c r="M34" s="245">
        <v>219</v>
      </c>
      <c r="N34" s="245">
        <v>244</v>
      </c>
      <c r="O34" s="245">
        <v>230</v>
      </c>
      <c r="P34" s="245">
        <v>260</v>
      </c>
      <c r="Q34" s="245">
        <v>277</v>
      </c>
      <c r="R34" s="245">
        <v>274</v>
      </c>
      <c r="S34" s="245">
        <v>262</v>
      </c>
      <c r="T34" s="245">
        <v>287</v>
      </c>
      <c r="U34" s="245">
        <v>256</v>
      </c>
      <c r="V34" s="245">
        <v>194</v>
      </c>
      <c r="W34" s="245">
        <v>100</v>
      </c>
      <c r="X34" s="245">
        <v>115</v>
      </c>
      <c r="Y34" s="245">
        <v>107</v>
      </c>
      <c r="Z34" s="245">
        <v>158</v>
      </c>
      <c r="AA34" s="245">
        <v>183</v>
      </c>
      <c r="AB34" s="245">
        <v>191</v>
      </c>
      <c r="AC34" s="245">
        <v>171</v>
      </c>
      <c r="AD34" s="245">
        <v>201</v>
      </c>
      <c r="AE34" s="245">
        <v>238</v>
      </c>
      <c r="AF34" s="245">
        <v>247</v>
      </c>
      <c r="AG34" s="245">
        <v>200</v>
      </c>
      <c r="AH34" s="245">
        <v>242</v>
      </c>
      <c r="AI34" s="245">
        <v>248</v>
      </c>
      <c r="AJ34" s="245">
        <v>258</v>
      </c>
      <c r="AK34" s="245">
        <v>269</v>
      </c>
      <c r="AL34" s="245">
        <v>266</v>
      </c>
      <c r="AM34" s="245">
        <v>267</v>
      </c>
      <c r="AN34" s="245">
        <v>301</v>
      </c>
      <c r="AO34" s="245">
        <v>310</v>
      </c>
      <c r="AP34" s="245">
        <v>262</v>
      </c>
      <c r="AQ34" s="245">
        <v>254</v>
      </c>
      <c r="AR34" s="245">
        <v>292</v>
      </c>
      <c r="AS34" s="245">
        <v>303</v>
      </c>
      <c r="AT34" s="245">
        <v>276</v>
      </c>
      <c r="AU34" s="245">
        <v>266</v>
      </c>
      <c r="AV34" s="245">
        <v>209</v>
      </c>
      <c r="AW34" s="245">
        <v>282</v>
      </c>
      <c r="AX34" s="245">
        <v>267</v>
      </c>
      <c r="AY34" s="245">
        <v>299</v>
      </c>
      <c r="AZ34" s="245">
        <v>320</v>
      </c>
      <c r="BA34" s="245">
        <v>312</v>
      </c>
      <c r="BB34" s="245">
        <v>353</v>
      </c>
      <c r="BC34" s="245">
        <v>318</v>
      </c>
      <c r="BD34" s="245">
        <v>373</v>
      </c>
      <c r="BE34" s="245">
        <v>344</v>
      </c>
      <c r="BF34" s="245">
        <v>402</v>
      </c>
      <c r="BG34" s="245">
        <v>407</v>
      </c>
      <c r="BH34" s="245">
        <v>403</v>
      </c>
      <c r="BI34" s="245">
        <v>389</v>
      </c>
      <c r="BJ34" s="245">
        <v>391</v>
      </c>
      <c r="BK34" s="245">
        <v>433</v>
      </c>
      <c r="BL34" s="245">
        <v>462</v>
      </c>
      <c r="BM34" s="245">
        <v>536</v>
      </c>
      <c r="BN34" s="245">
        <v>467</v>
      </c>
      <c r="BO34" s="245">
        <v>435</v>
      </c>
      <c r="BP34" s="245">
        <v>293</v>
      </c>
      <c r="BQ34" s="245">
        <v>317</v>
      </c>
      <c r="BR34" s="245">
        <v>377</v>
      </c>
      <c r="BS34" s="245">
        <v>378</v>
      </c>
      <c r="BT34" s="245">
        <v>384</v>
      </c>
      <c r="BU34" s="245">
        <v>365</v>
      </c>
      <c r="BV34" s="245">
        <v>282</v>
      </c>
      <c r="BW34" s="245">
        <v>278</v>
      </c>
      <c r="BX34" s="245">
        <v>352</v>
      </c>
      <c r="BY34" s="245">
        <v>372</v>
      </c>
      <c r="BZ34" s="245">
        <v>356</v>
      </c>
      <c r="CA34" s="245">
        <v>351</v>
      </c>
      <c r="CB34" s="245">
        <v>378</v>
      </c>
      <c r="CC34" s="245">
        <v>365</v>
      </c>
      <c r="CD34" s="245">
        <v>358</v>
      </c>
      <c r="CE34" s="245">
        <v>415</v>
      </c>
      <c r="CF34" s="245">
        <v>385</v>
      </c>
      <c r="CG34" s="245">
        <v>352</v>
      </c>
      <c r="CH34" s="245">
        <v>339</v>
      </c>
      <c r="CI34" s="245">
        <v>348</v>
      </c>
      <c r="CJ34" s="245">
        <v>297</v>
      </c>
      <c r="CK34" s="245">
        <v>278</v>
      </c>
      <c r="CL34" s="245">
        <v>207</v>
      </c>
      <c r="CM34" s="245">
        <v>214</v>
      </c>
      <c r="CN34" s="245">
        <v>210</v>
      </c>
      <c r="CO34" s="245">
        <v>178</v>
      </c>
      <c r="CP34" s="245">
        <v>132</v>
      </c>
      <c r="CQ34" s="245">
        <v>97</v>
      </c>
      <c r="CR34" s="245">
        <v>88</v>
      </c>
      <c r="CS34" s="245">
        <v>64</v>
      </c>
      <c r="CT34" s="245">
        <v>62</v>
      </c>
      <c r="CU34" s="245">
        <v>52</v>
      </c>
      <c r="CV34" s="245">
        <v>35</v>
      </c>
      <c r="CW34" s="245">
        <v>24</v>
      </c>
      <c r="CX34" s="245">
        <v>26</v>
      </c>
      <c r="CY34" s="245">
        <v>14</v>
      </c>
      <c r="CZ34" s="245">
        <v>29</v>
      </c>
      <c r="DA34" s="266">
        <v>7</v>
      </c>
      <c r="DB34" s="245">
        <v>956</v>
      </c>
      <c r="DC34" s="245">
        <v>1075</v>
      </c>
      <c r="DD34" s="245">
        <v>1285</v>
      </c>
      <c r="DE34" s="245">
        <v>1099</v>
      </c>
      <c r="DF34" s="245">
        <v>754</v>
      </c>
      <c r="DG34" s="245">
        <v>1057</v>
      </c>
      <c r="DH34" s="245">
        <v>1283</v>
      </c>
      <c r="DI34" s="245">
        <v>1394</v>
      </c>
      <c r="DJ34" s="245">
        <v>1346</v>
      </c>
      <c r="DK34" s="245">
        <v>1480</v>
      </c>
      <c r="DL34" s="245">
        <v>1790</v>
      </c>
      <c r="DM34" s="245">
        <v>2023</v>
      </c>
      <c r="DN34" s="245">
        <v>2193</v>
      </c>
      <c r="DO34" s="245">
        <v>1821</v>
      </c>
      <c r="DP34" s="245">
        <v>1640</v>
      </c>
      <c r="DQ34" s="245">
        <v>1867</v>
      </c>
      <c r="DR34" s="245">
        <v>1721</v>
      </c>
      <c r="DS34" s="245">
        <v>1087</v>
      </c>
      <c r="DT34" s="245">
        <v>443</v>
      </c>
      <c r="DU34" s="245">
        <v>151</v>
      </c>
      <c r="DV34" s="245">
        <v>29</v>
      </c>
      <c r="DW34" s="266">
        <f t="shared" si="24"/>
        <v>26494</v>
      </c>
      <c r="DX34" s="447">
        <f t="shared" si="0"/>
        <v>0</v>
      </c>
      <c r="DY34" s="447">
        <f t="shared" si="29"/>
        <v>0</v>
      </c>
      <c r="DZ34" s="447">
        <f t="shared" si="29"/>
        <v>0</v>
      </c>
      <c r="EA34" s="447">
        <f t="shared" si="29"/>
        <v>0</v>
      </c>
      <c r="EB34" s="447">
        <f t="shared" si="29"/>
        <v>0</v>
      </c>
      <c r="EC34" s="447">
        <f t="shared" si="29"/>
        <v>0</v>
      </c>
      <c r="ED34" s="447">
        <f t="shared" si="29"/>
        <v>0</v>
      </c>
      <c r="EE34" s="447">
        <f t="shared" si="29"/>
        <v>0</v>
      </c>
      <c r="EF34" s="447">
        <f t="shared" si="29"/>
        <v>0</v>
      </c>
      <c r="EG34" s="447">
        <f t="shared" si="29"/>
        <v>0</v>
      </c>
      <c r="EH34" s="447">
        <f t="shared" si="29"/>
        <v>1</v>
      </c>
      <c r="EI34" s="447">
        <f t="shared" si="29"/>
        <v>2</v>
      </c>
      <c r="EJ34" s="447">
        <f t="shared" si="29"/>
        <v>2</v>
      </c>
      <c r="EK34" s="447">
        <f t="shared" si="29"/>
        <v>2</v>
      </c>
      <c r="EL34" s="447">
        <f t="shared" si="29"/>
        <v>0</v>
      </c>
      <c r="EM34" s="447">
        <f t="shared" si="29"/>
        <v>0</v>
      </c>
      <c r="EN34" s="447">
        <f t="shared" si="29"/>
        <v>0</v>
      </c>
      <c r="EO34" s="447">
        <f t="shared" si="29"/>
        <v>0</v>
      </c>
      <c r="EP34" s="447">
        <f t="shared" si="29"/>
        <v>0</v>
      </c>
      <c r="EQ34" s="447">
        <f t="shared" si="29"/>
        <v>0</v>
      </c>
      <c r="ER34" s="447">
        <f t="shared" si="29"/>
        <v>0</v>
      </c>
      <c r="ES34" s="245">
        <f t="shared" si="26"/>
        <v>7</v>
      </c>
      <c r="EU34" s="245">
        <f t="shared" si="2"/>
        <v>956</v>
      </c>
      <c r="EV34" s="245">
        <f t="shared" si="3"/>
        <v>1075</v>
      </c>
      <c r="EW34" s="245">
        <f t="shared" si="4"/>
        <v>1285</v>
      </c>
      <c r="EX34" s="245">
        <f t="shared" si="5"/>
        <v>1099</v>
      </c>
      <c r="EY34" s="245">
        <f t="shared" si="6"/>
        <v>754</v>
      </c>
      <c r="EZ34" s="245">
        <f t="shared" si="7"/>
        <v>1057</v>
      </c>
      <c r="FA34" s="245">
        <f t="shared" si="8"/>
        <v>1283</v>
      </c>
      <c r="FB34" s="245">
        <f t="shared" si="9"/>
        <v>1394</v>
      </c>
      <c r="FC34" s="245">
        <f t="shared" si="10"/>
        <v>1346</v>
      </c>
      <c r="FD34" s="245">
        <f t="shared" si="11"/>
        <v>1480</v>
      </c>
      <c r="FE34" s="245">
        <f t="shared" si="12"/>
        <v>1791</v>
      </c>
      <c r="FF34" s="245">
        <f t="shared" si="13"/>
        <v>2025</v>
      </c>
      <c r="FG34" s="245">
        <f t="shared" si="14"/>
        <v>2195</v>
      </c>
      <c r="FH34" s="245">
        <f t="shared" si="15"/>
        <v>1823</v>
      </c>
      <c r="FI34" s="245">
        <f t="shared" si="16"/>
        <v>1640</v>
      </c>
      <c r="FJ34" s="245">
        <f t="shared" si="17"/>
        <v>1867</v>
      </c>
      <c r="FK34" s="245">
        <f t="shared" si="18"/>
        <v>1721</v>
      </c>
      <c r="FL34" s="245">
        <f t="shared" si="19"/>
        <v>1087</v>
      </c>
      <c r="FM34" s="245">
        <f t="shared" si="20"/>
        <v>443</v>
      </c>
      <c r="FN34" s="245">
        <f t="shared" si="21"/>
        <v>151</v>
      </c>
      <c r="FO34" s="245">
        <f t="shared" si="22"/>
        <v>29</v>
      </c>
      <c r="FP34" s="266">
        <f t="shared" si="27"/>
        <v>26501</v>
      </c>
      <c r="FQ34" s="443">
        <f t="shared" si="23"/>
        <v>0</v>
      </c>
    </row>
    <row r="35" spans="1:173" s="232" customFormat="1" ht="12.75" hidden="1" x14ac:dyDescent="0.15">
      <c r="A35" s="230" t="s">
        <v>1090</v>
      </c>
      <c r="B35" s="261" t="s">
        <v>1064</v>
      </c>
      <c r="C35" s="245">
        <v>67757</v>
      </c>
      <c r="D35" s="245">
        <v>484</v>
      </c>
      <c r="E35" s="245">
        <v>499</v>
      </c>
      <c r="F35" s="245">
        <v>550</v>
      </c>
      <c r="G35" s="245">
        <v>557</v>
      </c>
      <c r="H35" s="245">
        <v>540</v>
      </c>
      <c r="I35" s="245">
        <v>575</v>
      </c>
      <c r="J35" s="245">
        <v>620</v>
      </c>
      <c r="K35" s="245">
        <v>640</v>
      </c>
      <c r="L35" s="245">
        <v>663</v>
      </c>
      <c r="M35" s="245">
        <v>664</v>
      </c>
      <c r="N35" s="245">
        <v>751</v>
      </c>
      <c r="O35" s="245">
        <v>707</v>
      </c>
      <c r="P35" s="245">
        <v>700</v>
      </c>
      <c r="Q35" s="245">
        <v>746</v>
      </c>
      <c r="R35" s="245">
        <v>731</v>
      </c>
      <c r="S35" s="245">
        <v>750</v>
      </c>
      <c r="T35" s="245">
        <v>728</v>
      </c>
      <c r="U35" s="245">
        <v>764</v>
      </c>
      <c r="V35" s="245">
        <v>574</v>
      </c>
      <c r="W35" s="245">
        <v>390</v>
      </c>
      <c r="X35" s="245">
        <v>423</v>
      </c>
      <c r="Y35" s="245">
        <v>447</v>
      </c>
      <c r="Z35" s="245">
        <v>478</v>
      </c>
      <c r="AA35" s="245">
        <v>528</v>
      </c>
      <c r="AB35" s="245">
        <v>534</v>
      </c>
      <c r="AC35" s="245">
        <v>552</v>
      </c>
      <c r="AD35" s="245">
        <v>641</v>
      </c>
      <c r="AE35" s="245">
        <v>594</v>
      </c>
      <c r="AF35" s="245">
        <v>604</v>
      </c>
      <c r="AG35" s="245">
        <v>677</v>
      </c>
      <c r="AH35" s="245">
        <v>642</v>
      </c>
      <c r="AI35" s="245">
        <v>719</v>
      </c>
      <c r="AJ35" s="245">
        <v>740</v>
      </c>
      <c r="AK35" s="245">
        <v>747</v>
      </c>
      <c r="AL35" s="245">
        <v>794</v>
      </c>
      <c r="AM35" s="245">
        <v>801</v>
      </c>
      <c r="AN35" s="245">
        <v>834</v>
      </c>
      <c r="AO35" s="245">
        <v>876</v>
      </c>
      <c r="AP35" s="245">
        <v>823</v>
      </c>
      <c r="AQ35" s="245">
        <v>748</v>
      </c>
      <c r="AR35" s="245">
        <v>777</v>
      </c>
      <c r="AS35" s="245">
        <v>751</v>
      </c>
      <c r="AT35" s="245">
        <v>763</v>
      </c>
      <c r="AU35" s="245">
        <v>824</v>
      </c>
      <c r="AV35" s="245">
        <v>562</v>
      </c>
      <c r="AW35" s="245">
        <v>786</v>
      </c>
      <c r="AX35" s="245">
        <v>706</v>
      </c>
      <c r="AY35" s="245">
        <v>757</v>
      </c>
      <c r="AZ35" s="245">
        <v>757</v>
      </c>
      <c r="BA35" s="245">
        <v>798</v>
      </c>
      <c r="BB35" s="245">
        <v>863</v>
      </c>
      <c r="BC35" s="245">
        <v>905</v>
      </c>
      <c r="BD35" s="245">
        <v>870</v>
      </c>
      <c r="BE35" s="245">
        <v>818</v>
      </c>
      <c r="BF35" s="245">
        <v>890</v>
      </c>
      <c r="BG35" s="245">
        <v>889</v>
      </c>
      <c r="BH35" s="245">
        <v>905</v>
      </c>
      <c r="BI35" s="245">
        <v>934</v>
      </c>
      <c r="BJ35" s="245">
        <v>1031</v>
      </c>
      <c r="BK35" s="245">
        <v>1125</v>
      </c>
      <c r="BL35" s="245">
        <v>1180</v>
      </c>
      <c r="BM35" s="245">
        <v>1308</v>
      </c>
      <c r="BN35" s="245">
        <v>1268</v>
      </c>
      <c r="BO35" s="245">
        <v>1193</v>
      </c>
      <c r="BP35" s="245">
        <v>700</v>
      </c>
      <c r="BQ35" s="245">
        <v>787</v>
      </c>
      <c r="BR35" s="245">
        <v>962</v>
      </c>
      <c r="BS35" s="245">
        <v>931</v>
      </c>
      <c r="BT35" s="245">
        <v>948</v>
      </c>
      <c r="BU35" s="245">
        <v>889</v>
      </c>
      <c r="BV35" s="245">
        <v>809</v>
      </c>
      <c r="BW35" s="245">
        <v>678</v>
      </c>
      <c r="BX35" s="245">
        <v>752</v>
      </c>
      <c r="BY35" s="245">
        <v>786</v>
      </c>
      <c r="BZ35" s="245">
        <v>876</v>
      </c>
      <c r="CA35" s="245">
        <v>824</v>
      </c>
      <c r="CB35" s="245">
        <v>795</v>
      </c>
      <c r="CC35" s="245">
        <v>879</v>
      </c>
      <c r="CD35" s="245">
        <v>782</v>
      </c>
      <c r="CE35" s="245">
        <v>823</v>
      </c>
      <c r="CF35" s="245">
        <v>774</v>
      </c>
      <c r="CG35" s="245">
        <v>718</v>
      </c>
      <c r="CH35" s="245">
        <v>718</v>
      </c>
      <c r="CI35" s="245">
        <v>687</v>
      </c>
      <c r="CJ35" s="245">
        <v>680</v>
      </c>
      <c r="CK35" s="245">
        <v>569</v>
      </c>
      <c r="CL35" s="245">
        <v>534</v>
      </c>
      <c r="CM35" s="245">
        <v>443</v>
      </c>
      <c r="CN35" s="245">
        <v>374</v>
      </c>
      <c r="CO35" s="245">
        <v>324</v>
      </c>
      <c r="CP35" s="245">
        <v>299</v>
      </c>
      <c r="CQ35" s="245">
        <v>169</v>
      </c>
      <c r="CR35" s="245">
        <v>142</v>
      </c>
      <c r="CS35" s="245">
        <v>142</v>
      </c>
      <c r="CT35" s="245">
        <v>139</v>
      </c>
      <c r="CU35" s="245">
        <v>86</v>
      </c>
      <c r="CV35" s="245">
        <v>48</v>
      </c>
      <c r="CW35" s="245">
        <v>41</v>
      </c>
      <c r="CX35" s="245">
        <v>41</v>
      </c>
      <c r="CY35" s="245">
        <v>26</v>
      </c>
      <c r="CZ35" s="245">
        <v>37</v>
      </c>
      <c r="DA35" s="266">
        <v>50</v>
      </c>
      <c r="DB35" s="245">
        <v>2630</v>
      </c>
      <c r="DC35" s="245">
        <v>3162</v>
      </c>
      <c r="DD35" s="245">
        <v>3635</v>
      </c>
      <c r="DE35" s="245">
        <v>3206</v>
      </c>
      <c r="DF35" s="245">
        <v>2410</v>
      </c>
      <c r="DG35" s="245">
        <v>3068</v>
      </c>
      <c r="DH35" s="245">
        <v>3642</v>
      </c>
      <c r="DI35" s="245">
        <v>4082</v>
      </c>
      <c r="DJ35" s="245">
        <v>3677</v>
      </c>
      <c r="DK35" s="245">
        <v>3804</v>
      </c>
      <c r="DL35" s="245">
        <v>4346</v>
      </c>
      <c r="DM35" s="245">
        <v>4884</v>
      </c>
      <c r="DN35" s="245">
        <v>5649</v>
      </c>
      <c r="DO35" s="245">
        <v>4517</v>
      </c>
      <c r="DP35" s="245">
        <v>3901</v>
      </c>
      <c r="DQ35" s="245">
        <v>4103</v>
      </c>
      <c r="DR35" s="245">
        <v>3577</v>
      </c>
      <c r="DS35" s="245">
        <v>2244</v>
      </c>
      <c r="DT35" s="245">
        <v>891</v>
      </c>
      <c r="DU35" s="245">
        <v>242</v>
      </c>
      <c r="DV35" s="245">
        <v>37</v>
      </c>
      <c r="DW35" s="266">
        <f t="shared" si="24"/>
        <v>67707</v>
      </c>
      <c r="DX35" s="447">
        <f t="shared" ref="DX35:DX53" si="30">DX86+DX137</f>
        <v>2</v>
      </c>
      <c r="DY35" s="447">
        <f t="shared" si="29"/>
        <v>3</v>
      </c>
      <c r="DZ35" s="447">
        <f t="shared" si="29"/>
        <v>3</v>
      </c>
      <c r="EA35" s="447">
        <f t="shared" si="29"/>
        <v>3</v>
      </c>
      <c r="EB35" s="447">
        <f t="shared" si="29"/>
        <v>2</v>
      </c>
      <c r="EC35" s="447">
        <f t="shared" si="29"/>
        <v>3</v>
      </c>
      <c r="ED35" s="447">
        <f t="shared" si="29"/>
        <v>3</v>
      </c>
      <c r="EE35" s="447">
        <f t="shared" si="29"/>
        <v>3</v>
      </c>
      <c r="EF35" s="447">
        <f t="shared" si="29"/>
        <v>3</v>
      </c>
      <c r="EG35" s="447">
        <f t="shared" si="29"/>
        <v>3</v>
      </c>
      <c r="EH35" s="447">
        <f t="shared" si="29"/>
        <v>3</v>
      </c>
      <c r="EI35" s="447">
        <f t="shared" si="29"/>
        <v>3</v>
      </c>
      <c r="EJ35" s="447">
        <f t="shared" si="29"/>
        <v>3</v>
      </c>
      <c r="EK35" s="447">
        <f t="shared" si="29"/>
        <v>3</v>
      </c>
      <c r="EL35" s="447">
        <f t="shared" si="29"/>
        <v>3</v>
      </c>
      <c r="EM35" s="447">
        <f t="shared" si="29"/>
        <v>3</v>
      </c>
      <c r="EN35" s="447">
        <f t="shared" si="29"/>
        <v>2</v>
      </c>
      <c r="EO35" s="447">
        <f t="shared" si="29"/>
        <v>2</v>
      </c>
      <c r="EP35" s="447">
        <f t="shared" si="29"/>
        <v>0</v>
      </c>
      <c r="EQ35" s="447">
        <f t="shared" si="29"/>
        <v>0</v>
      </c>
      <c r="ER35" s="447">
        <f t="shared" si="29"/>
        <v>0</v>
      </c>
      <c r="ES35" s="245">
        <f t="shared" si="26"/>
        <v>50</v>
      </c>
      <c r="EU35" s="245">
        <f t="shared" ref="EU35:EU66" si="31">DB35+DX35</f>
        <v>2632</v>
      </c>
      <c r="EV35" s="245">
        <f t="shared" ref="EV35:EV66" si="32">DC35+DY35</f>
        <v>3165</v>
      </c>
      <c r="EW35" s="245">
        <f t="shared" ref="EW35:EW66" si="33">DD35+DZ35</f>
        <v>3638</v>
      </c>
      <c r="EX35" s="245">
        <f t="shared" ref="EX35:EX66" si="34">DE35+EA35</f>
        <v>3209</v>
      </c>
      <c r="EY35" s="245">
        <f t="shared" ref="EY35:EY66" si="35">DF35+EB35</f>
        <v>2412</v>
      </c>
      <c r="EZ35" s="245">
        <f t="shared" ref="EZ35:EZ66" si="36">DG35+EC35</f>
        <v>3071</v>
      </c>
      <c r="FA35" s="245">
        <f t="shared" ref="FA35:FA66" si="37">DH35+ED35</f>
        <v>3645</v>
      </c>
      <c r="FB35" s="245">
        <f t="shared" ref="FB35:FB66" si="38">DI35+EE35</f>
        <v>4085</v>
      </c>
      <c r="FC35" s="245">
        <f t="shared" ref="FC35:FC66" si="39">DJ35+EF35</f>
        <v>3680</v>
      </c>
      <c r="FD35" s="245">
        <f t="shared" ref="FD35:FD66" si="40">DK35+EG35</f>
        <v>3807</v>
      </c>
      <c r="FE35" s="245">
        <f t="shared" ref="FE35:FE66" si="41">DL35+EH35</f>
        <v>4349</v>
      </c>
      <c r="FF35" s="245">
        <f t="shared" ref="FF35:FF66" si="42">DM35+EI35</f>
        <v>4887</v>
      </c>
      <c r="FG35" s="245">
        <f t="shared" ref="FG35:FG66" si="43">DN35+EJ35</f>
        <v>5652</v>
      </c>
      <c r="FH35" s="245">
        <f t="shared" ref="FH35:FH66" si="44">DO35+EK35</f>
        <v>4520</v>
      </c>
      <c r="FI35" s="245">
        <f t="shared" ref="FI35:FI66" si="45">DP35+EL35</f>
        <v>3904</v>
      </c>
      <c r="FJ35" s="245">
        <f t="shared" ref="FJ35:FJ66" si="46">DQ35+EM35</f>
        <v>4106</v>
      </c>
      <c r="FK35" s="245">
        <f t="shared" ref="FK35:FK66" si="47">DR35+EN35</f>
        <v>3579</v>
      </c>
      <c r="FL35" s="245">
        <f t="shared" ref="FL35:FL66" si="48">DS35+EO35</f>
        <v>2246</v>
      </c>
      <c r="FM35" s="245">
        <f t="shared" ref="FM35:FM66" si="49">DT35+EP35</f>
        <v>891</v>
      </c>
      <c r="FN35" s="245">
        <f t="shared" ref="FN35:FN66" si="50">DU35+EQ35</f>
        <v>242</v>
      </c>
      <c r="FO35" s="245">
        <f t="shared" ref="FO35:FO66" si="51">DV35+ER35</f>
        <v>37</v>
      </c>
      <c r="FP35" s="266">
        <f t="shared" si="27"/>
        <v>67757</v>
      </c>
      <c r="FQ35" s="443">
        <f t="shared" ref="FQ35:FQ66" si="52">FP35-C35</f>
        <v>0</v>
      </c>
    </row>
    <row r="36" spans="1:173" s="232" customFormat="1" ht="12.75" hidden="1" x14ac:dyDescent="0.15">
      <c r="A36" s="230" t="s">
        <v>1091</v>
      </c>
      <c r="B36" s="261" t="s">
        <v>1064</v>
      </c>
      <c r="C36" s="245">
        <v>49834</v>
      </c>
      <c r="D36" s="245">
        <v>361</v>
      </c>
      <c r="E36" s="245">
        <v>343</v>
      </c>
      <c r="F36" s="245">
        <v>369</v>
      </c>
      <c r="G36" s="245">
        <v>385</v>
      </c>
      <c r="H36" s="245">
        <v>390</v>
      </c>
      <c r="I36" s="245">
        <v>423</v>
      </c>
      <c r="J36" s="245">
        <v>405</v>
      </c>
      <c r="K36" s="245">
        <v>441</v>
      </c>
      <c r="L36" s="245">
        <v>418</v>
      </c>
      <c r="M36" s="245">
        <v>459</v>
      </c>
      <c r="N36" s="245">
        <v>433</v>
      </c>
      <c r="O36" s="245">
        <v>458</v>
      </c>
      <c r="P36" s="245">
        <v>481</v>
      </c>
      <c r="Q36" s="245">
        <v>523</v>
      </c>
      <c r="R36" s="245">
        <v>498</v>
      </c>
      <c r="S36" s="245">
        <v>505</v>
      </c>
      <c r="T36" s="245">
        <v>510</v>
      </c>
      <c r="U36" s="245">
        <v>472</v>
      </c>
      <c r="V36" s="245">
        <v>366</v>
      </c>
      <c r="W36" s="245">
        <v>253</v>
      </c>
      <c r="X36" s="245">
        <v>293</v>
      </c>
      <c r="Y36" s="245">
        <v>287</v>
      </c>
      <c r="Z36" s="245">
        <v>325</v>
      </c>
      <c r="AA36" s="245">
        <v>348</v>
      </c>
      <c r="AB36" s="245">
        <v>406</v>
      </c>
      <c r="AC36" s="245">
        <v>409</v>
      </c>
      <c r="AD36" s="245">
        <v>398</v>
      </c>
      <c r="AE36" s="245">
        <v>455</v>
      </c>
      <c r="AF36" s="245">
        <v>421</v>
      </c>
      <c r="AG36" s="245">
        <v>453</v>
      </c>
      <c r="AH36" s="245">
        <v>457</v>
      </c>
      <c r="AI36" s="245">
        <v>494</v>
      </c>
      <c r="AJ36" s="245">
        <v>494</v>
      </c>
      <c r="AK36" s="245">
        <v>537</v>
      </c>
      <c r="AL36" s="245">
        <v>605</v>
      </c>
      <c r="AM36" s="245">
        <v>629</v>
      </c>
      <c r="AN36" s="245">
        <v>596</v>
      </c>
      <c r="AO36" s="245">
        <v>677</v>
      </c>
      <c r="AP36" s="245">
        <v>630</v>
      </c>
      <c r="AQ36" s="245">
        <v>620</v>
      </c>
      <c r="AR36" s="245">
        <v>615</v>
      </c>
      <c r="AS36" s="245">
        <v>584</v>
      </c>
      <c r="AT36" s="245">
        <v>553</v>
      </c>
      <c r="AU36" s="245">
        <v>642</v>
      </c>
      <c r="AV36" s="245">
        <v>414</v>
      </c>
      <c r="AW36" s="245">
        <v>643</v>
      </c>
      <c r="AX36" s="245">
        <v>563</v>
      </c>
      <c r="AY36" s="245">
        <v>600</v>
      </c>
      <c r="AZ36" s="245">
        <v>571</v>
      </c>
      <c r="BA36" s="245">
        <v>581</v>
      </c>
      <c r="BB36" s="245">
        <v>603</v>
      </c>
      <c r="BC36" s="245">
        <v>642</v>
      </c>
      <c r="BD36" s="245">
        <v>609</v>
      </c>
      <c r="BE36" s="245">
        <v>642</v>
      </c>
      <c r="BF36" s="245">
        <v>671</v>
      </c>
      <c r="BG36" s="245">
        <v>716</v>
      </c>
      <c r="BH36" s="245">
        <v>656</v>
      </c>
      <c r="BI36" s="245">
        <v>788</v>
      </c>
      <c r="BJ36" s="245">
        <v>753</v>
      </c>
      <c r="BK36" s="245">
        <v>849</v>
      </c>
      <c r="BL36" s="245">
        <v>961</v>
      </c>
      <c r="BM36" s="245">
        <v>1002</v>
      </c>
      <c r="BN36" s="245">
        <v>964</v>
      </c>
      <c r="BO36" s="245">
        <v>957</v>
      </c>
      <c r="BP36" s="245">
        <v>572</v>
      </c>
      <c r="BQ36" s="245">
        <v>593</v>
      </c>
      <c r="BR36" s="245">
        <v>716</v>
      </c>
      <c r="BS36" s="245">
        <v>655</v>
      </c>
      <c r="BT36" s="245">
        <v>693</v>
      </c>
      <c r="BU36" s="245">
        <v>593</v>
      </c>
      <c r="BV36" s="245">
        <v>580</v>
      </c>
      <c r="BW36" s="245">
        <v>522</v>
      </c>
      <c r="BX36" s="245">
        <v>562</v>
      </c>
      <c r="BY36" s="245">
        <v>645</v>
      </c>
      <c r="BZ36" s="245">
        <v>705</v>
      </c>
      <c r="CA36" s="245">
        <v>625</v>
      </c>
      <c r="CB36" s="245">
        <v>592</v>
      </c>
      <c r="CC36" s="245">
        <v>652</v>
      </c>
      <c r="CD36" s="245">
        <v>629</v>
      </c>
      <c r="CE36" s="245">
        <v>620</v>
      </c>
      <c r="CF36" s="245">
        <v>570</v>
      </c>
      <c r="CG36" s="245">
        <v>578</v>
      </c>
      <c r="CH36" s="245">
        <v>476</v>
      </c>
      <c r="CI36" s="245">
        <v>508</v>
      </c>
      <c r="CJ36" s="245">
        <v>514</v>
      </c>
      <c r="CK36" s="245">
        <v>429</v>
      </c>
      <c r="CL36" s="245">
        <v>331</v>
      </c>
      <c r="CM36" s="245">
        <v>301</v>
      </c>
      <c r="CN36" s="245">
        <v>276</v>
      </c>
      <c r="CO36" s="245">
        <v>241</v>
      </c>
      <c r="CP36" s="245">
        <v>234</v>
      </c>
      <c r="CQ36" s="245">
        <v>146</v>
      </c>
      <c r="CR36" s="245">
        <v>133</v>
      </c>
      <c r="CS36" s="245">
        <v>126</v>
      </c>
      <c r="CT36" s="245">
        <v>98</v>
      </c>
      <c r="CU36" s="245">
        <v>93</v>
      </c>
      <c r="CV36" s="245">
        <v>57</v>
      </c>
      <c r="CW36" s="245">
        <v>54</v>
      </c>
      <c r="CX36" s="245">
        <v>30</v>
      </c>
      <c r="CY36" s="245">
        <v>16</v>
      </c>
      <c r="CZ36" s="245">
        <v>23</v>
      </c>
      <c r="DA36" s="266">
        <v>40</v>
      </c>
      <c r="DB36" s="245">
        <v>1848</v>
      </c>
      <c r="DC36" s="245">
        <v>2146</v>
      </c>
      <c r="DD36" s="245">
        <v>2393</v>
      </c>
      <c r="DE36" s="245">
        <v>2106</v>
      </c>
      <c r="DF36" s="245">
        <v>1659</v>
      </c>
      <c r="DG36" s="245">
        <v>2136</v>
      </c>
      <c r="DH36" s="245">
        <v>2587</v>
      </c>
      <c r="DI36" s="245">
        <v>3152</v>
      </c>
      <c r="DJ36" s="245">
        <v>2808</v>
      </c>
      <c r="DK36" s="245">
        <v>2958</v>
      </c>
      <c r="DL36" s="245">
        <v>3167</v>
      </c>
      <c r="DM36" s="245">
        <v>3762</v>
      </c>
      <c r="DN36" s="245">
        <v>4456</v>
      </c>
      <c r="DO36" s="245">
        <v>3250</v>
      </c>
      <c r="DP36" s="245">
        <v>3014</v>
      </c>
      <c r="DQ36" s="245">
        <v>3118</v>
      </c>
      <c r="DR36" s="245">
        <v>2646</v>
      </c>
      <c r="DS36" s="245">
        <v>1578</v>
      </c>
      <c r="DT36" s="245">
        <v>737</v>
      </c>
      <c r="DU36" s="245">
        <v>250</v>
      </c>
      <c r="DV36" s="245">
        <v>23</v>
      </c>
      <c r="DW36" s="266">
        <f t="shared" si="24"/>
        <v>49794</v>
      </c>
      <c r="DX36" s="447">
        <f t="shared" si="30"/>
        <v>1</v>
      </c>
      <c r="DY36" s="447">
        <f t="shared" si="29"/>
        <v>2</v>
      </c>
      <c r="DZ36" s="447">
        <f t="shared" si="29"/>
        <v>2</v>
      </c>
      <c r="EA36" s="447">
        <f t="shared" si="29"/>
        <v>2</v>
      </c>
      <c r="EB36" s="447">
        <f t="shared" si="29"/>
        <v>1</v>
      </c>
      <c r="EC36" s="447">
        <f t="shared" si="29"/>
        <v>1</v>
      </c>
      <c r="ED36" s="447">
        <f t="shared" si="29"/>
        <v>1</v>
      </c>
      <c r="EE36" s="447">
        <f t="shared" si="29"/>
        <v>3</v>
      </c>
      <c r="EF36" s="447">
        <f t="shared" si="29"/>
        <v>3</v>
      </c>
      <c r="EG36" s="447">
        <f t="shared" si="29"/>
        <v>3</v>
      </c>
      <c r="EH36" s="447">
        <f t="shared" si="29"/>
        <v>3</v>
      </c>
      <c r="EI36" s="447">
        <f t="shared" si="29"/>
        <v>3</v>
      </c>
      <c r="EJ36" s="447">
        <f t="shared" si="29"/>
        <v>3</v>
      </c>
      <c r="EK36" s="447">
        <f t="shared" si="29"/>
        <v>3</v>
      </c>
      <c r="EL36" s="447">
        <f t="shared" si="29"/>
        <v>2</v>
      </c>
      <c r="EM36" s="447">
        <f t="shared" si="29"/>
        <v>3</v>
      </c>
      <c r="EN36" s="447">
        <f t="shared" si="29"/>
        <v>2</v>
      </c>
      <c r="EO36" s="447">
        <f t="shared" si="29"/>
        <v>2</v>
      </c>
      <c r="EP36" s="447">
        <f t="shared" si="29"/>
        <v>0</v>
      </c>
      <c r="EQ36" s="447">
        <f t="shared" si="29"/>
        <v>0</v>
      </c>
      <c r="ER36" s="447">
        <f t="shared" si="29"/>
        <v>0</v>
      </c>
      <c r="ES36" s="245">
        <f t="shared" si="26"/>
        <v>40</v>
      </c>
      <c r="EU36" s="245">
        <f t="shared" si="31"/>
        <v>1849</v>
      </c>
      <c r="EV36" s="245">
        <f t="shared" si="32"/>
        <v>2148</v>
      </c>
      <c r="EW36" s="245">
        <f t="shared" si="33"/>
        <v>2395</v>
      </c>
      <c r="EX36" s="245">
        <f t="shared" si="34"/>
        <v>2108</v>
      </c>
      <c r="EY36" s="245">
        <f t="shared" si="35"/>
        <v>1660</v>
      </c>
      <c r="EZ36" s="245">
        <f t="shared" si="36"/>
        <v>2137</v>
      </c>
      <c r="FA36" s="245">
        <f t="shared" si="37"/>
        <v>2588</v>
      </c>
      <c r="FB36" s="245">
        <f t="shared" si="38"/>
        <v>3155</v>
      </c>
      <c r="FC36" s="245">
        <f t="shared" si="39"/>
        <v>2811</v>
      </c>
      <c r="FD36" s="245">
        <f t="shared" si="40"/>
        <v>2961</v>
      </c>
      <c r="FE36" s="245">
        <f t="shared" si="41"/>
        <v>3170</v>
      </c>
      <c r="FF36" s="245">
        <f t="shared" si="42"/>
        <v>3765</v>
      </c>
      <c r="FG36" s="245">
        <f t="shared" si="43"/>
        <v>4459</v>
      </c>
      <c r="FH36" s="245">
        <f t="shared" si="44"/>
        <v>3253</v>
      </c>
      <c r="FI36" s="245">
        <f t="shared" si="45"/>
        <v>3016</v>
      </c>
      <c r="FJ36" s="245">
        <f t="shared" si="46"/>
        <v>3121</v>
      </c>
      <c r="FK36" s="245">
        <f t="shared" si="47"/>
        <v>2648</v>
      </c>
      <c r="FL36" s="245">
        <f t="shared" si="48"/>
        <v>1580</v>
      </c>
      <c r="FM36" s="245">
        <f t="shared" si="49"/>
        <v>737</v>
      </c>
      <c r="FN36" s="245">
        <f t="shared" si="50"/>
        <v>250</v>
      </c>
      <c r="FO36" s="245">
        <f t="shared" si="51"/>
        <v>23</v>
      </c>
      <c r="FP36" s="266">
        <f t="shared" si="27"/>
        <v>49834</v>
      </c>
      <c r="FQ36" s="443">
        <f t="shared" si="52"/>
        <v>0</v>
      </c>
    </row>
    <row r="37" spans="1:173" s="232" customFormat="1" ht="12.75" hidden="1" x14ac:dyDescent="0.15">
      <c r="A37" s="230" t="s">
        <v>1093</v>
      </c>
      <c r="B37" s="261" t="s">
        <v>1064</v>
      </c>
      <c r="C37" s="245">
        <v>32814</v>
      </c>
      <c r="D37" s="245">
        <v>244</v>
      </c>
      <c r="E37" s="245">
        <v>227</v>
      </c>
      <c r="F37" s="245">
        <v>237</v>
      </c>
      <c r="G37" s="245">
        <v>260</v>
      </c>
      <c r="H37" s="245">
        <v>254</v>
      </c>
      <c r="I37" s="245">
        <v>267</v>
      </c>
      <c r="J37" s="245">
        <v>266</v>
      </c>
      <c r="K37" s="245">
        <v>296</v>
      </c>
      <c r="L37" s="245">
        <v>277</v>
      </c>
      <c r="M37" s="245">
        <v>331</v>
      </c>
      <c r="N37" s="245">
        <v>335</v>
      </c>
      <c r="O37" s="245">
        <v>312</v>
      </c>
      <c r="P37" s="245">
        <v>339</v>
      </c>
      <c r="Q37" s="245">
        <v>326</v>
      </c>
      <c r="R37" s="245">
        <v>349</v>
      </c>
      <c r="S37" s="245">
        <v>365</v>
      </c>
      <c r="T37" s="245">
        <v>326</v>
      </c>
      <c r="U37" s="245">
        <v>377</v>
      </c>
      <c r="V37" s="245">
        <v>251</v>
      </c>
      <c r="W37" s="245">
        <v>123</v>
      </c>
      <c r="X37" s="245">
        <v>145</v>
      </c>
      <c r="Y37" s="245">
        <v>166</v>
      </c>
      <c r="Z37" s="245">
        <v>203</v>
      </c>
      <c r="AA37" s="245">
        <v>254</v>
      </c>
      <c r="AB37" s="245">
        <v>248</v>
      </c>
      <c r="AC37" s="245">
        <v>274</v>
      </c>
      <c r="AD37" s="245">
        <v>287</v>
      </c>
      <c r="AE37" s="245">
        <v>308</v>
      </c>
      <c r="AF37" s="245">
        <v>276</v>
      </c>
      <c r="AG37" s="245">
        <v>270</v>
      </c>
      <c r="AH37" s="245">
        <v>329</v>
      </c>
      <c r="AI37" s="245">
        <v>309</v>
      </c>
      <c r="AJ37" s="245">
        <v>369</v>
      </c>
      <c r="AK37" s="245">
        <v>345</v>
      </c>
      <c r="AL37" s="245">
        <v>347</v>
      </c>
      <c r="AM37" s="245">
        <v>371</v>
      </c>
      <c r="AN37" s="245">
        <v>426</v>
      </c>
      <c r="AO37" s="245">
        <v>429</v>
      </c>
      <c r="AP37" s="245">
        <v>400</v>
      </c>
      <c r="AQ37" s="245">
        <v>378</v>
      </c>
      <c r="AR37" s="245">
        <v>363</v>
      </c>
      <c r="AS37" s="245">
        <v>403</v>
      </c>
      <c r="AT37" s="245">
        <v>351</v>
      </c>
      <c r="AU37" s="245">
        <v>401</v>
      </c>
      <c r="AV37" s="245">
        <v>292</v>
      </c>
      <c r="AW37" s="245">
        <v>387</v>
      </c>
      <c r="AX37" s="245">
        <v>355</v>
      </c>
      <c r="AY37" s="245">
        <v>403</v>
      </c>
      <c r="AZ37" s="245">
        <v>406</v>
      </c>
      <c r="BA37" s="245">
        <v>380</v>
      </c>
      <c r="BB37" s="245">
        <v>399</v>
      </c>
      <c r="BC37" s="245">
        <v>400</v>
      </c>
      <c r="BD37" s="245">
        <v>446</v>
      </c>
      <c r="BE37" s="245">
        <v>444</v>
      </c>
      <c r="BF37" s="245">
        <v>430</v>
      </c>
      <c r="BG37" s="245">
        <v>495</v>
      </c>
      <c r="BH37" s="245">
        <v>477</v>
      </c>
      <c r="BI37" s="245">
        <v>460</v>
      </c>
      <c r="BJ37" s="245">
        <v>488</v>
      </c>
      <c r="BK37" s="245">
        <v>523</v>
      </c>
      <c r="BL37" s="245">
        <v>576</v>
      </c>
      <c r="BM37" s="245">
        <v>621</v>
      </c>
      <c r="BN37" s="245">
        <v>600</v>
      </c>
      <c r="BO37" s="245">
        <v>519</v>
      </c>
      <c r="BP37" s="245">
        <v>329</v>
      </c>
      <c r="BQ37" s="245">
        <v>379</v>
      </c>
      <c r="BR37" s="245">
        <v>432</v>
      </c>
      <c r="BS37" s="245">
        <v>449</v>
      </c>
      <c r="BT37" s="245">
        <v>465</v>
      </c>
      <c r="BU37" s="245">
        <v>471</v>
      </c>
      <c r="BV37" s="245">
        <v>349</v>
      </c>
      <c r="BW37" s="245">
        <v>352</v>
      </c>
      <c r="BX37" s="245">
        <v>371</v>
      </c>
      <c r="BY37" s="245">
        <v>396</v>
      </c>
      <c r="BZ37" s="245">
        <v>423</v>
      </c>
      <c r="CA37" s="245">
        <v>379</v>
      </c>
      <c r="CB37" s="245">
        <v>423</v>
      </c>
      <c r="CC37" s="245">
        <v>443</v>
      </c>
      <c r="CD37" s="245">
        <v>418</v>
      </c>
      <c r="CE37" s="245">
        <v>425</v>
      </c>
      <c r="CF37" s="245">
        <v>416</v>
      </c>
      <c r="CG37" s="245">
        <v>390</v>
      </c>
      <c r="CH37" s="245">
        <v>419</v>
      </c>
      <c r="CI37" s="245">
        <v>381</v>
      </c>
      <c r="CJ37" s="245">
        <v>336</v>
      </c>
      <c r="CK37" s="245">
        <v>307</v>
      </c>
      <c r="CL37" s="245">
        <v>274</v>
      </c>
      <c r="CM37" s="245">
        <v>227</v>
      </c>
      <c r="CN37" s="245">
        <v>176</v>
      </c>
      <c r="CO37" s="245">
        <v>155</v>
      </c>
      <c r="CP37" s="245">
        <v>162</v>
      </c>
      <c r="CQ37" s="245">
        <v>102</v>
      </c>
      <c r="CR37" s="245">
        <v>80</v>
      </c>
      <c r="CS37" s="245">
        <v>87</v>
      </c>
      <c r="CT37" s="245">
        <v>72</v>
      </c>
      <c r="CU37" s="245">
        <v>47</v>
      </c>
      <c r="CV37" s="245">
        <v>35</v>
      </c>
      <c r="CW37" s="245">
        <v>26</v>
      </c>
      <c r="CX37" s="245">
        <v>35</v>
      </c>
      <c r="CY37" s="245">
        <v>17</v>
      </c>
      <c r="CZ37" s="245">
        <v>29</v>
      </c>
      <c r="DA37" s="266">
        <v>22</v>
      </c>
      <c r="DB37" s="245">
        <v>1222</v>
      </c>
      <c r="DC37" s="245">
        <v>1437</v>
      </c>
      <c r="DD37" s="245">
        <v>1661</v>
      </c>
      <c r="DE37" s="245">
        <v>1442</v>
      </c>
      <c r="DF37" s="245">
        <v>1016</v>
      </c>
      <c r="DG37" s="245">
        <v>1415</v>
      </c>
      <c r="DH37" s="245">
        <v>1699</v>
      </c>
      <c r="DI37" s="245">
        <v>2004</v>
      </c>
      <c r="DJ37" s="245">
        <v>1810</v>
      </c>
      <c r="DK37" s="245">
        <v>1931</v>
      </c>
      <c r="DL37" s="245">
        <v>2119</v>
      </c>
      <c r="DM37" s="245">
        <v>2443</v>
      </c>
      <c r="DN37" s="245">
        <v>2645</v>
      </c>
      <c r="DO37" s="245">
        <v>2196</v>
      </c>
      <c r="DP37" s="245">
        <v>1891</v>
      </c>
      <c r="DQ37" s="245">
        <v>2088</v>
      </c>
      <c r="DR37" s="245">
        <v>1942</v>
      </c>
      <c r="DS37" s="245">
        <v>1139</v>
      </c>
      <c r="DT37" s="245">
        <v>503</v>
      </c>
      <c r="DU37" s="245">
        <v>160</v>
      </c>
      <c r="DV37" s="245">
        <v>29</v>
      </c>
      <c r="DW37" s="266">
        <f t="shared" si="24"/>
        <v>32792</v>
      </c>
      <c r="DX37" s="447">
        <f t="shared" si="30"/>
        <v>1</v>
      </c>
      <c r="DY37" s="447">
        <f t="shared" si="29"/>
        <v>1</v>
      </c>
      <c r="DZ37" s="447">
        <f t="shared" si="29"/>
        <v>1</v>
      </c>
      <c r="EA37" s="447">
        <f t="shared" si="29"/>
        <v>1</v>
      </c>
      <c r="EB37" s="447">
        <f t="shared" si="29"/>
        <v>1</v>
      </c>
      <c r="EC37" s="447">
        <f t="shared" si="29"/>
        <v>1</v>
      </c>
      <c r="ED37" s="447">
        <f t="shared" si="29"/>
        <v>1</v>
      </c>
      <c r="EE37" s="447">
        <f t="shared" si="29"/>
        <v>1</v>
      </c>
      <c r="EF37" s="447">
        <f t="shared" si="29"/>
        <v>1</v>
      </c>
      <c r="EG37" s="447">
        <f t="shared" si="29"/>
        <v>2</v>
      </c>
      <c r="EH37" s="447">
        <f t="shared" si="29"/>
        <v>2</v>
      </c>
      <c r="EI37" s="447">
        <f t="shared" si="29"/>
        <v>2</v>
      </c>
      <c r="EJ37" s="447">
        <f t="shared" si="29"/>
        <v>1</v>
      </c>
      <c r="EK37" s="447">
        <f t="shared" si="29"/>
        <v>2</v>
      </c>
      <c r="EL37" s="447">
        <f t="shared" si="29"/>
        <v>2</v>
      </c>
      <c r="EM37" s="447">
        <f t="shared" si="29"/>
        <v>1</v>
      </c>
      <c r="EN37" s="447">
        <f t="shared" si="29"/>
        <v>1</v>
      </c>
      <c r="EO37" s="447">
        <f t="shared" si="29"/>
        <v>0</v>
      </c>
      <c r="EP37" s="447">
        <f t="shared" si="29"/>
        <v>0</v>
      </c>
      <c r="EQ37" s="447">
        <f t="shared" si="29"/>
        <v>0</v>
      </c>
      <c r="ER37" s="447">
        <f t="shared" si="29"/>
        <v>0</v>
      </c>
      <c r="ES37" s="245">
        <f t="shared" si="26"/>
        <v>22</v>
      </c>
      <c r="EU37" s="245">
        <f t="shared" si="31"/>
        <v>1223</v>
      </c>
      <c r="EV37" s="245">
        <f t="shared" si="32"/>
        <v>1438</v>
      </c>
      <c r="EW37" s="245">
        <f t="shared" si="33"/>
        <v>1662</v>
      </c>
      <c r="EX37" s="245">
        <f t="shared" si="34"/>
        <v>1443</v>
      </c>
      <c r="EY37" s="245">
        <f t="shared" si="35"/>
        <v>1017</v>
      </c>
      <c r="EZ37" s="245">
        <f t="shared" si="36"/>
        <v>1416</v>
      </c>
      <c r="FA37" s="245">
        <f t="shared" si="37"/>
        <v>1700</v>
      </c>
      <c r="FB37" s="245">
        <f t="shared" si="38"/>
        <v>2005</v>
      </c>
      <c r="FC37" s="245">
        <f t="shared" si="39"/>
        <v>1811</v>
      </c>
      <c r="FD37" s="245">
        <f t="shared" si="40"/>
        <v>1933</v>
      </c>
      <c r="FE37" s="245">
        <f t="shared" si="41"/>
        <v>2121</v>
      </c>
      <c r="FF37" s="245">
        <f t="shared" si="42"/>
        <v>2445</v>
      </c>
      <c r="FG37" s="245">
        <f t="shared" si="43"/>
        <v>2646</v>
      </c>
      <c r="FH37" s="245">
        <f t="shared" si="44"/>
        <v>2198</v>
      </c>
      <c r="FI37" s="245">
        <f t="shared" si="45"/>
        <v>1893</v>
      </c>
      <c r="FJ37" s="245">
        <f t="shared" si="46"/>
        <v>2089</v>
      </c>
      <c r="FK37" s="245">
        <f t="shared" si="47"/>
        <v>1943</v>
      </c>
      <c r="FL37" s="245">
        <f t="shared" si="48"/>
        <v>1139</v>
      </c>
      <c r="FM37" s="245">
        <f t="shared" si="49"/>
        <v>503</v>
      </c>
      <c r="FN37" s="245">
        <f t="shared" si="50"/>
        <v>160</v>
      </c>
      <c r="FO37" s="245">
        <f t="shared" si="51"/>
        <v>29</v>
      </c>
      <c r="FP37" s="266">
        <f t="shared" si="27"/>
        <v>32814</v>
      </c>
      <c r="FQ37" s="443">
        <f t="shared" si="52"/>
        <v>0</v>
      </c>
    </row>
    <row r="38" spans="1:173" s="232" customFormat="1" ht="12.75" hidden="1" x14ac:dyDescent="0.15">
      <c r="A38" s="230" t="s">
        <v>1094</v>
      </c>
      <c r="B38" s="261" t="s">
        <v>1064</v>
      </c>
      <c r="C38" s="245">
        <v>46459</v>
      </c>
      <c r="D38" s="245">
        <v>286</v>
      </c>
      <c r="E38" s="245">
        <v>304</v>
      </c>
      <c r="F38" s="245">
        <v>353</v>
      </c>
      <c r="G38" s="245">
        <v>303</v>
      </c>
      <c r="H38" s="245">
        <v>325</v>
      </c>
      <c r="I38" s="245">
        <v>328</v>
      </c>
      <c r="J38" s="245">
        <v>341</v>
      </c>
      <c r="K38" s="245">
        <v>344</v>
      </c>
      <c r="L38" s="245">
        <v>376</v>
      </c>
      <c r="M38" s="245">
        <v>395</v>
      </c>
      <c r="N38" s="245">
        <v>371</v>
      </c>
      <c r="O38" s="245">
        <v>404</v>
      </c>
      <c r="P38" s="245">
        <v>422</v>
      </c>
      <c r="Q38" s="245">
        <v>399</v>
      </c>
      <c r="R38" s="245">
        <v>426</v>
      </c>
      <c r="S38" s="245">
        <v>384</v>
      </c>
      <c r="T38" s="245">
        <v>449</v>
      </c>
      <c r="U38" s="245">
        <v>410</v>
      </c>
      <c r="V38" s="245">
        <v>372</v>
      </c>
      <c r="W38" s="245">
        <v>352</v>
      </c>
      <c r="X38" s="245">
        <v>346</v>
      </c>
      <c r="Y38" s="245">
        <v>338</v>
      </c>
      <c r="Z38" s="245">
        <v>381</v>
      </c>
      <c r="AA38" s="245">
        <v>398</v>
      </c>
      <c r="AB38" s="245">
        <v>414</v>
      </c>
      <c r="AC38" s="245">
        <v>383</v>
      </c>
      <c r="AD38" s="245">
        <v>353</v>
      </c>
      <c r="AE38" s="245">
        <v>387</v>
      </c>
      <c r="AF38" s="245">
        <v>366</v>
      </c>
      <c r="AG38" s="245">
        <v>400</v>
      </c>
      <c r="AH38" s="245">
        <v>409</v>
      </c>
      <c r="AI38" s="245">
        <v>451</v>
      </c>
      <c r="AJ38" s="245">
        <v>478</v>
      </c>
      <c r="AK38" s="245">
        <v>459</v>
      </c>
      <c r="AL38" s="245">
        <v>489</v>
      </c>
      <c r="AM38" s="245">
        <v>512</v>
      </c>
      <c r="AN38" s="245">
        <v>525</v>
      </c>
      <c r="AO38" s="245">
        <v>573</v>
      </c>
      <c r="AP38" s="245">
        <v>504</v>
      </c>
      <c r="AQ38" s="245">
        <v>516</v>
      </c>
      <c r="AR38" s="245">
        <v>477</v>
      </c>
      <c r="AS38" s="245">
        <v>487</v>
      </c>
      <c r="AT38" s="245">
        <v>538</v>
      </c>
      <c r="AU38" s="245">
        <v>491</v>
      </c>
      <c r="AV38" s="245">
        <v>442</v>
      </c>
      <c r="AW38" s="245">
        <v>472</v>
      </c>
      <c r="AX38" s="245">
        <v>512</v>
      </c>
      <c r="AY38" s="245">
        <v>480</v>
      </c>
      <c r="AZ38" s="245">
        <v>469</v>
      </c>
      <c r="BA38" s="245">
        <v>506</v>
      </c>
      <c r="BB38" s="245">
        <v>515</v>
      </c>
      <c r="BC38" s="245">
        <v>588</v>
      </c>
      <c r="BD38" s="245">
        <v>588</v>
      </c>
      <c r="BE38" s="245">
        <v>561</v>
      </c>
      <c r="BF38" s="245">
        <v>621</v>
      </c>
      <c r="BG38" s="245">
        <v>636</v>
      </c>
      <c r="BH38" s="245">
        <v>690</v>
      </c>
      <c r="BI38" s="245">
        <v>675</v>
      </c>
      <c r="BJ38" s="245">
        <v>788</v>
      </c>
      <c r="BK38" s="245">
        <v>735</v>
      </c>
      <c r="BL38" s="245">
        <v>800</v>
      </c>
      <c r="BM38" s="245">
        <v>915</v>
      </c>
      <c r="BN38" s="245">
        <v>989</v>
      </c>
      <c r="BO38" s="245">
        <v>890</v>
      </c>
      <c r="BP38" s="245">
        <v>506</v>
      </c>
      <c r="BQ38" s="245">
        <v>554</v>
      </c>
      <c r="BR38" s="245">
        <v>657</v>
      </c>
      <c r="BS38" s="245">
        <v>650</v>
      </c>
      <c r="BT38" s="245">
        <v>707</v>
      </c>
      <c r="BU38" s="245">
        <v>677</v>
      </c>
      <c r="BV38" s="245">
        <v>588</v>
      </c>
      <c r="BW38" s="245">
        <v>523</v>
      </c>
      <c r="BX38" s="245">
        <v>571</v>
      </c>
      <c r="BY38" s="245">
        <v>646</v>
      </c>
      <c r="BZ38" s="245">
        <v>707</v>
      </c>
      <c r="CA38" s="245">
        <v>647</v>
      </c>
      <c r="CB38" s="245">
        <v>601</v>
      </c>
      <c r="CC38" s="245">
        <v>649</v>
      </c>
      <c r="CD38" s="245">
        <v>647</v>
      </c>
      <c r="CE38" s="245">
        <v>657</v>
      </c>
      <c r="CF38" s="245">
        <v>584</v>
      </c>
      <c r="CG38" s="245">
        <v>637</v>
      </c>
      <c r="CH38" s="245">
        <v>606</v>
      </c>
      <c r="CI38" s="245">
        <v>476</v>
      </c>
      <c r="CJ38" s="245">
        <v>568</v>
      </c>
      <c r="CK38" s="245">
        <v>416</v>
      </c>
      <c r="CL38" s="245">
        <v>390</v>
      </c>
      <c r="CM38" s="245">
        <v>361</v>
      </c>
      <c r="CN38" s="245">
        <v>283</v>
      </c>
      <c r="CO38" s="245">
        <v>233</v>
      </c>
      <c r="CP38" s="245">
        <v>216</v>
      </c>
      <c r="CQ38" s="245">
        <v>154</v>
      </c>
      <c r="CR38" s="245">
        <v>138</v>
      </c>
      <c r="CS38" s="245">
        <v>115</v>
      </c>
      <c r="CT38" s="245">
        <v>117</v>
      </c>
      <c r="CU38" s="245">
        <v>75</v>
      </c>
      <c r="CV38" s="245">
        <v>65</v>
      </c>
      <c r="CW38" s="245">
        <v>46</v>
      </c>
      <c r="CX38" s="245">
        <v>33</v>
      </c>
      <c r="CY38" s="245">
        <v>21</v>
      </c>
      <c r="CZ38" s="245">
        <v>47</v>
      </c>
      <c r="DA38" s="266">
        <v>0</v>
      </c>
      <c r="DB38" s="245">
        <v>1571</v>
      </c>
      <c r="DC38" s="245">
        <v>1784</v>
      </c>
      <c r="DD38" s="245">
        <v>2022</v>
      </c>
      <c r="DE38" s="245">
        <v>1967</v>
      </c>
      <c r="DF38" s="245">
        <v>1877</v>
      </c>
      <c r="DG38" s="245">
        <v>1889</v>
      </c>
      <c r="DH38" s="245">
        <v>2286</v>
      </c>
      <c r="DI38" s="245">
        <v>2630</v>
      </c>
      <c r="DJ38" s="245">
        <v>2435</v>
      </c>
      <c r="DK38" s="245">
        <v>2439</v>
      </c>
      <c r="DL38" s="245">
        <v>2873</v>
      </c>
      <c r="DM38" s="245">
        <v>3524</v>
      </c>
      <c r="DN38" s="245">
        <v>4100</v>
      </c>
      <c r="DO38" s="245">
        <v>3245</v>
      </c>
      <c r="DP38" s="245">
        <v>3035</v>
      </c>
      <c r="DQ38" s="245">
        <v>3201</v>
      </c>
      <c r="DR38" s="245">
        <v>2871</v>
      </c>
      <c r="DS38" s="245">
        <v>1683</v>
      </c>
      <c r="DT38" s="245">
        <v>740</v>
      </c>
      <c r="DU38" s="245">
        <v>240</v>
      </c>
      <c r="DV38" s="245">
        <v>47</v>
      </c>
      <c r="DW38" s="266">
        <f t="shared" si="24"/>
        <v>46459</v>
      </c>
      <c r="DX38" s="447">
        <f t="shared" si="30"/>
        <v>0</v>
      </c>
      <c r="DY38" s="447">
        <f t="shared" si="29"/>
        <v>0</v>
      </c>
      <c r="DZ38" s="447">
        <f t="shared" si="29"/>
        <v>0</v>
      </c>
      <c r="EA38" s="447">
        <f t="shared" si="29"/>
        <v>0</v>
      </c>
      <c r="EB38" s="447">
        <f t="shared" si="29"/>
        <v>0</v>
      </c>
      <c r="EC38" s="447">
        <f t="shared" si="29"/>
        <v>0</v>
      </c>
      <c r="ED38" s="447">
        <f t="shared" si="29"/>
        <v>0</v>
      </c>
      <c r="EE38" s="447">
        <f t="shared" si="29"/>
        <v>0</v>
      </c>
      <c r="EF38" s="447">
        <f t="shared" si="29"/>
        <v>0</v>
      </c>
      <c r="EG38" s="447">
        <f t="shared" si="29"/>
        <v>0</v>
      </c>
      <c r="EH38" s="447">
        <f t="shared" si="29"/>
        <v>0</v>
      </c>
      <c r="EI38" s="447">
        <f t="shared" si="29"/>
        <v>0</v>
      </c>
      <c r="EJ38" s="447">
        <f t="shared" si="29"/>
        <v>0</v>
      </c>
      <c r="EK38" s="447">
        <f t="shared" si="29"/>
        <v>0</v>
      </c>
      <c r="EL38" s="447">
        <f t="shared" si="29"/>
        <v>0</v>
      </c>
      <c r="EM38" s="447">
        <f t="shared" si="29"/>
        <v>0</v>
      </c>
      <c r="EN38" s="447">
        <f t="shared" si="29"/>
        <v>0</v>
      </c>
      <c r="EO38" s="447">
        <f t="shared" si="29"/>
        <v>0</v>
      </c>
      <c r="EP38" s="447">
        <f t="shared" si="29"/>
        <v>0</v>
      </c>
      <c r="EQ38" s="447">
        <f t="shared" si="29"/>
        <v>0</v>
      </c>
      <c r="ER38" s="447">
        <f t="shared" si="29"/>
        <v>0</v>
      </c>
      <c r="ES38" s="245">
        <f t="shared" si="26"/>
        <v>0</v>
      </c>
      <c r="EU38" s="245">
        <f t="shared" si="31"/>
        <v>1571</v>
      </c>
      <c r="EV38" s="245">
        <f t="shared" si="32"/>
        <v>1784</v>
      </c>
      <c r="EW38" s="245">
        <f t="shared" si="33"/>
        <v>2022</v>
      </c>
      <c r="EX38" s="245">
        <f t="shared" si="34"/>
        <v>1967</v>
      </c>
      <c r="EY38" s="245">
        <f t="shared" si="35"/>
        <v>1877</v>
      </c>
      <c r="EZ38" s="245">
        <f t="shared" si="36"/>
        <v>1889</v>
      </c>
      <c r="FA38" s="245">
        <f t="shared" si="37"/>
        <v>2286</v>
      </c>
      <c r="FB38" s="245">
        <f t="shared" si="38"/>
        <v>2630</v>
      </c>
      <c r="FC38" s="245">
        <f t="shared" si="39"/>
        <v>2435</v>
      </c>
      <c r="FD38" s="245">
        <f t="shared" si="40"/>
        <v>2439</v>
      </c>
      <c r="FE38" s="245">
        <f t="shared" si="41"/>
        <v>2873</v>
      </c>
      <c r="FF38" s="245">
        <f t="shared" si="42"/>
        <v>3524</v>
      </c>
      <c r="FG38" s="245">
        <f t="shared" si="43"/>
        <v>4100</v>
      </c>
      <c r="FH38" s="245">
        <f t="shared" si="44"/>
        <v>3245</v>
      </c>
      <c r="FI38" s="245">
        <f t="shared" si="45"/>
        <v>3035</v>
      </c>
      <c r="FJ38" s="245">
        <f t="shared" si="46"/>
        <v>3201</v>
      </c>
      <c r="FK38" s="245">
        <f t="shared" si="47"/>
        <v>2871</v>
      </c>
      <c r="FL38" s="245">
        <f t="shared" si="48"/>
        <v>1683</v>
      </c>
      <c r="FM38" s="245">
        <f t="shared" si="49"/>
        <v>740</v>
      </c>
      <c r="FN38" s="245">
        <f t="shared" si="50"/>
        <v>240</v>
      </c>
      <c r="FO38" s="245">
        <f t="shared" si="51"/>
        <v>47</v>
      </c>
      <c r="FP38" s="266">
        <f t="shared" si="27"/>
        <v>46459</v>
      </c>
      <c r="FQ38" s="443">
        <f t="shared" si="52"/>
        <v>0</v>
      </c>
    </row>
    <row r="39" spans="1:173" s="232" customFormat="1" ht="12.75" hidden="1" x14ac:dyDescent="0.15">
      <c r="A39" s="230" t="s">
        <v>1095</v>
      </c>
      <c r="B39" s="261" t="s">
        <v>1064</v>
      </c>
      <c r="C39" s="245">
        <v>40938</v>
      </c>
      <c r="D39" s="245">
        <v>261</v>
      </c>
      <c r="E39" s="245">
        <v>337</v>
      </c>
      <c r="F39" s="245">
        <v>339</v>
      </c>
      <c r="G39" s="245">
        <v>333</v>
      </c>
      <c r="H39" s="245">
        <v>359</v>
      </c>
      <c r="I39" s="245">
        <v>344</v>
      </c>
      <c r="J39" s="245">
        <v>354</v>
      </c>
      <c r="K39" s="245">
        <v>375</v>
      </c>
      <c r="L39" s="245">
        <v>401</v>
      </c>
      <c r="M39" s="245">
        <v>415</v>
      </c>
      <c r="N39" s="245">
        <v>450</v>
      </c>
      <c r="O39" s="245">
        <v>443</v>
      </c>
      <c r="P39" s="245">
        <v>458</v>
      </c>
      <c r="Q39" s="245">
        <v>444</v>
      </c>
      <c r="R39" s="245">
        <v>413</v>
      </c>
      <c r="S39" s="245">
        <v>445</v>
      </c>
      <c r="T39" s="245">
        <v>399</v>
      </c>
      <c r="U39" s="245">
        <v>400</v>
      </c>
      <c r="V39" s="245">
        <v>299</v>
      </c>
      <c r="W39" s="245">
        <v>229</v>
      </c>
      <c r="X39" s="245">
        <v>246</v>
      </c>
      <c r="Y39" s="245">
        <v>272</v>
      </c>
      <c r="Z39" s="245">
        <v>295</v>
      </c>
      <c r="AA39" s="245">
        <v>339</v>
      </c>
      <c r="AB39" s="245">
        <v>361</v>
      </c>
      <c r="AC39" s="245">
        <v>360</v>
      </c>
      <c r="AD39" s="245">
        <v>362</v>
      </c>
      <c r="AE39" s="245">
        <v>374</v>
      </c>
      <c r="AF39" s="245">
        <v>394</v>
      </c>
      <c r="AG39" s="245">
        <v>396</v>
      </c>
      <c r="AH39" s="245">
        <v>410</v>
      </c>
      <c r="AI39" s="245">
        <v>409</v>
      </c>
      <c r="AJ39" s="245">
        <v>423</v>
      </c>
      <c r="AK39" s="245">
        <v>456</v>
      </c>
      <c r="AL39" s="245">
        <v>457</v>
      </c>
      <c r="AM39" s="245">
        <v>510</v>
      </c>
      <c r="AN39" s="245">
        <v>515</v>
      </c>
      <c r="AO39" s="245">
        <v>544</v>
      </c>
      <c r="AP39" s="245">
        <v>503</v>
      </c>
      <c r="AQ39" s="245">
        <v>522</v>
      </c>
      <c r="AR39" s="245">
        <v>419</v>
      </c>
      <c r="AS39" s="245">
        <v>463</v>
      </c>
      <c r="AT39" s="245">
        <v>449</v>
      </c>
      <c r="AU39" s="245">
        <v>456</v>
      </c>
      <c r="AV39" s="245">
        <v>351</v>
      </c>
      <c r="AW39" s="245">
        <v>472</v>
      </c>
      <c r="AX39" s="245">
        <v>436</v>
      </c>
      <c r="AY39" s="245">
        <v>447</v>
      </c>
      <c r="AZ39" s="245">
        <v>505</v>
      </c>
      <c r="BA39" s="245">
        <v>501</v>
      </c>
      <c r="BB39" s="245">
        <v>531</v>
      </c>
      <c r="BC39" s="245">
        <v>541</v>
      </c>
      <c r="BD39" s="245">
        <v>527</v>
      </c>
      <c r="BE39" s="245">
        <v>544</v>
      </c>
      <c r="BF39" s="245">
        <v>606</v>
      </c>
      <c r="BG39" s="245">
        <v>583</v>
      </c>
      <c r="BH39" s="245">
        <v>621</v>
      </c>
      <c r="BI39" s="245">
        <v>642</v>
      </c>
      <c r="BJ39" s="245">
        <v>676</v>
      </c>
      <c r="BK39" s="245">
        <v>685</v>
      </c>
      <c r="BL39" s="245">
        <v>749</v>
      </c>
      <c r="BM39" s="245">
        <v>799</v>
      </c>
      <c r="BN39" s="245">
        <v>857</v>
      </c>
      <c r="BO39" s="245">
        <v>671</v>
      </c>
      <c r="BP39" s="245">
        <v>391</v>
      </c>
      <c r="BQ39" s="245">
        <v>470</v>
      </c>
      <c r="BR39" s="245">
        <v>528</v>
      </c>
      <c r="BS39" s="245">
        <v>531</v>
      </c>
      <c r="BT39" s="245">
        <v>518</v>
      </c>
      <c r="BU39" s="245">
        <v>537</v>
      </c>
      <c r="BV39" s="245">
        <v>478</v>
      </c>
      <c r="BW39" s="245">
        <v>385</v>
      </c>
      <c r="BX39" s="245">
        <v>521</v>
      </c>
      <c r="BY39" s="245">
        <v>485</v>
      </c>
      <c r="BZ39" s="245">
        <v>504</v>
      </c>
      <c r="CA39" s="245">
        <v>484</v>
      </c>
      <c r="CB39" s="245">
        <v>533</v>
      </c>
      <c r="CC39" s="245">
        <v>551</v>
      </c>
      <c r="CD39" s="245">
        <v>462</v>
      </c>
      <c r="CE39" s="245">
        <v>554</v>
      </c>
      <c r="CF39" s="245">
        <v>444</v>
      </c>
      <c r="CG39" s="245">
        <v>422</v>
      </c>
      <c r="CH39" s="245">
        <v>386</v>
      </c>
      <c r="CI39" s="245">
        <v>392</v>
      </c>
      <c r="CJ39" s="245">
        <v>374</v>
      </c>
      <c r="CK39" s="245">
        <v>319</v>
      </c>
      <c r="CL39" s="245">
        <v>282</v>
      </c>
      <c r="CM39" s="245">
        <v>240</v>
      </c>
      <c r="CN39" s="245">
        <v>192</v>
      </c>
      <c r="CO39" s="245">
        <v>176</v>
      </c>
      <c r="CP39" s="245">
        <v>135</v>
      </c>
      <c r="CQ39" s="245">
        <v>96</v>
      </c>
      <c r="CR39" s="245">
        <v>75</v>
      </c>
      <c r="CS39" s="245">
        <v>72</v>
      </c>
      <c r="CT39" s="245">
        <v>63</v>
      </c>
      <c r="CU39" s="245">
        <v>50</v>
      </c>
      <c r="CV39" s="245">
        <v>52</v>
      </c>
      <c r="CW39" s="245">
        <v>15</v>
      </c>
      <c r="CX39" s="245">
        <v>18</v>
      </c>
      <c r="CY39" s="245">
        <v>7</v>
      </c>
      <c r="CZ39" s="245">
        <v>18</v>
      </c>
      <c r="DA39" s="266">
        <v>1</v>
      </c>
      <c r="DB39" s="245">
        <v>1629</v>
      </c>
      <c r="DC39" s="245">
        <v>1889</v>
      </c>
      <c r="DD39" s="245">
        <v>2208</v>
      </c>
      <c r="DE39" s="245">
        <v>1772</v>
      </c>
      <c r="DF39" s="245">
        <v>1513</v>
      </c>
      <c r="DG39" s="245">
        <v>1886</v>
      </c>
      <c r="DH39" s="245">
        <v>2155</v>
      </c>
      <c r="DI39" s="245">
        <v>2594</v>
      </c>
      <c r="DJ39" s="245">
        <v>2138</v>
      </c>
      <c r="DK39" s="245">
        <v>2361</v>
      </c>
      <c r="DL39" s="245">
        <v>2749</v>
      </c>
      <c r="DM39" s="245">
        <v>3207</v>
      </c>
      <c r="DN39" s="245">
        <v>3467</v>
      </c>
      <c r="DO39" s="245">
        <v>2584</v>
      </c>
      <c r="DP39" s="245">
        <v>2373</v>
      </c>
      <c r="DQ39" s="245">
        <v>2584</v>
      </c>
      <c r="DR39" s="245">
        <v>2018</v>
      </c>
      <c r="DS39" s="245">
        <v>1209</v>
      </c>
      <c r="DT39" s="245">
        <v>441</v>
      </c>
      <c r="DU39" s="245">
        <v>142</v>
      </c>
      <c r="DV39" s="245">
        <v>18</v>
      </c>
      <c r="DW39" s="266">
        <f t="shared" si="24"/>
        <v>40937</v>
      </c>
      <c r="DX39" s="447">
        <f t="shared" si="30"/>
        <v>0</v>
      </c>
      <c r="DY39" s="447">
        <f t="shared" si="29"/>
        <v>0</v>
      </c>
      <c r="DZ39" s="447">
        <f t="shared" si="29"/>
        <v>0</v>
      </c>
      <c r="EA39" s="447">
        <f t="shared" si="29"/>
        <v>0</v>
      </c>
      <c r="EB39" s="447">
        <f t="shared" si="29"/>
        <v>0</v>
      </c>
      <c r="EC39" s="447">
        <f t="shared" si="29"/>
        <v>0</v>
      </c>
      <c r="ED39" s="447">
        <f t="shared" si="29"/>
        <v>0</v>
      </c>
      <c r="EE39" s="447">
        <f t="shared" si="29"/>
        <v>0</v>
      </c>
      <c r="EF39" s="447">
        <f t="shared" si="29"/>
        <v>0</v>
      </c>
      <c r="EG39" s="447">
        <f t="shared" si="29"/>
        <v>0</v>
      </c>
      <c r="EH39" s="447">
        <f t="shared" si="29"/>
        <v>0</v>
      </c>
      <c r="EI39" s="447">
        <f t="shared" si="29"/>
        <v>0</v>
      </c>
      <c r="EJ39" s="447">
        <f t="shared" si="29"/>
        <v>1</v>
      </c>
      <c r="EK39" s="447">
        <f t="shared" si="29"/>
        <v>0</v>
      </c>
      <c r="EL39" s="447">
        <f t="shared" si="29"/>
        <v>0</v>
      </c>
      <c r="EM39" s="447">
        <f t="shared" si="29"/>
        <v>0</v>
      </c>
      <c r="EN39" s="447">
        <f t="shared" si="29"/>
        <v>0</v>
      </c>
      <c r="EO39" s="447">
        <f t="shared" si="29"/>
        <v>0</v>
      </c>
      <c r="EP39" s="447">
        <f t="shared" si="29"/>
        <v>0</v>
      </c>
      <c r="EQ39" s="447">
        <f t="shared" si="29"/>
        <v>0</v>
      </c>
      <c r="ER39" s="447">
        <f t="shared" si="29"/>
        <v>0</v>
      </c>
      <c r="ES39" s="245">
        <f t="shared" si="26"/>
        <v>1</v>
      </c>
      <c r="EU39" s="245">
        <f t="shared" si="31"/>
        <v>1629</v>
      </c>
      <c r="EV39" s="245">
        <f t="shared" si="32"/>
        <v>1889</v>
      </c>
      <c r="EW39" s="245">
        <f t="shared" si="33"/>
        <v>2208</v>
      </c>
      <c r="EX39" s="245">
        <f t="shared" si="34"/>
        <v>1772</v>
      </c>
      <c r="EY39" s="245">
        <f t="shared" si="35"/>
        <v>1513</v>
      </c>
      <c r="EZ39" s="245">
        <f t="shared" si="36"/>
        <v>1886</v>
      </c>
      <c r="FA39" s="245">
        <f t="shared" si="37"/>
        <v>2155</v>
      </c>
      <c r="FB39" s="245">
        <f t="shared" si="38"/>
        <v>2594</v>
      </c>
      <c r="FC39" s="245">
        <f t="shared" si="39"/>
        <v>2138</v>
      </c>
      <c r="FD39" s="245">
        <f t="shared" si="40"/>
        <v>2361</v>
      </c>
      <c r="FE39" s="245">
        <f t="shared" si="41"/>
        <v>2749</v>
      </c>
      <c r="FF39" s="245">
        <f t="shared" si="42"/>
        <v>3207</v>
      </c>
      <c r="FG39" s="245">
        <f t="shared" si="43"/>
        <v>3468</v>
      </c>
      <c r="FH39" s="245">
        <f t="shared" si="44"/>
        <v>2584</v>
      </c>
      <c r="FI39" s="245">
        <f t="shared" si="45"/>
        <v>2373</v>
      </c>
      <c r="FJ39" s="245">
        <f t="shared" si="46"/>
        <v>2584</v>
      </c>
      <c r="FK39" s="245">
        <f t="shared" si="47"/>
        <v>2018</v>
      </c>
      <c r="FL39" s="245">
        <f t="shared" si="48"/>
        <v>1209</v>
      </c>
      <c r="FM39" s="245">
        <f t="shared" si="49"/>
        <v>441</v>
      </c>
      <c r="FN39" s="245">
        <f t="shared" si="50"/>
        <v>142</v>
      </c>
      <c r="FO39" s="245">
        <f t="shared" si="51"/>
        <v>18</v>
      </c>
      <c r="FP39" s="266">
        <f t="shared" si="27"/>
        <v>40938</v>
      </c>
      <c r="FQ39" s="443">
        <f t="shared" si="52"/>
        <v>0</v>
      </c>
    </row>
    <row r="40" spans="1:173" s="232" customFormat="1" ht="12.75" hidden="1" x14ac:dyDescent="0.15">
      <c r="A40" s="230" t="s">
        <v>1096</v>
      </c>
      <c r="B40" s="261" t="s">
        <v>1064</v>
      </c>
      <c r="C40" s="245">
        <v>40181</v>
      </c>
      <c r="D40" s="245">
        <v>362</v>
      </c>
      <c r="E40" s="245">
        <v>380</v>
      </c>
      <c r="F40" s="245">
        <v>381</v>
      </c>
      <c r="G40" s="245">
        <v>347</v>
      </c>
      <c r="H40" s="245">
        <v>396</v>
      </c>
      <c r="I40" s="245">
        <v>344</v>
      </c>
      <c r="J40" s="245">
        <v>387</v>
      </c>
      <c r="K40" s="245">
        <v>399</v>
      </c>
      <c r="L40" s="245">
        <v>408</v>
      </c>
      <c r="M40" s="245">
        <v>394</v>
      </c>
      <c r="N40" s="245">
        <v>412</v>
      </c>
      <c r="O40" s="245">
        <v>423</v>
      </c>
      <c r="P40" s="245">
        <v>396</v>
      </c>
      <c r="Q40" s="245">
        <v>391</v>
      </c>
      <c r="R40" s="245">
        <v>385</v>
      </c>
      <c r="S40" s="245">
        <v>411</v>
      </c>
      <c r="T40" s="245">
        <v>426</v>
      </c>
      <c r="U40" s="245">
        <v>426</v>
      </c>
      <c r="V40" s="245">
        <v>408</v>
      </c>
      <c r="W40" s="245">
        <v>414</v>
      </c>
      <c r="X40" s="245">
        <v>439</v>
      </c>
      <c r="Y40" s="245">
        <v>458</v>
      </c>
      <c r="Z40" s="245">
        <v>466</v>
      </c>
      <c r="AA40" s="245">
        <v>482</v>
      </c>
      <c r="AB40" s="245">
        <v>431</v>
      </c>
      <c r="AC40" s="245">
        <v>493</v>
      </c>
      <c r="AD40" s="245">
        <v>439</v>
      </c>
      <c r="AE40" s="245">
        <v>458</v>
      </c>
      <c r="AF40" s="245">
        <v>469</v>
      </c>
      <c r="AG40" s="245">
        <v>477</v>
      </c>
      <c r="AH40" s="245">
        <v>510</v>
      </c>
      <c r="AI40" s="245">
        <v>486</v>
      </c>
      <c r="AJ40" s="245">
        <v>514</v>
      </c>
      <c r="AK40" s="245">
        <v>539</v>
      </c>
      <c r="AL40" s="245">
        <v>572</v>
      </c>
      <c r="AM40" s="245">
        <v>608</v>
      </c>
      <c r="AN40" s="245">
        <v>631</v>
      </c>
      <c r="AO40" s="245">
        <v>638</v>
      </c>
      <c r="AP40" s="245">
        <v>583</v>
      </c>
      <c r="AQ40" s="245">
        <v>572</v>
      </c>
      <c r="AR40" s="245">
        <v>575</v>
      </c>
      <c r="AS40" s="245">
        <v>521</v>
      </c>
      <c r="AT40" s="245">
        <v>501</v>
      </c>
      <c r="AU40" s="245">
        <v>538</v>
      </c>
      <c r="AV40" s="245">
        <v>428</v>
      </c>
      <c r="AW40" s="245">
        <v>530</v>
      </c>
      <c r="AX40" s="245">
        <v>497</v>
      </c>
      <c r="AY40" s="245">
        <v>489</v>
      </c>
      <c r="AZ40" s="245">
        <v>444</v>
      </c>
      <c r="BA40" s="245">
        <v>474</v>
      </c>
      <c r="BB40" s="245">
        <v>479</v>
      </c>
      <c r="BC40" s="245">
        <v>519</v>
      </c>
      <c r="BD40" s="245">
        <v>499</v>
      </c>
      <c r="BE40" s="245">
        <v>487</v>
      </c>
      <c r="BF40" s="245">
        <v>478</v>
      </c>
      <c r="BG40" s="245">
        <v>540</v>
      </c>
      <c r="BH40" s="245">
        <v>512</v>
      </c>
      <c r="BI40" s="245">
        <v>560</v>
      </c>
      <c r="BJ40" s="245">
        <v>537</v>
      </c>
      <c r="BK40" s="245">
        <v>583</v>
      </c>
      <c r="BL40" s="245">
        <v>548</v>
      </c>
      <c r="BM40" s="245">
        <v>713</v>
      </c>
      <c r="BN40" s="245">
        <v>705</v>
      </c>
      <c r="BO40" s="245">
        <v>632</v>
      </c>
      <c r="BP40" s="245">
        <v>376</v>
      </c>
      <c r="BQ40" s="245">
        <v>443</v>
      </c>
      <c r="BR40" s="245">
        <v>476</v>
      </c>
      <c r="BS40" s="245">
        <v>426</v>
      </c>
      <c r="BT40" s="245">
        <v>483</v>
      </c>
      <c r="BU40" s="245">
        <v>414</v>
      </c>
      <c r="BV40" s="245">
        <v>426</v>
      </c>
      <c r="BW40" s="245">
        <v>313</v>
      </c>
      <c r="BX40" s="245">
        <v>399</v>
      </c>
      <c r="BY40" s="245">
        <v>446</v>
      </c>
      <c r="BZ40" s="245">
        <v>455</v>
      </c>
      <c r="CA40" s="245">
        <v>352</v>
      </c>
      <c r="CB40" s="245">
        <v>384</v>
      </c>
      <c r="CC40" s="245">
        <v>413</v>
      </c>
      <c r="CD40" s="245">
        <v>348</v>
      </c>
      <c r="CE40" s="245">
        <v>369</v>
      </c>
      <c r="CF40" s="245">
        <v>279</v>
      </c>
      <c r="CG40" s="245">
        <v>319</v>
      </c>
      <c r="CH40" s="245">
        <v>288</v>
      </c>
      <c r="CI40" s="245">
        <v>273</v>
      </c>
      <c r="CJ40" s="245">
        <v>264</v>
      </c>
      <c r="CK40" s="245">
        <v>237</v>
      </c>
      <c r="CL40" s="245">
        <v>189</v>
      </c>
      <c r="CM40" s="245">
        <v>160</v>
      </c>
      <c r="CN40" s="245">
        <v>141</v>
      </c>
      <c r="CO40" s="245">
        <v>120</v>
      </c>
      <c r="CP40" s="245">
        <v>106</v>
      </c>
      <c r="CQ40" s="245">
        <v>61</v>
      </c>
      <c r="CR40" s="245">
        <v>70</v>
      </c>
      <c r="CS40" s="245">
        <v>51</v>
      </c>
      <c r="CT40" s="245">
        <v>33</v>
      </c>
      <c r="CU40" s="245">
        <v>41</v>
      </c>
      <c r="CV40" s="245">
        <v>30</v>
      </c>
      <c r="CW40" s="245">
        <v>9</v>
      </c>
      <c r="CX40" s="245">
        <v>15</v>
      </c>
      <c r="CY40" s="245">
        <v>16</v>
      </c>
      <c r="CZ40" s="245">
        <v>12</v>
      </c>
      <c r="DA40" s="266">
        <v>0</v>
      </c>
      <c r="DB40" s="245">
        <v>1866</v>
      </c>
      <c r="DC40" s="245">
        <v>1932</v>
      </c>
      <c r="DD40" s="245">
        <v>2007</v>
      </c>
      <c r="DE40" s="245">
        <v>2085</v>
      </c>
      <c r="DF40" s="245">
        <v>2276</v>
      </c>
      <c r="DG40" s="245">
        <v>2336</v>
      </c>
      <c r="DH40" s="245">
        <v>2621</v>
      </c>
      <c r="DI40" s="245">
        <v>3032</v>
      </c>
      <c r="DJ40" s="245">
        <v>2563</v>
      </c>
      <c r="DK40" s="245">
        <v>2434</v>
      </c>
      <c r="DL40" s="245">
        <v>2462</v>
      </c>
      <c r="DM40" s="245">
        <v>2732</v>
      </c>
      <c r="DN40" s="245">
        <v>2974</v>
      </c>
      <c r="DO40" s="245">
        <v>2242</v>
      </c>
      <c r="DP40" s="245">
        <v>2039</v>
      </c>
      <c r="DQ40" s="245">
        <v>1866</v>
      </c>
      <c r="DR40" s="245">
        <v>1423</v>
      </c>
      <c r="DS40" s="245">
        <v>847</v>
      </c>
      <c r="DT40" s="245">
        <v>321</v>
      </c>
      <c r="DU40" s="245">
        <v>111</v>
      </c>
      <c r="DV40" s="245">
        <v>12</v>
      </c>
      <c r="DW40" s="266">
        <f t="shared" si="24"/>
        <v>40181</v>
      </c>
      <c r="DX40" s="447">
        <f t="shared" si="30"/>
        <v>0</v>
      </c>
      <c r="DY40" s="447">
        <f t="shared" si="29"/>
        <v>0</v>
      </c>
      <c r="DZ40" s="447">
        <f t="shared" si="29"/>
        <v>0</v>
      </c>
      <c r="EA40" s="447">
        <f t="shared" si="29"/>
        <v>0</v>
      </c>
      <c r="EB40" s="447">
        <f t="shared" si="29"/>
        <v>0</v>
      </c>
      <c r="EC40" s="447">
        <f t="shared" si="29"/>
        <v>0</v>
      </c>
      <c r="ED40" s="447">
        <f t="shared" si="29"/>
        <v>0</v>
      </c>
      <c r="EE40" s="447">
        <f t="shared" si="29"/>
        <v>0</v>
      </c>
      <c r="EF40" s="447">
        <f t="shared" si="29"/>
        <v>0</v>
      </c>
      <c r="EG40" s="447">
        <f t="shared" si="29"/>
        <v>0</v>
      </c>
      <c r="EH40" s="447">
        <f t="shared" si="29"/>
        <v>0</v>
      </c>
      <c r="EI40" s="447">
        <f t="shared" si="29"/>
        <v>0</v>
      </c>
      <c r="EJ40" s="447">
        <f t="shared" si="29"/>
        <v>0</v>
      </c>
      <c r="EK40" s="447">
        <f t="shared" si="29"/>
        <v>0</v>
      </c>
      <c r="EL40" s="447">
        <f t="shared" si="29"/>
        <v>0</v>
      </c>
      <c r="EM40" s="447">
        <f t="shared" si="29"/>
        <v>0</v>
      </c>
      <c r="EN40" s="447">
        <f t="shared" si="29"/>
        <v>0</v>
      </c>
      <c r="EO40" s="447">
        <f t="shared" si="29"/>
        <v>0</v>
      </c>
      <c r="EP40" s="447">
        <f t="shared" si="29"/>
        <v>0</v>
      </c>
      <c r="EQ40" s="447">
        <f t="shared" si="29"/>
        <v>0</v>
      </c>
      <c r="ER40" s="447">
        <f t="shared" si="29"/>
        <v>0</v>
      </c>
      <c r="ES40" s="245">
        <f t="shared" si="26"/>
        <v>0</v>
      </c>
      <c r="EU40" s="245">
        <f t="shared" si="31"/>
        <v>1866</v>
      </c>
      <c r="EV40" s="245">
        <f t="shared" si="32"/>
        <v>1932</v>
      </c>
      <c r="EW40" s="245">
        <f t="shared" si="33"/>
        <v>2007</v>
      </c>
      <c r="EX40" s="245">
        <f t="shared" si="34"/>
        <v>2085</v>
      </c>
      <c r="EY40" s="245">
        <f t="shared" si="35"/>
        <v>2276</v>
      </c>
      <c r="EZ40" s="245">
        <f t="shared" si="36"/>
        <v>2336</v>
      </c>
      <c r="FA40" s="245">
        <f t="shared" si="37"/>
        <v>2621</v>
      </c>
      <c r="FB40" s="245">
        <f t="shared" si="38"/>
        <v>3032</v>
      </c>
      <c r="FC40" s="245">
        <f t="shared" si="39"/>
        <v>2563</v>
      </c>
      <c r="FD40" s="245">
        <f t="shared" si="40"/>
        <v>2434</v>
      </c>
      <c r="FE40" s="245">
        <f t="shared" si="41"/>
        <v>2462</v>
      </c>
      <c r="FF40" s="245">
        <f t="shared" si="42"/>
        <v>2732</v>
      </c>
      <c r="FG40" s="245">
        <f t="shared" si="43"/>
        <v>2974</v>
      </c>
      <c r="FH40" s="245">
        <f t="shared" si="44"/>
        <v>2242</v>
      </c>
      <c r="FI40" s="245">
        <f t="shared" si="45"/>
        <v>2039</v>
      </c>
      <c r="FJ40" s="245">
        <f t="shared" si="46"/>
        <v>1866</v>
      </c>
      <c r="FK40" s="245">
        <f t="shared" si="47"/>
        <v>1423</v>
      </c>
      <c r="FL40" s="245">
        <f t="shared" si="48"/>
        <v>847</v>
      </c>
      <c r="FM40" s="245">
        <f t="shared" si="49"/>
        <v>321</v>
      </c>
      <c r="FN40" s="245">
        <f t="shared" si="50"/>
        <v>111</v>
      </c>
      <c r="FO40" s="245">
        <f t="shared" si="51"/>
        <v>12</v>
      </c>
      <c r="FP40" s="266">
        <f t="shared" si="27"/>
        <v>40181</v>
      </c>
      <c r="FQ40" s="443">
        <f t="shared" si="52"/>
        <v>0</v>
      </c>
    </row>
    <row r="41" spans="1:173" s="232" customFormat="1" ht="12.75" hidden="1" x14ac:dyDescent="0.15">
      <c r="A41" s="230" t="s">
        <v>1097</v>
      </c>
      <c r="B41" s="261" t="s">
        <v>1064</v>
      </c>
      <c r="C41" s="245">
        <v>80518</v>
      </c>
      <c r="D41" s="245">
        <v>596</v>
      </c>
      <c r="E41" s="245">
        <v>671</v>
      </c>
      <c r="F41" s="245">
        <v>662</v>
      </c>
      <c r="G41" s="245">
        <v>633</v>
      </c>
      <c r="H41" s="245">
        <v>727</v>
      </c>
      <c r="I41" s="245">
        <v>683</v>
      </c>
      <c r="J41" s="245">
        <v>758</v>
      </c>
      <c r="K41" s="245">
        <v>766</v>
      </c>
      <c r="L41" s="245">
        <v>767</v>
      </c>
      <c r="M41" s="245">
        <v>749</v>
      </c>
      <c r="N41" s="245">
        <v>839</v>
      </c>
      <c r="O41" s="245">
        <v>805</v>
      </c>
      <c r="P41" s="245">
        <v>876</v>
      </c>
      <c r="Q41" s="245">
        <v>843</v>
      </c>
      <c r="R41" s="245">
        <v>878</v>
      </c>
      <c r="S41" s="245">
        <v>845</v>
      </c>
      <c r="T41" s="245">
        <v>863</v>
      </c>
      <c r="U41" s="245">
        <v>903</v>
      </c>
      <c r="V41" s="245">
        <v>790</v>
      </c>
      <c r="W41" s="245">
        <v>702</v>
      </c>
      <c r="X41" s="245">
        <v>733</v>
      </c>
      <c r="Y41" s="245">
        <v>772</v>
      </c>
      <c r="Z41" s="245">
        <v>811</v>
      </c>
      <c r="AA41" s="245">
        <v>824</v>
      </c>
      <c r="AB41" s="245">
        <v>805</v>
      </c>
      <c r="AC41" s="245">
        <v>831</v>
      </c>
      <c r="AD41" s="245">
        <v>874</v>
      </c>
      <c r="AE41" s="245">
        <v>860</v>
      </c>
      <c r="AF41" s="245">
        <v>854</v>
      </c>
      <c r="AG41" s="245">
        <v>883</v>
      </c>
      <c r="AH41" s="245">
        <v>858</v>
      </c>
      <c r="AI41" s="245">
        <v>894</v>
      </c>
      <c r="AJ41" s="245">
        <v>1009</v>
      </c>
      <c r="AK41" s="245">
        <v>986</v>
      </c>
      <c r="AL41" s="245">
        <v>1028</v>
      </c>
      <c r="AM41" s="245">
        <v>1132</v>
      </c>
      <c r="AN41" s="245">
        <v>1185</v>
      </c>
      <c r="AO41" s="245">
        <v>1195</v>
      </c>
      <c r="AP41" s="245">
        <v>1174</v>
      </c>
      <c r="AQ41" s="245">
        <v>1124</v>
      </c>
      <c r="AR41" s="245">
        <v>1073</v>
      </c>
      <c r="AS41" s="245">
        <v>1012</v>
      </c>
      <c r="AT41" s="245">
        <v>984</v>
      </c>
      <c r="AU41" s="245">
        <v>1017</v>
      </c>
      <c r="AV41" s="245">
        <v>836</v>
      </c>
      <c r="AW41" s="245">
        <v>980</v>
      </c>
      <c r="AX41" s="245">
        <v>924</v>
      </c>
      <c r="AY41" s="245">
        <v>919</v>
      </c>
      <c r="AZ41" s="245">
        <v>901</v>
      </c>
      <c r="BA41" s="245">
        <v>952</v>
      </c>
      <c r="BB41" s="245">
        <v>916</v>
      </c>
      <c r="BC41" s="245">
        <v>940</v>
      </c>
      <c r="BD41" s="245">
        <v>967</v>
      </c>
      <c r="BE41" s="245">
        <v>929</v>
      </c>
      <c r="BF41" s="245">
        <v>1020</v>
      </c>
      <c r="BG41" s="245">
        <v>1001</v>
      </c>
      <c r="BH41" s="245">
        <v>1081</v>
      </c>
      <c r="BI41" s="245">
        <v>1160</v>
      </c>
      <c r="BJ41" s="245">
        <v>1227</v>
      </c>
      <c r="BK41" s="245">
        <v>1311</v>
      </c>
      <c r="BL41" s="245">
        <v>1332</v>
      </c>
      <c r="BM41" s="245">
        <v>1551</v>
      </c>
      <c r="BN41" s="245">
        <v>1622</v>
      </c>
      <c r="BO41" s="245">
        <v>1471</v>
      </c>
      <c r="BP41" s="245">
        <v>905</v>
      </c>
      <c r="BQ41" s="245">
        <v>1048</v>
      </c>
      <c r="BR41" s="245">
        <v>1155</v>
      </c>
      <c r="BS41" s="245">
        <v>1192</v>
      </c>
      <c r="BT41" s="245">
        <v>1165</v>
      </c>
      <c r="BU41" s="245">
        <v>1112</v>
      </c>
      <c r="BV41" s="245">
        <v>908</v>
      </c>
      <c r="BW41" s="245">
        <v>821</v>
      </c>
      <c r="BX41" s="245">
        <v>837</v>
      </c>
      <c r="BY41" s="245">
        <v>859</v>
      </c>
      <c r="BZ41" s="245">
        <v>873</v>
      </c>
      <c r="CA41" s="245">
        <v>762</v>
      </c>
      <c r="CB41" s="245">
        <v>742</v>
      </c>
      <c r="CC41" s="245">
        <v>722</v>
      </c>
      <c r="CD41" s="245">
        <v>789</v>
      </c>
      <c r="CE41" s="245">
        <v>702</v>
      </c>
      <c r="CF41" s="245">
        <v>637</v>
      </c>
      <c r="CG41" s="245">
        <v>619</v>
      </c>
      <c r="CH41" s="245">
        <v>577</v>
      </c>
      <c r="CI41" s="245">
        <v>550</v>
      </c>
      <c r="CJ41" s="245">
        <v>536</v>
      </c>
      <c r="CK41" s="245">
        <v>419</v>
      </c>
      <c r="CL41" s="245">
        <v>402</v>
      </c>
      <c r="CM41" s="245">
        <v>336</v>
      </c>
      <c r="CN41" s="245">
        <v>265</v>
      </c>
      <c r="CO41" s="245">
        <v>258</v>
      </c>
      <c r="CP41" s="245">
        <v>207</v>
      </c>
      <c r="CQ41" s="245">
        <v>142</v>
      </c>
      <c r="CR41" s="245">
        <v>154</v>
      </c>
      <c r="CS41" s="245">
        <v>109</v>
      </c>
      <c r="CT41" s="245">
        <v>104</v>
      </c>
      <c r="CU41" s="245">
        <v>62</v>
      </c>
      <c r="CV41" s="245">
        <v>56</v>
      </c>
      <c r="CW41" s="245">
        <v>34</v>
      </c>
      <c r="CX41" s="245">
        <v>22</v>
      </c>
      <c r="CY41" s="245">
        <v>19</v>
      </c>
      <c r="CZ41" s="245">
        <v>28</v>
      </c>
      <c r="DA41" s="266">
        <v>76</v>
      </c>
      <c r="DB41" s="245">
        <v>3289</v>
      </c>
      <c r="DC41" s="245">
        <v>3723</v>
      </c>
      <c r="DD41" s="245">
        <v>4241</v>
      </c>
      <c r="DE41" s="245">
        <v>4103</v>
      </c>
      <c r="DF41" s="245">
        <v>3945</v>
      </c>
      <c r="DG41" s="245">
        <v>4302</v>
      </c>
      <c r="DH41" s="245">
        <v>4775</v>
      </c>
      <c r="DI41" s="245">
        <v>5810</v>
      </c>
      <c r="DJ41" s="245">
        <v>4922</v>
      </c>
      <c r="DK41" s="245">
        <v>4676</v>
      </c>
      <c r="DL41" s="245">
        <v>4772</v>
      </c>
      <c r="DM41" s="245">
        <v>5780</v>
      </c>
      <c r="DN41" s="245">
        <v>6881</v>
      </c>
      <c r="DO41" s="245">
        <v>5672</v>
      </c>
      <c r="DP41" s="245">
        <v>4298</v>
      </c>
      <c r="DQ41" s="245">
        <v>3717</v>
      </c>
      <c r="DR41" s="245">
        <v>2919</v>
      </c>
      <c r="DS41" s="245">
        <v>1680</v>
      </c>
      <c r="DT41" s="245">
        <v>716</v>
      </c>
      <c r="DU41" s="245">
        <v>193</v>
      </c>
      <c r="DV41" s="245">
        <v>28</v>
      </c>
      <c r="DW41" s="266">
        <f t="shared" si="24"/>
        <v>80442</v>
      </c>
      <c r="DX41" s="447">
        <f t="shared" si="30"/>
        <v>3</v>
      </c>
      <c r="DY41" s="447">
        <f t="shared" si="29"/>
        <v>3</v>
      </c>
      <c r="DZ41" s="447">
        <f t="shared" si="29"/>
        <v>4</v>
      </c>
      <c r="EA41" s="447">
        <f t="shared" si="29"/>
        <v>4</v>
      </c>
      <c r="EB41" s="447">
        <f t="shared" si="29"/>
        <v>4</v>
      </c>
      <c r="EC41" s="447">
        <f t="shared" si="29"/>
        <v>4</v>
      </c>
      <c r="ED41" s="447">
        <f t="shared" si="29"/>
        <v>5</v>
      </c>
      <c r="EE41" s="447">
        <f t="shared" si="29"/>
        <v>5</v>
      </c>
      <c r="EF41" s="447">
        <f t="shared" si="29"/>
        <v>5</v>
      </c>
      <c r="EG41" s="447">
        <f t="shared" si="29"/>
        <v>5</v>
      </c>
      <c r="EH41" s="447">
        <f t="shared" si="29"/>
        <v>5</v>
      </c>
      <c r="EI41" s="447">
        <f t="shared" si="29"/>
        <v>5</v>
      </c>
      <c r="EJ41" s="447">
        <f t="shared" si="29"/>
        <v>8</v>
      </c>
      <c r="EK41" s="447">
        <f t="shared" si="29"/>
        <v>5</v>
      </c>
      <c r="EL41" s="447">
        <f t="shared" si="29"/>
        <v>4</v>
      </c>
      <c r="EM41" s="447">
        <f t="shared" si="29"/>
        <v>4</v>
      </c>
      <c r="EN41" s="447">
        <f t="shared" si="29"/>
        <v>2</v>
      </c>
      <c r="EO41" s="447">
        <f t="shared" si="29"/>
        <v>1</v>
      </c>
      <c r="EP41" s="447">
        <f t="shared" si="29"/>
        <v>0</v>
      </c>
      <c r="EQ41" s="447">
        <f t="shared" si="29"/>
        <v>0</v>
      </c>
      <c r="ER41" s="447">
        <f t="shared" si="29"/>
        <v>0</v>
      </c>
      <c r="ES41" s="245">
        <f t="shared" si="26"/>
        <v>76</v>
      </c>
      <c r="EU41" s="245">
        <f t="shared" si="31"/>
        <v>3292</v>
      </c>
      <c r="EV41" s="245">
        <f t="shared" si="32"/>
        <v>3726</v>
      </c>
      <c r="EW41" s="245">
        <f t="shared" si="33"/>
        <v>4245</v>
      </c>
      <c r="EX41" s="245">
        <f t="shared" si="34"/>
        <v>4107</v>
      </c>
      <c r="EY41" s="245">
        <f t="shared" si="35"/>
        <v>3949</v>
      </c>
      <c r="EZ41" s="245">
        <f t="shared" si="36"/>
        <v>4306</v>
      </c>
      <c r="FA41" s="245">
        <f t="shared" si="37"/>
        <v>4780</v>
      </c>
      <c r="FB41" s="245">
        <f t="shared" si="38"/>
        <v>5815</v>
      </c>
      <c r="FC41" s="245">
        <f t="shared" si="39"/>
        <v>4927</v>
      </c>
      <c r="FD41" s="245">
        <f t="shared" si="40"/>
        <v>4681</v>
      </c>
      <c r="FE41" s="245">
        <f t="shared" si="41"/>
        <v>4777</v>
      </c>
      <c r="FF41" s="245">
        <f t="shared" si="42"/>
        <v>5785</v>
      </c>
      <c r="FG41" s="245">
        <f t="shared" si="43"/>
        <v>6889</v>
      </c>
      <c r="FH41" s="245">
        <f t="shared" si="44"/>
        <v>5677</v>
      </c>
      <c r="FI41" s="245">
        <f t="shared" si="45"/>
        <v>4302</v>
      </c>
      <c r="FJ41" s="245">
        <f t="shared" si="46"/>
        <v>3721</v>
      </c>
      <c r="FK41" s="245">
        <f t="shared" si="47"/>
        <v>2921</v>
      </c>
      <c r="FL41" s="245">
        <f t="shared" si="48"/>
        <v>1681</v>
      </c>
      <c r="FM41" s="245">
        <f t="shared" si="49"/>
        <v>716</v>
      </c>
      <c r="FN41" s="245">
        <f t="shared" si="50"/>
        <v>193</v>
      </c>
      <c r="FO41" s="245">
        <f t="shared" si="51"/>
        <v>28</v>
      </c>
      <c r="FP41" s="266">
        <f t="shared" si="27"/>
        <v>80518</v>
      </c>
      <c r="FQ41" s="443">
        <f t="shared" si="52"/>
        <v>0</v>
      </c>
    </row>
    <row r="42" spans="1:173" s="232" customFormat="1" ht="12.75" hidden="1" x14ac:dyDescent="0.15">
      <c r="A42" s="230" t="s">
        <v>1098</v>
      </c>
      <c r="B42" s="261" t="s">
        <v>1064</v>
      </c>
      <c r="C42" s="245">
        <v>31739</v>
      </c>
      <c r="D42" s="245">
        <v>235</v>
      </c>
      <c r="E42" s="245">
        <v>246</v>
      </c>
      <c r="F42" s="245">
        <v>305</v>
      </c>
      <c r="G42" s="245">
        <v>340</v>
      </c>
      <c r="H42" s="245">
        <v>325</v>
      </c>
      <c r="I42" s="245">
        <v>361</v>
      </c>
      <c r="J42" s="245">
        <v>380</v>
      </c>
      <c r="K42" s="245">
        <v>377</v>
      </c>
      <c r="L42" s="245">
        <v>358</v>
      </c>
      <c r="M42" s="245">
        <v>376</v>
      </c>
      <c r="N42" s="245">
        <v>346</v>
      </c>
      <c r="O42" s="245">
        <v>364</v>
      </c>
      <c r="P42" s="245">
        <v>327</v>
      </c>
      <c r="Q42" s="245">
        <v>377</v>
      </c>
      <c r="R42" s="245">
        <v>377</v>
      </c>
      <c r="S42" s="245">
        <v>383</v>
      </c>
      <c r="T42" s="245">
        <v>338</v>
      </c>
      <c r="U42" s="245">
        <v>340</v>
      </c>
      <c r="V42" s="245">
        <v>333</v>
      </c>
      <c r="W42" s="245">
        <v>311</v>
      </c>
      <c r="X42" s="245">
        <v>279</v>
      </c>
      <c r="Y42" s="245">
        <v>310</v>
      </c>
      <c r="Z42" s="245">
        <v>279</v>
      </c>
      <c r="AA42" s="245">
        <v>294</v>
      </c>
      <c r="AB42" s="245">
        <v>319</v>
      </c>
      <c r="AC42" s="245">
        <v>285</v>
      </c>
      <c r="AD42" s="245">
        <v>258</v>
      </c>
      <c r="AE42" s="245">
        <v>279</v>
      </c>
      <c r="AF42" s="245">
        <v>250</v>
      </c>
      <c r="AG42" s="245">
        <v>230</v>
      </c>
      <c r="AH42" s="245">
        <v>288</v>
      </c>
      <c r="AI42" s="245">
        <v>321</v>
      </c>
      <c r="AJ42" s="245">
        <v>367</v>
      </c>
      <c r="AK42" s="245">
        <v>417</v>
      </c>
      <c r="AL42" s="245">
        <v>431</v>
      </c>
      <c r="AM42" s="245">
        <v>436</v>
      </c>
      <c r="AN42" s="245">
        <v>433</v>
      </c>
      <c r="AO42" s="245">
        <v>494</v>
      </c>
      <c r="AP42" s="245">
        <v>454</v>
      </c>
      <c r="AQ42" s="245">
        <v>479</v>
      </c>
      <c r="AR42" s="245">
        <v>480</v>
      </c>
      <c r="AS42" s="245">
        <v>521</v>
      </c>
      <c r="AT42" s="245">
        <v>439</v>
      </c>
      <c r="AU42" s="245">
        <v>448</v>
      </c>
      <c r="AV42" s="245">
        <v>343</v>
      </c>
      <c r="AW42" s="245">
        <v>456</v>
      </c>
      <c r="AX42" s="245">
        <v>407</v>
      </c>
      <c r="AY42" s="245">
        <v>384</v>
      </c>
      <c r="AZ42" s="245">
        <v>399</v>
      </c>
      <c r="BA42" s="245">
        <v>369</v>
      </c>
      <c r="BB42" s="245">
        <v>405</v>
      </c>
      <c r="BC42" s="245">
        <v>410</v>
      </c>
      <c r="BD42" s="245">
        <v>442</v>
      </c>
      <c r="BE42" s="245">
        <v>397</v>
      </c>
      <c r="BF42" s="245">
        <v>461</v>
      </c>
      <c r="BG42" s="245">
        <v>469</v>
      </c>
      <c r="BH42" s="245">
        <v>468</v>
      </c>
      <c r="BI42" s="245">
        <v>546</v>
      </c>
      <c r="BJ42" s="245">
        <v>507</v>
      </c>
      <c r="BK42" s="245">
        <v>494</v>
      </c>
      <c r="BL42" s="245">
        <v>501</v>
      </c>
      <c r="BM42" s="245">
        <v>613</v>
      </c>
      <c r="BN42" s="245">
        <v>562</v>
      </c>
      <c r="BO42" s="245">
        <v>588</v>
      </c>
      <c r="BP42" s="245">
        <v>334</v>
      </c>
      <c r="BQ42" s="245">
        <v>379</v>
      </c>
      <c r="BR42" s="245">
        <v>464</v>
      </c>
      <c r="BS42" s="245">
        <v>404</v>
      </c>
      <c r="BT42" s="245">
        <v>416</v>
      </c>
      <c r="BU42" s="245">
        <v>401</v>
      </c>
      <c r="BV42" s="245">
        <v>355</v>
      </c>
      <c r="BW42" s="245">
        <v>291</v>
      </c>
      <c r="BX42" s="245">
        <v>234</v>
      </c>
      <c r="BY42" s="245">
        <v>263</v>
      </c>
      <c r="BZ42" s="245">
        <v>286</v>
      </c>
      <c r="CA42" s="245">
        <v>250</v>
      </c>
      <c r="CB42" s="245">
        <v>227</v>
      </c>
      <c r="CC42" s="245">
        <v>218</v>
      </c>
      <c r="CD42" s="245">
        <v>224</v>
      </c>
      <c r="CE42" s="245">
        <v>219</v>
      </c>
      <c r="CF42" s="245">
        <v>193</v>
      </c>
      <c r="CG42" s="245">
        <v>186</v>
      </c>
      <c r="CH42" s="245">
        <v>189</v>
      </c>
      <c r="CI42" s="245">
        <v>155</v>
      </c>
      <c r="CJ42" s="245">
        <v>173</v>
      </c>
      <c r="CK42" s="245">
        <v>125</v>
      </c>
      <c r="CL42" s="245">
        <v>145</v>
      </c>
      <c r="CM42" s="245">
        <v>126</v>
      </c>
      <c r="CN42" s="245">
        <v>107</v>
      </c>
      <c r="CO42" s="245">
        <v>101</v>
      </c>
      <c r="CP42" s="245">
        <v>93</v>
      </c>
      <c r="CQ42" s="245">
        <v>65</v>
      </c>
      <c r="CR42" s="245">
        <v>61</v>
      </c>
      <c r="CS42" s="245">
        <v>51</v>
      </c>
      <c r="CT42" s="245">
        <v>48</v>
      </c>
      <c r="CU42" s="245">
        <v>37</v>
      </c>
      <c r="CV42" s="245">
        <v>25</v>
      </c>
      <c r="CW42" s="245">
        <v>20</v>
      </c>
      <c r="CX42" s="245">
        <v>12</v>
      </c>
      <c r="CY42" s="245">
        <v>18</v>
      </c>
      <c r="CZ42" s="245">
        <v>21</v>
      </c>
      <c r="DA42" s="266">
        <v>12</v>
      </c>
      <c r="DB42" s="245">
        <v>1451</v>
      </c>
      <c r="DC42" s="245">
        <v>1852</v>
      </c>
      <c r="DD42" s="245">
        <v>1791</v>
      </c>
      <c r="DE42" s="245">
        <v>1705</v>
      </c>
      <c r="DF42" s="245">
        <v>1481</v>
      </c>
      <c r="DG42" s="245">
        <v>1302</v>
      </c>
      <c r="DH42" s="245">
        <v>1824</v>
      </c>
      <c r="DI42" s="245">
        <v>2296</v>
      </c>
      <c r="DJ42" s="245">
        <v>2231</v>
      </c>
      <c r="DK42" s="245">
        <v>2015</v>
      </c>
      <c r="DL42" s="245">
        <v>2115</v>
      </c>
      <c r="DM42" s="245">
        <v>2484</v>
      </c>
      <c r="DN42" s="245">
        <v>2598</v>
      </c>
      <c r="DO42" s="245">
        <v>2064</v>
      </c>
      <c r="DP42" s="245">
        <v>1429</v>
      </c>
      <c r="DQ42" s="245">
        <v>1138</v>
      </c>
      <c r="DR42" s="245">
        <v>896</v>
      </c>
      <c r="DS42" s="245">
        <v>604</v>
      </c>
      <c r="DT42" s="245">
        <v>318</v>
      </c>
      <c r="DU42" s="245">
        <v>112</v>
      </c>
      <c r="DV42" s="245">
        <v>21</v>
      </c>
      <c r="DW42" s="266">
        <f t="shared" si="24"/>
        <v>31727</v>
      </c>
      <c r="DX42" s="447">
        <f t="shared" si="30"/>
        <v>0</v>
      </c>
      <c r="DY42" s="447">
        <f t="shared" ref="DY42:ER53" si="53">DY93+DY144</f>
        <v>0</v>
      </c>
      <c r="DZ42" s="447">
        <f t="shared" si="53"/>
        <v>0</v>
      </c>
      <c r="EA42" s="447">
        <f t="shared" si="53"/>
        <v>0</v>
      </c>
      <c r="EB42" s="447">
        <f t="shared" si="53"/>
        <v>0</v>
      </c>
      <c r="EC42" s="447">
        <f t="shared" si="53"/>
        <v>0</v>
      </c>
      <c r="ED42" s="447">
        <f t="shared" si="53"/>
        <v>0</v>
      </c>
      <c r="EE42" s="447">
        <f t="shared" si="53"/>
        <v>0</v>
      </c>
      <c r="EF42" s="447">
        <f t="shared" si="53"/>
        <v>0</v>
      </c>
      <c r="EG42" s="447">
        <f t="shared" si="53"/>
        <v>2</v>
      </c>
      <c r="EH42" s="447">
        <f t="shared" si="53"/>
        <v>2</v>
      </c>
      <c r="EI42" s="447">
        <f t="shared" si="53"/>
        <v>3</v>
      </c>
      <c r="EJ42" s="447">
        <f t="shared" si="53"/>
        <v>3</v>
      </c>
      <c r="EK42" s="447">
        <f t="shared" si="53"/>
        <v>2</v>
      </c>
      <c r="EL42" s="447">
        <f t="shared" si="53"/>
        <v>0</v>
      </c>
      <c r="EM42" s="447">
        <f t="shared" si="53"/>
        <v>0</v>
      </c>
      <c r="EN42" s="447">
        <f t="shared" si="53"/>
        <v>0</v>
      </c>
      <c r="EO42" s="447">
        <f t="shared" si="53"/>
        <v>0</v>
      </c>
      <c r="EP42" s="447">
        <f t="shared" si="53"/>
        <v>0</v>
      </c>
      <c r="EQ42" s="447">
        <f t="shared" si="53"/>
        <v>0</v>
      </c>
      <c r="ER42" s="447">
        <f t="shared" si="53"/>
        <v>0</v>
      </c>
      <c r="ES42" s="245">
        <f t="shared" si="26"/>
        <v>12</v>
      </c>
      <c r="EU42" s="245">
        <f t="shared" si="31"/>
        <v>1451</v>
      </c>
      <c r="EV42" s="245">
        <f t="shared" si="32"/>
        <v>1852</v>
      </c>
      <c r="EW42" s="245">
        <f t="shared" si="33"/>
        <v>1791</v>
      </c>
      <c r="EX42" s="245">
        <f t="shared" si="34"/>
        <v>1705</v>
      </c>
      <c r="EY42" s="245">
        <f t="shared" si="35"/>
        <v>1481</v>
      </c>
      <c r="EZ42" s="245">
        <f t="shared" si="36"/>
        <v>1302</v>
      </c>
      <c r="FA42" s="245">
        <f t="shared" si="37"/>
        <v>1824</v>
      </c>
      <c r="FB42" s="245">
        <f t="shared" si="38"/>
        <v>2296</v>
      </c>
      <c r="FC42" s="245">
        <f t="shared" si="39"/>
        <v>2231</v>
      </c>
      <c r="FD42" s="245">
        <f t="shared" si="40"/>
        <v>2017</v>
      </c>
      <c r="FE42" s="245">
        <f t="shared" si="41"/>
        <v>2117</v>
      </c>
      <c r="FF42" s="245">
        <f t="shared" si="42"/>
        <v>2487</v>
      </c>
      <c r="FG42" s="245">
        <f t="shared" si="43"/>
        <v>2601</v>
      </c>
      <c r="FH42" s="245">
        <f t="shared" si="44"/>
        <v>2066</v>
      </c>
      <c r="FI42" s="245">
        <f t="shared" si="45"/>
        <v>1429</v>
      </c>
      <c r="FJ42" s="245">
        <f t="shared" si="46"/>
        <v>1138</v>
      </c>
      <c r="FK42" s="245">
        <f t="shared" si="47"/>
        <v>896</v>
      </c>
      <c r="FL42" s="245">
        <f t="shared" si="48"/>
        <v>604</v>
      </c>
      <c r="FM42" s="245">
        <f t="shared" si="49"/>
        <v>318</v>
      </c>
      <c r="FN42" s="245">
        <f t="shared" si="50"/>
        <v>112</v>
      </c>
      <c r="FO42" s="245">
        <f t="shared" si="51"/>
        <v>21</v>
      </c>
      <c r="FP42" s="266">
        <f t="shared" si="27"/>
        <v>31739</v>
      </c>
      <c r="FQ42" s="443">
        <f t="shared" si="52"/>
        <v>0</v>
      </c>
    </row>
    <row r="43" spans="1:173" s="232" customFormat="1" ht="12.75" hidden="1" x14ac:dyDescent="0.15">
      <c r="A43" s="230" t="s">
        <v>1099</v>
      </c>
      <c r="B43" s="261" t="s">
        <v>1064</v>
      </c>
      <c r="C43" s="245">
        <v>23104</v>
      </c>
      <c r="D43" s="245">
        <v>151</v>
      </c>
      <c r="E43" s="245">
        <v>134</v>
      </c>
      <c r="F43" s="245">
        <v>157</v>
      </c>
      <c r="G43" s="245">
        <v>179</v>
      </c>
      <c r="H43" s="245">
        <v>184</v>
      </c>
      <c r="I43" s="245">
        <v>198</v>
      </c>
      <c r="J43" s="245">
        <v>216</v>
      </c>
      <c r="K43" s="245">
        <v>203</v>
      </c>
      <c r="L43" s="245">
        <v>239</v>
      </c>
      <c r="M43" s="245">
        <v>233</v>
      </c>
      <c r="N43" s="245">
        <v>275</v>
      </c>
      <c r="O43" s="245">
        <v>244</v>
      </c>
      <c r="P43" s="245">
        <v>237</v>
      </c>
      <c r="Q43" s="245">
        <v>279</v>
      </c>
      <c r="R43" s="245">
        <v>290</v>
      </c>
      <c r="S43" s="245">
        <v>288</v>
      </c>
      <c r="T43" s="245">
        <v>265</v>
      </c>
      <c r="U43" s="245">
        <v>259</v>
      </c>
      <c r="V43" s="245">
        <v>197</v>
      </c>
      <c r="W43" s="245">
        <v>116</v>
      </c>
      <c r="X43" s="245">
        <v>138</v>
      </c>
      <c r="Y43" s="245">
        <v>140</v>
      </c>
      <c r="Z43" s="245">
        <v>194</v>
      </c>
      <c r="AA43" s="245">
        <v>178</v>
      </c>
      <c r="AB43" s="245">
        <v>195</v>
      </c>
      <c r="AC43" s="245">
        <v>213</v>
      </c>
      <c r="AD43" s="245">
        <v>203</v>
      </c>
      <c r="AE43" s="245">
        <v>190</v>
      </c>
      <c r="AF43" s="245">
        <v>199</v>
      </c>
      <c r="AG43" s="245">
        <v>188</v>
      </c>
      <c r="AH43" s="245">
        <v>206</v>
      </c>
      <c r="AI43" s="245">
        <v>183</v>
      </c>
      <c r="AJ43" s="245">
        <v>215</v>
      </c>
      <c r="AK43" s="245">
        <v>210</v>
      </c>
      <c r="AL43" s="245">
        <v>263</v>
      </c>
      <c r="AM43" s="245">
        <v>236</v>
      </c>
      <c r="AN43" s="245">
        <v>292</v>
      </c>
      <c r="AO43" s="245">
        <v>315</v>
      </c>
      <c r="AP43" s="245">
        <v>279</v>
      </c>
      <c r="AQ43" s="245">
        <v>297</v>
      </c>
      <c r="AR43" s="245">
        <v>290</v>
      </c>
      <c r="AS43" s="245">
        <v>261</v>
      </c>
      <c r="AT43" s="245">
        <v>256</v>
      </c>
      <c r="AU43" s="245">
        <v>291</v>
      </c>
      <c r="AV43" s="245">
        <v>215</v>
      </c>
      <c r="AW43" s="245">
        <v>269</v>
      </c>
      <c r="AX43" s="245">
        <v>278</v>
      </c>
      <c r="AY43" s="245">
        <v>292</v>
      </c>
      <c r="AZ43" s="245">
        <v>262</v>
      </c>
      <c r="BA43" s="245">
        <v>280</v>
      </c>
      <c r="BB43" s="245">
        <v>262</v>
      </c>
      <c r="BC43" s="245">
        <v>342</v>
      </c>
      <c r="BD43" s="245">
        <v>262</v>
      </c>
      <c r="BE43" s="245">
        <v>283</v>
      </c>
      <c r="BF43" s="245">
        <v>272</v>
      </c>
      <c r="BG43" s="245">
        <v>338</v>
      </c>
      <c r="BH43" s="245">
        <v>305</v>
      </c>
      <c r="BI43" s="245">
        <v>324</v>
      </c>
      <c r="BJ43" s="245">
        <v>328</v>
      </c>
      <c r="BK43" s="245">
        <v>356</v>
      </c>
      <c r="BL43" s="245">
        <v>374</v>
      </c>
      <c r="BM43" s="245">
        <v>450</v>
      </c>
      <c r="BN43" s="245">
        <v>423</v>
      </c>
      <c r="BO43" s="245">
        <v>420</v>
      </c>
      <c r="BP43" s="245">
        <v>242</v>
      </c>
      <c r="BQ43" s="245">
        <v>285</v>
      </c>
      <c r="BR43" s="245">
        <v>306</v>
      </c>
      <c r="BS43" s="245">
        <v>313</v>
      </c>
      <c r="BT43" s="245">
        <v>372</v>
      </c>
      <c r="BU43" s="245">
        <v>331</v>
      </c>
      <c r="BV43" s="245">
        <v>307</v>
      </c>
      <c r="BW43" s="245">
        <v>258</v>
      </c>
      <c r="BX43" s="245">
        <v>303</v>
      </c>
      <c r="BY43" s="245">
        <v>284</v>
      </c>
      <c r="BZ43" s="245">
        <v>301</v>
      </c>
      <c r="CA43" s="245">
        <v>247</v>
      </c>
      <c r="CB43" s="245">
        <v>257</v>
      </c>
      <c r="CC43" s="245">
        <v>297</v>
      </c>
      <c r="CD43" s="245">
        <v>259</v>
      </c>
      <c r="CE43" s="245">
        <v>273</v>
      </c>
      <c r="CF43" s="245">
        <v>253</v>
      </c>
      <c r="CG43" s="245">
        <v>240</v>
      </c>
      <c r="CH43" s="245">
        <v>211</v>
      </c>
      <c r="CI43" s="245">
        <v>212</v>
      </c>
      <c r="CJ43" s="245">
        <v>197</v>
      </c>
      <c r="CK43" s="245">
        <v>196</v>
      </c>
      <c r="CL43" s="245">
        <v>166</v>
      </c>
      <c r="CM43" s="245">
        <v>155</v>
      </c>
      <c r="CN43" s="245">
        <v>127</v>
      </c>
      <c r="CO43" s="245">
        <v>125</v>
      </c>
      <c r="CP43" s="245">
        <v>124</v>
      </c>
      <c r="CQ43" s="245">
        <v>59</v>
      </c>
      <c r="CR43" s="245">
        <v>68</v>
      </c>
      <c r="CS43" s="245">
        <v>52</v>
      </c>
      <c r="CT43" s="245">
        <v>45</v>
      </c>
      <c r="CU43" s="245">
        <v>34</v>
      </c>
      <c r="CV43" s="245">
        <v>29</v>
      </c>
      <c r="CW43" s="245">
        <v>27</v>
      </c>
      <c r="CX43" s="245">
        <v>12</v>
      </c>
      <c r="CY43" s="245">
        <v>7</v>
      </c>
      <c r="CZ43" s="245">
        <v>19</v>
      </c>
      <c r="DA43" s="266">
        <v>0</v>
      </c>
      <c r="DB43" s="245">
        <v>805</v>
      </c>
      <c r="DC43" s="245">
        <v>1089</v>
      </c>
      <c r="DD43" s="245">
        <v>1325</v>
      </c>
      <c r="DE43" s="245">
        <v>1125</v>
      </c>
      <c r="DF43" s="245">
        <v>845</v>
      </c>
      <c r="DG43" s="245">
        <v>993</v>
      </c>
      <c r="DH43" s="245">
        <v>1077</v>
      </c>
      <c r="DI43" s="245">
        <v>1419</v>
      </c>
      <c r="DJ43" s="245">
        <v>1313</v>
      </c>
      <c r="DK43" s="245">
        <v>1381</v>
      </c>
      <c r="DL43" s="245">
        <v>1421</v>
      </c>
      <c r="DM43" s="245">
        <v>1651</v>
      </c>
      <c r="DN43" s="245">
        <v>1909</v>
      </c>
      <c r="DO43" s="245">
        <v>1607</v>
      </c>
      <c r="DP43" s="245">
        <v>1453</v>
      </c>
      <c r="DQ43" s="245">
        <v>1333</v>
      </c>
      <c r="DR43" s="245">
        <v>1113</v>
      </c>
      <c r="DS43" s="245">
        <v>769</v>
      </c>
      <c r="DT43" s="245">
        <v>348</v>
      </c>
      <c r="DU43" s="245">
        <v>109</v>
      </c>
      <c r="DV43" s="245">
        <v>19</v>
      </c>
      <c r="DW43" s="266">
        <f t="shared" si="24"/>
        <v>23104</v>
      </c>
      <c r="DX43" s="447">
        <f t="shared" si="30"/>
        <v>0</v>
      </c>
      <c r="DY43" s="447">
        <f t="shared" si="53"/>
        <v>0</v>
      </c>
      <c r="DZ43" s="447">
        <f t="shared" si="53"/>
        <v>0</v>
      </c>
      <c r="EA43" s="447">
        <f t="shared" si="53"/>
        <v>0</v>
      </c>
      <c r="EB43" s="447">
        <f t="shared" si="53"/>
        <v>0</v>
      </c>
      <c r="EC43" s="447">
        <f t="shared" si="53"/>
        <v>0</v>
      </c>
      <c r="ED43" s="447">
        <f t="shared" si="53"/>
        <v>0</v>
      </c>
      <c r="EE43" s="447">
        <f t="shared" si="53"/>
        <v>0</v>
      </c>
      <c r="EF43" s="447">
        <f t="shared" si="53"/>
        <v>0</v>
      </c>
      <c r="EG43" s="447">
        <f t="shared" si="53"/>
        <v>0</v>
      </c>
      <c r="EH43" s="447">
        <f t="shared" si="53"/>
        <v>0</v>
      </c>
      <c r="EI43" s="447">
        <f t="shared" si="53"/>
        <v>0</v>
      </c>
      <c r="EJ43" s="447">
        <f t="shared" si="53"/>
        <v>0</v>
      </c>
      <c r="EK43" s="447">
        <f t="shared" si="53"/>
        <v>0</v>
      </c>
      <c r="EL43" s="447">
        <f t="shared" si="53"/>
        <v>0</v>
      </c>
      <c r="EM43" s="447">
        <f t="shared" si="53"/>
        <v>0</v>
      </c>
      <c r="EN43" s="447">
        <f t="shared" si="53"/>
        <v>0</v>
      </c>
      <c r="EO43" s="447">
        <f t="shared" si="53"/>
        <v>0</v>
      </c>
      <c r="EP43" s="447">
        <f t="shared" si="53"/>
        <v>0</v>
      </c>
      <c r="EQ43" s="447">
        <f t="shared" si="53"/>
        <v>0</v>
      </c>
      <c r="ER43" s="447">
        <f t="shared" si="53"/>
        <v>0</v>
      </c>
      <c r="ES43" s="245">
        <f t="shared" si="26"/>
        <v>0</v>
      </c>
      <c r="EU43" s="245">
        <f t="shared" si="31"/>
        <v>805</v>
      </c>
      <c r="EV43" s="245">
        <f t="shared" si="32"/>
        <v>1089</v>
      </c>
      <c r="EW43" s="245">
        <f t="shared" si="33"/>
        <v>1325</v>
      </c>
      <c r="EX43" s="245">
        <f t="shared" si="34"/>
        <v>1125</v>
      </c>
      <c r="EY43" s="245">
        <f t="shared" si="35"/>
        <v>845</v>
      </c>
      <c r="EZ43" s="245">
        <f t="shared" si="36"/>
        <v>993</v>
      </c>
      <c r="FA43" s="245">
        <f t="shared" si="37"/>
        <v>1077</v>
      </c>
      <c r="FB43" s="245">
        <f t="shared" si="38"/>
        <v>1419</v>
      </c>
      <c r="FC43" s="245">
        <f t="shared" si="39"/>
        <v>1313</v>
      </c>
      <c r="FD43" s="245">
        <f t="shared" si="40"/>
        <v>1381</v>
      </c>
      <c r="FE43" s="245">
        <f t="shared" si="41"/>
        <v>1421</v>
      </c>
      <c r="FF43" s="245">
        <f t="shared" si="42"/>
        <v>1651</v>
      </c>
      <c r="FG43" s="245">
        <f t="shared" si="43"/>
        <v>1909</v>
      </c>
      <c r="FH43" s="245">
        <f t="shared" si="44"/>
        <v>1607</v>
      </c>
      <c r="FI43" s="245">
        <f t="shared" si="45"/>
        <v>1453</v>
      </c>
      <c r="FJ43" s="245">
        <f t="shared" si="46"/>
        <v>1333</v>
      </c>
      <c r="FK43" s="245">
        <f t="shared" si="47"/>
        <v>1113</v>
      </c>
      <c r="FL43" s="245">
        <f t="shared" si="48"/>
        <v>769</v>
      </c>
      <c r="FM43" s="245">
        <f t="shared" si="49"/>
        <v>348</v>
      </c>
      <c r="FN43" s="245">
        <f t="shared" si="50"/>
        <v>109</v>
      </c>
      <c r="FO43" s="245">
        <f t="shared" si="51"/>
        <v>19</v>
      </c>
      <c r="FP43" s="266">
        <f t="shared" si="27"/>
        <v>23104</v>
      </c>
      <c r="FQ43" s="443">
        <f t="shared" si="52"/>
        <v>0</v>
      </c>
    </row>
    <row r="44" spans="1:173" s="232" customFormat="1" ht="12.75" hidden="1" x14ac:dyDescent="0.15">
      <c r="A44" s="230" t="s">
        <v>509</v>
      </c>
      <c r="B44" s="261" t="s">
        <v>1064</v>
      </c>
      <c r="C44" s="245">
        <v>31026</v>
      </c>
      <c r="D44" s="245">
        <v>184</v>
      </c>
      <c r="E44" s="245">
        <v>245</v>
      </c>
      <c r="F44" s="245">
        <v>233</v>
      </c>
      <c r="G44" s="245">
        <v>241</v>
      </c>
      <c r="H44" s="245">
        <v>245</v>
      </c>
      <c r="I44" s="245">
        <v>278</v>
      </c>
      <c r="J44" s="245">
        <v>269</v>
      </c>
      <c r="K44" s="245">
        <v>298</v>
      </c>
      <c r="L44" s="245">
        <v>311</v>
      </c>
      <c r="M44" s="245">
        <v>311</v>
      </c>
      <c r="N44" s="245">
        <v>309</v>
      </c>
      <c r="O44" s="245">
        <v>326</v>
      </c>
      <c r="P44" s="245">
        <v>309</v>
      </c>
      <c r="Q44" s="245">
        <v>324</v>
      </c>
      <c r="R44" s="245">
        <v>316</v>
      </c>
      <c r="S44" s="245">
        <v>303</v>
      </c>
      <c r="T44" s="245">
        <v>307</v>
      </c>
      <c r="U44" s="245">
        <v>309</v>
      </c>
      <c r="V44" s="245">
        <v>306</v>
      </c>
      <c r="W44" s="245">
        <v>279</v>
      </c>
      <c r="X44" s="245">
        <v>271</v>
      </c>
      <c r="Y44" s="245">
        <v>255</v>
      </c>
      <c r="Z44" s="245">
        <v>293</v>
      </c>
      <c r="AA44" s="245">
        <v>314</v>
      </c>
      <c r="AB44" s="245">
        <v>283</v>
      </c>
      <c r="AC44" s="245">
        <v>332</v>
      </c>
      <c r="AD44" s="245">
        <v>320</v>
      </c>
      <c r="AE44" s="245">
        <v>295</v>
      </c>
      <c r="AF44" s="245">
        <v>322</v>
      </c>
      <c r="AG44" s="245">
        <v>316</v>
      </c>
      <c r="AH44" s="245">
        <v>302</v>
      </c>
      <c r="AI44" s="245">
        <v>325</v>
      </c>
      <c r="AJ44" s="245">
        <v>359</v>
      </c>
      <c r="AK44" s="245">
        <v>415</v>
      </c>
      <c r="AL44" s="245">
        <v>387</v>
      </c>
      <c r="AM44" s="245">
        <v>443</v>
      </c>
      <c r="AN44" s="245">
        <v>496</v>
      </c>
      <c r="AO44" s="245">
        <v>457</v>
      </c>
      <c r="AP44" s="245">
        <v>460</v>
      </c>
      <c r="AQ44" s="245">
        <v>470</v>
      </c>
      <c r="AR44" s="245">
        <v>441</v>
      </c>
      <c r="AS44" s="245">
        <v>410</v>
      </c>
      <c r="AT44" s="245">
        <v>427</v>
      </c>
      <c r="AU44" s="245">
        <v>379</v>
      </c>
      <c r="AV44" s="245">
        <v>248</v>
      </c>
      <c r="AW44" s="245">
        <v>395</v>
      </c>
      <c r="AX44" s="245">
        <v>357</v>
      </c>
      <c r="AY44" s="245">
        <v>378</v>
      </c>
      <c r="AZ44" s="245">
        <v>356</v>
      </c>
      <c r="BA44" s="245">
        <v>313</v>
      </c>
      <c r="BB44" s="245">
        <v>350</v>
      </c>
      <c r="BC44" s="245">
        <v>362</v>
      </c>
      <c r="BD44" s="245">
        <v>388</v>
      </c>
      <c r="BE44" s="245">
        <v>356</v>
      </c>
      <c r="BF44" s="245">
        <v>396</v>
      </c>
      <c r="BG44" s="245">
        <v>427</v>
      </c>
      <c r="BH44" s="245">
        <v>392</v>
      </c>
      <c r="BI44" s="245">
        <v>453</v>
      </c>
      <c r="BJ44" s="245">
        <v>514</v>
      </c>
      <c r="BK44" s="245">
        <v>545</v>
      </c>
      <c r="BL44" s="245">
        <v>600</v>
      </c>
      <c r="BM44" s="245">
        <v>701</v>
      </c>
      <c r="BN44" s="245">
        <v>695</v>
      </c>
      <c r="BO44" s="245">
        <v>700</v>
      </c>
      <c r="BP44" s="245">
        <v>416</v>
      </c>
      <c r="BQ44" s="245">
        <v>439</v>
      </c>
      <c r="BR44" s="245">
        <v>510</v>
      </c>
      <c r="BS44" s="245">
        <v>517</v>
      </c>
      <c r="BT44" s="245">
        <v>531</v>
      </c>
      <c r="BU44" s="245">
        <v>501</v>
      </c>
      <c r="BV44" s="245">
        <v>366</v>
      </c>
      <c r="BW44" s="245">
        <v>334</v>
      </c>
      <c r="BX44" s="245">
        <v>318</v>
      </c>
      <c r="BY44" s="245">
        <v>356</v>
      </c>
      <c r="BZ44" s="245">
        <v>326</v>
      </c>
      <c r="CA44" s="245">
        <v>299</v>
      </c>
      <c r="CB44" s="245">
        <v>256</v>
      </c>
      <c r="CC44" s="245">
        <v>251</v>
      </c>
      <c r="CD44" s="245">
        <v>249</v>
      </c>
      <c r="CE44" s="245">
        <v>223</v>
      </c>
      <c r="CF44" s="245">
        <v>195</v>
      </c>
      <c r="CG44" s="245">
        <v>199</v>
      </c>
      <c r="CH44" s="245">
        <v>171</v>
      </c>
      <c r="CI44" s="245">
        <v>188</v>
      </c>
      <c r="CJ44" s="245">
        <v>163</v>
      </c>
      <c r="CK44" s="245">
        <v>138</v>
      </c>
      <c r="CL44" s="245">
        <v>131</v>
      </c>
      <c r="CM44" s="245">
        <v>81</v>
      </c>
      <c r="CN44" s="245">
        <v>84</v>
      </c>
      <c r="CO44" s="245">
        <v>76</v>
      </c>
      <c r="CP44" s="245">
        <v>65</v>
      </c>
      <c r="CQ44" s="245">
        <v>43</v>
      </c>
      <c r="CR44" s="245">
        <v>41</v>
      </c>
      <c r="CS44" s="245">
        <v>41</v>
      </c>
      <c r="CT44" s="245">
        <v>35</v>
      </c>
      <c r="CU44" s="245">
        <v>16</v>
      </c>
      <c r="CV44" s="245">
        <v>21</v>
      </c>
      <c r="CW44" s="245">
        <v>10</v>
      </c>
      <c r="CX44" s="245">
        <v>9</v>
      </c>
      <c r="CY44" s="245">
        <v>6</v>
      </c>
      <c r="CZ44" s="245">
        <v>9</v>
      </c>
      <c r="DA44" s="266">
        <v>11</v>
      </c>
      <c r="DB44" s="245">
        <v>1148</v>
      </c>
      <c r="DC44" s="245">
        <v>1467</v>
      </c>
      <c r="DD44" s="245">
        <v>1584</v>
      </c>
      <c r="DE44" s="245">
        <v>1504</v>
      </c>
      <c r="DF44" s="245">
        <v>1416</v>
      </c>
      <c r="DG44" s="245">
        <v>1585</v>
      </c>
      <c r="DH44" s="245">
        <v>1788</v>
      </c>
      <c r="DI44" s="245">
        <v>2326</v>
      </c>
      <c r="DJ44" s="245">
        <v>1905</v>
      </c>
      <c r="DK44" s="245">
        <v>1799</v>
      </c>
      <c r="DL44" s="245">
        <v>1852</v>
      </c>
      <c r="DM44" s="245">
        <v>2331</v>
      </c>
      <c r="DN44" s="245">
        <v>3112</v>
      </c>
      <c r="DO44" s="245">
        <v>2498</v>
      </c>
      <c r="DP44" s="245">
        <v>1700</v>
      </c>
      <c r="DQ44" s="245">
        <v>1278</v>
      </c>
      <c r="DR44" s="245">
        <v>916</v>
      </c>
      <c r="DS44" s="245">
        <v>510</v>
      </c>
      <c r="DT44" s="245">
        <v>225</v>
      </c>
      <c r="DU44" s="245">
        <v>62</v>
      </c>
      <c r="DV44" s="245">
        <v>9</v>
      </c>
      <c r="DW44" s="266">
        <f t="shared" si="24"/>
        <v>31015</v>
      </c>
      <c r="DX44" s="447">
        <f t="shared" si="30"/>
        <v>0</v>
      </c>
      <c r="DY44" s="447">
        <f t="shared" si="53"/>
        <v>0</v>
      </c>
      <c r="DZ44" s="447">
        <f t="shared" si="53"/>
        <v>0</v>
      </c>
      <c r="EA44" s="447">
        <f t="shared" si="53"/>
        <v>0</v>
      </c>
      <c r="EB44" s="447">
        <f t="shared" si="53"/>
        <v>0</v>
      </c>
      <c r="EC44" s="447">
        <f t="shared" si="53"/>
        <v>0</v>
      </c>
      <c r="ED44" s="447">
        <f t="shared" si="53"/>
        <v>0</v>
      </c>
      <c r="EE44" s="447">
        <f t="shared" si="53"/>
        <v>1</v>
      </c>
      <c r="EF44" s="447">
        <f t="shared" si="53"/>
        <v>0</v>
      </c>
      <c r="EG44" s="447">
        <f t="shared" si="53"/>
        <v>0</v>
      </c>
      <c r="EH44" s="447">
        <f t="shared" si="53"/>
        <v>1</v>
      </c>
      <c r="EI44" s="447">
        <f t="shared" si="53"/>
        <v>3</v>
      </c>
      <c r="EJ44" s="447">
        <f t="shared" si="53"/>
        <v>3</v>
      </c>
      <c r="EK44" s="447">
        <f t="shared" si="53"/>
        <v>3</v>
      </c>
      <c r="EL44" s="447">
        <f t="shared" si="53"/>
        <v>0</v>
      </c>
      <c r="EM44" s="447">
        <f t="shared" si="53"/>
        <v>0</v>
      </c>
      <c r="EN44" s="447">
        <f t="shared" si="53"/>
        <v>0</v>
      </c>
      <c r="EO44" s="447">
        <f t="shared" si="53"/>
        <v>0</v>
      </c>
      <c r="EP44" s="447">
        <f t="shared" si="53"/>
        <v>0</v>
      </c>
      <c r="EQ44" s="447">
        <f t="shared" si="53"/>
        <v>0</v>
      </c>
      <c r="ER44" s="447">
        <f t="shared" si="53"/>
        <v>0</v>
      </c>
      <c r="ES44" s="245">
        <f t="shared" si="26"/>
        <v>11</v>
      </c>
      <c r="EU44" s="245">
        <f t="shared" si="31"/>
        <v>1148</v>
      </c>
      <c r="EV44" s="245">
        <f t="shared" si="32"/>
        <v>1467</v>
      </c>
      <c r="EW44" s="245">
        <f t="shared" si="33"/>
        <v>1584</v>
      </c>
      <c r="EX44" s="245">
        <f t="shared" si="34"/>
        <v>1504</v>
      </c>
      <c r="EY44" s="245">
        <f t="shared" si="35"/>
        <v>1416</v>
      </c>
      <c r="EZ44" s="245">
        <f t="shared" si="36"/>
        <v>1585</v>
      </c>
      <c r="FA44" s="245">
        <f t="shared" si="37"/>
        <v>1788</v>
      </c>
      <c r="FB44" s="245">
        <f t="shared" si="38"/>
        <v>2327</v>
      </c>
      <c r="FC44" s="245">
        <f t="shared" si="39"/>
        <v>1905</v>
      </c>
      <c r="FD44" s="245">
        <f t="shared" si="40"/>
        <v>1799</v>
      </c>
      <c r="FE44" s="245">
        <f t="shared" si="41"/>
        <v>1853</v>
      </c>
      <c r="FF44" s="245">
        <f t="shared" si="42"/>
        <v>2334</v>
      </c>
      <c r="FG44" s="245">
        <f t="shared" si="43"/>
        <v>3115</v>
      </c>
      <c r="FH44" s="245">
        <f t="shared" si="44"/>
        <v>2501</v>
      </c>
      <c r="FI44" s="245">
        <f t="shared" si="45"/>
        <v>1700</v>
      </c>
      <c r="FJ44" s="245">
        <f t="shared" si="46"/>
        <v>1278</v>
      </c>
      <c r="FK44" s="245">
        <f t="shared" si="47"/>
        <v>916</v>
      </c>
      <c r="FL44" s="245">
        <f t="shared" si="48"/>
        <v>510</v>
      </c>
      <c r="FM44" s="245">
        <f t="shared" si="49"/>
        <v>225</v>
      </c>
      <c r="FN44" s="245">
        <f t="shared" si="50"/>
        <v>62</v>
      </c>
      <c r="FO44" s="245">
        <f t="shared" si="51"/>
        <v>9</v>
      </c>
      <c r="FP44" s="266">
        <f t="shared" si="27"/>
        <v>31026</v>
      </c>
      <c r="FQ44" s="443">
        <f t="shared" si="52"/>
        <v>0</v>
      </c>
    </row>
    <row r="45" spans="1:173" s="232" customFormat="1" ht="12.75" hidden="1" x14ac:dyDescent="0.15">
      <c r="A45" s="230" t="s">
        <v>510</v>
      </c>
      <c r="B45" s="261" t="s">
        <v>1064</v>
      </c>
      <c r="C45" s="245">
        <v>33183</v>
      </c>
      <c r="D45" s="245">
        <v>284</v>
      </c>
      <c r="E45" s="245">
        <v>239</v>
      </c>
      <c r="F45" s="245">
        <v>297</v>
      </c>
      <c r="G45" s="245">
        <v>299</v>
      </c>
      <c r="H45" s="245">
        <v>272</v>
      </c>
      <c r="I45" s="245">
        <v>284</v>
      </c>
      <c r="J45" s="245">
        <v>329</v>
      </c>
      <c r="K45" s="245">
        <v>281</v>
      </c>
      <c r="L45" s="245">
        <v>361</v>
      </c>
      <c r="M45" s="245">
        <v>349</v>
      </c>
      <c r="N45" s="245">
        <v>341</v>
      </c>
      <c r="O45" s="245">
        <v>353</v>
      </c>
      <c r="P45" s="245">
        <v>359</v>
      </c>
      <c r="Q45" s="245">
        <v>342</v>
      </c>
      <c r="R45" s="245">
        <v>374</v>
      </c>
      <c r="S45" s="245">
        <v>360</v>
      </c>
      <c r="T45" s="245">
        <v>375</v>
      </c>
      <c r="U45" s="245">
        <v>337</v>
      </c>
      <c r="V45" s="245">
        <v>358</v>
      </c>
      <c r="W45" s="245">
        <v>318</v>
      </c>
      <c r="X45" s="245">
        <v>341</v>
      </c>
      <c r="Y45" s="245">
        <v>331</v>
      </c>
      <c r="Z45" s="245">
        <v>332</v>
      </c>
      <c r="AA45" s="245">
        <v>371</v>
      </c>
      <c r="AB45" s="245">
        <v>360</v>
      </c>
      <c r="AC45" s="245">
        <v>385</v>
      </c>
      <c r="AD45" s="245">
        <v>331</v>
      </c>
      <c r="AE45" s="245">
        <v>385</v>
      </c>
      <c r="AF45" s="245">
        <v>399</v>
      </c>
      <c r="AG45" s="245">
        <v>397</v>
      </c>
      <c r="AH45" s="245">
        <v>402</v>
      </c>
      <c r="AI45" s="245">
        <v>418</v>
      </c>
      <c r="AJ45" s="245">
        <v>425</v>
      </c>
      <c r="AK45" s="245">
        <v>452</v>
      </c>
      <c r="AL45" s="245">
        <v>485</v>
      </c>
      <c r="AM45" s="245">
        <v>522</v>
      </c>
      <c r="AN45" s="245">
        <v>572</v>
      </c>
      <c r="AO45" s="245">
        <v>548</v>
      </c>
      <c r="AP45" s="245">
        <v>528</v>
      </c>
      <c r="AQ45" s="245">
        <v>481</v>
      </c>
      <c r="AR45" s="245">
        <v>498</v>
      </c>
      <c r="AS45" s="245">
        <v>504</v>
      </c>
      <c r="AT45" s="245">
        <v>486</v>
      </c>
      <c r="AU45" s="245">
        <v>439</v>
      </c>
      <c r="AV45" s="245">
        <v>340</v>
      </c>
      <c r="AW45" s="245">
        <v>452</v>
      </c>
      <c r="AX45" s="245">
        <v>390</v>
      </c>
      <c r="AY45" s="245">
        <v>375</v>
      </c>
      <c r="AZ45" s="245">
        <v>351</v>
      </c>
      <c r="BA45" s="245">
        <v>381</v>
      </c>
      <c r="BB45" s="245">
        <v>406</v>
      </c>
      <c r="BC45" s="245">
        <v>361</v>
      </c>
      <c r="BD45" s="245">
        <v>348</v>
      </c>
      <c r="BE45" s="245">
        <v>368</v>
      </c>
      <c r="BF45" s="245">
        <v>415</v>
      </c>
      <c r="BG45" s="245">
        <v>394</v>
      </c>
      <c r="BH45" s="245">
        <v>415</v>
      </c>
      <c r="BI45" s="245">
        <v>463</v>
      </c>
      <c r="BJ45" s="245">
        <v>471</v>
      </c>
      <c r="BK45" s="245">
        <v>503</v>
      </c>
      <c r="BL45" s="245">
        <v>558</v>
      </c>
      <c r="BM45" s="245">
        <v>672</v>
      </c>
      <c r="BN45" s="245">
        <v>656</v>
      </c>
      <c r="BO45" s="245">
        <v>615</v>
      </c>
      <c r="BP45" s="245">
        <v>360</v>
      </c>
      <c r="BQ45" s="245">
        <v>432</v>
      </c>
      <c r="BR45" s="245">
        <v>531</v>
      </c>
      <c r="BS45" s="245">
        <v>523</v>
      </c>
      <c r="BT45" s="245">
        <v>503</v>
      </c>
      <c r="BU45" s="245">
        <v>491</v>
      </c>
      <c r="BV45" s="245">
        <v>398</v>
      </c>
      <c r="BW45" s="245">
        <v>329</v>
      </c>
      <c r="BX45" s="245">
        <v>370</v>
      </c>
      <c r="BY45" s="245">
        <v>350</v>
      </c>
      <c r="BZ45" s="245">
        <v>350</v>
      </c>
      <c r="CA45" s="245">
        <v>271</v>
      </c>
      <c r="CB45" s="245">
        <v>282</v>
      </c>
      <c r="CC45" s="245">
        <v>270</v>
      </c>
      <c r="CD45" s="245">
        <v>246</v>
      </c>
      <c r="CE45" s="245">
        <v>232</v>
      </c>
      <c r="CF45" s="245">
        <v>220</v>
      </c>
      <c r="CG45" s="245">
        <v>165</v>
      </c>
      <c r="CH45" s="245">
        <v>165</v>
      </c>
      <c r="CI45" s="245">
        <v>136</v>
      </c>
      <c r="CJ45" s="245">
        <v>121</v>
      </c>
      <c r="CK45" s="245">
        <v>112</v>
      </c>
      <c r="CL45" s="245">
        <v>79</v>
      </c>
      <c r="CM45" s="245">
        <v>84</v>
      </c>
      <c r="CN45" s="245">
        <v>66</v>
      </c>
      <c r="CO45" s="245">
        <v>49</v>
      </c>
      <c r="CP45" s="245">
        <v>39</v>
      </c>
      <c r="CQ45" s="245">
        <v>18</v>
      </c>
      <c r="CR45" s="245">
        <v>33</v>
      </c>
      <c r="CS45" s="245">
        <v>29</v>
      </c>
      <c r="CT45" s="245">
        <v>19</v>
      </c>
      <c r="CU45" s="245">
        <v>14</v>
      </c>
      <c r="CV45" s="245">
        <v>7</v>
      </c>
      <c r="CW45" s="245">
        <v>9</v>
      </c>
      <c r="CX45" s="245">
        <v>4</v>
      </c>
      <c r="CY45" s="245">
        <v>2</v>
      </c>
      <c r="CZ45" s="245">
        <v>7</v>
      </c>
      <c r="DA45" s="266">
        <v>29</v>
      </c>
      <c r="DB45" s="245">
        <v>1391</v>
      </c>
      <c r="DC45" s="245">
        <v>1604</v>
      </c>
      <c r="DD45" s="245">
        <v>1769</v>
      </c>
      <c r="DE45" s="245">
        <v>1748</v>
      </c>
      <c r="DF45" s="245">
        <v>1735</v>
      </c>
      <c r="DG45" s="245">
        <v>1897</v>
      </c>
      <c r="DH45" s="245">
        <v>2182</v>
      </c>
      <c r="DI45" s="245">
        <v>2651</v>
      </c>
      <c r="DJ45" s="245">
        <v>2267</v>
      </c>
      <c r="DK45" s="245">
        <v>1949</v>
      </c>
      <c r="DL45" s="245">
        <v>1898</v>
      </c>
      <c r="DM45" s="245">
        <v>2246</v>
      </c>
      <c r="DN45" s="245">
        <v>2861</v>
      </c>
      <c r="DO45" s="245">
        <v>2480</v>
      </c>
      <c r="DP45" s="245">
        <v>1797</v>
      </c>
      <c r="DQ45" s="245">
        <v>1301</v>
      </c>
      <c r="DR45" s="245">
        <v>807</v>
      </c>
      <c r="DS45" s="245">
        <v>390</v>
      </c>
      <c r="DT45" s="245">
        <v>138</v>
      </c>
      <c r="DU45" s="245">
        <v>36</v>
      </c>
      <c r="DV45" s="245">
        <v>7</v>
      </c>
      <c r="DW45" s="266">
        <f t="shared" si="24"/>
        <v>33154</v>
      </c>
      <c r="DX45" s="447">
        <f t="shared" si="30"/>
        <v>1</v>
      </c>
      <c r="DY45" s="447">
        <f t="shared" si="53"/>
        <v>1</v>
      </c>
      <c r="DZ45" s="447">
        <f t="shared" si="53"/>
        <v>1</v>
      </c>
      <c r="EA45" s="447">
        <f t="shared" si="53"/>
        <v>1</v>
      </c>
      <c r="EB45" s="447">
        <f t="shared" si="53"/>
        <v>1</v>
      </c>
      <c r="EC45" s="447">
        <f t="shared" si="53"/>
        <v>1</v>
      </c>
      <c r="ED45" s="447">
        <f t="shared" si="53"/>
        <v>1</v>
      </c>
      <c r="EE45" s="447">
        <f t="shared" si="53"/>
        <v>3</v>
      </c>
      <c r="EF45" s="447">
        <f t="shared" si="53"/>
        <v>2</v>
      </c>
      <c r="EG45" s="447">
        <f t="shared" si="53"/>
        <v>1</v>
      </c>
      <c r="EH45" s="447">
        <f t="shared" si="53"/>
        <v>2</v>
      </c>
      <c r="EI45" s="447">
        <f t="shared" si="53"/>
        <v>2</v>
      </c>
      <c r="EJ45" s="447">
        <f t="shared" si="53"/>
        <v>5</v>
      </c>
      <c r="EK45" s="447">
        <f t="shared" si="53"/>
        <v>4</v>
      </c>
      <c r="EL45" s="447">
        <f t="shared" si="53"/>
        <v>2</v>
      </c>
      <c r="EM45" s="447">
        <f t="shared" si="53"/>
        <v>1</v>
      </c>
      <c r="EN45" s="447">
        <f t="shared" si="53"/>
        <v>0</v>
      </c>
      <c r="EO45" s="447">
        <f t="shared" si="53"/>
        <v>0</v>
      </c>
      <c r="EP45" s="447">
        <f t="shared" si="53"/>
        <v>0</v>
      </c>
      <c r="EQ45" s="447">
        <f t="shared" si="53"/>
        <v>0</v>
      </c>
      <c r="ER45" s="447">
        <f t="shared" si="53"/>
        <v>0</v>
      </c>
      <c r="ES45" s="245">
        <f t="shared" si="26"/>
        <v>29</v>
      </c>
      <c r="EU45" s="245">
        <f t="shared" si="31"/>
        <v>1392</v>
      </c>
      <c r="EV45" s="245">
        <f t="shared" si="32"/>
        <v>1605</v>
      </c>
      <c r="EW45" s="245">
        <f t="shared" si="33"/>
        <v>1770</v>
      </c>
      <c r="EX45" s="245">
        <f t="shared" si="34"/>
        <v>1749</v>
      </c>
      <c r="EY45" s="245">
        <f t="shared" si="35"/>
        <v>1736</v>
      </c>
      <c r="EZ45" s="245">
        <f t="shared" si="36"/>
        <v>1898</v>
      </c>
      <c r="FA45" s="245">
        <f t="shared" si="37"/>
        <v>2183</v>
      </c>
      <c r="FB45" s="245">
        <f t="shared" si="38"/>
        <v>2654</v>
      </c>
      <c r="FC45" s="245">
        <f t="shared" si="39"/>
        <v>2269</v>
      </c>
      <c r="FD45" s="245">
        <f t="shared" si="40"/>
        <v>1950</v>
      </c>
      <c r="FE45" s="245">
        <f t="shared" si="41"/>
        <v>1900</v>
      </c>
      <c r="FF45" s="245">
        <f t="shared" si="42"/>
        <v>2248</v>
      </c>
      <c r="FG45" s="245">
        <f t="shared" si="43"/>
        <v>2866</v>
      </c>
      <c r="FH45" s="245">
        <f t="shared" si="44"/>
        <v>2484</v>
      </c>
      <c r="FI45" s="245">
        <f t="shared" si="45"/>
        <v>1799</v>
      </c>
      <c r="FJ45" s="245">
        <f t="shared" si="46"/>
        <v>1302</v>
      </c>
      <c r="FK45" s="245">
        <f t="shared" si="47"/>
        <v>807</v>
      </c>
      <c r="FL45" s="245">
        <f t="shared" si="48"/>
        <v>390</v>
      </c>
      <c r="FM45" s="245">
        <f t="shared" si="49"/>
        <v>138</v>
      </c>
      <c r="FN45" s="245">
        <f t="shared" si="50"/>
        <v>36</v>
      </c>
      <c r="FO45" s="245">
        <f t="shared" si="51"/>
        <v>7</v>
      </c>
      <c r="FP45" s="266">
        <f t="shared" si="27"/>
        <v>33183</v>
      </c>
      <c r="FQ45" s="443">
        <f t="shared" si="52"/>
        <v>0</v>
      </c>
    </row>
    <row r="46" spans="1:173" s="232" customFormat="1" ht="12.75" hidden="1" x14ac:dyDescent="0.15">
      <c r="A46" s="230" t="s">
        <v>1100</v>
      </c>
      <c r="B46" s="261" t="s">
        <v>1064</v>
      </c>
      <c r="C46" s="245">
        <v>13288</v>
      </c>
      <c r="D46" s="245">
        <v>69</v>
      </c>
      <c r="E46" s="245">
        <v>90</v>
      </c>
      <c r="F46" s="245">
        <v>95</v>
      </c>
      <c r="G46" s="245">
        <v>78</v>
      </c>
      <c r="H46" s="245">
        <v>93</v>
      </c>
      <c r="I46" s="245">
        <v>102</v>
      </c>
      <c r="J46" s="245">
        <v>92</v>
      </c>
      <c r="K46" s="245">
        <v>95</v>
      </c>
      <c r="L46" s="245">
        <v>103</v>
      </c>
      <c r="M46" s="245">
        <v>118</v>
      </c>
      <c r="N46" s="245">
        <v>121</v>
      </c>
      <c r="O46" s="245">
        <v>129</v>
      </c>
      <c r="P46" s="245">
        <v>128</v>
      </c>
      <c r="Q46" s="245">
        <v>125</v>
      </c>
      <c r="R46" s="245">
        <v>145</v>
      </c>
      <c r="S46" s="245">
        <v>113</v>
      </c>
      <c r="T46" s="245">
        <v>168</v>
      </c>
      <c r="U46" s="245">
        <v>137</v>
      </c>
      <c r="V46" s="245">
        <v>140</v>
      </c>
      <c r="W46" s="245">
        <v>118</v>
      </c>
      <c r="X46" s="245">
        <v>111</v>
      </c>
      <c r="Y46" s="245">
        <v>112</v>
      </c>
      <c r="Z46" s="245">
        <v>125</v>
      </c>
      <c r="AA46" s="245">
        <v>126</v>
      </c>
      <c r="AB46" s="245">
        <v>123</v>
      </c>
      <c r="AC46" s="245">
        <v>124</v>
      </c>
      <c r="AD46" s="245">
        <v>145</v>
      </c>
      <c r="AE46" s="245">
        <v>135</v>
      </c>
      <c r="AF46" s="245">
        <v>119</v>
      </c>
      <c r="AG46" s="245">
        <v>112</v>
      </c>
      <c r="AH46" s="245">
        <v>125</v>
      </c>
      <c r="AI46" s="245">
        <v>130</v>
      </c>
      <c r="AJ46" s="245">
        <v>133</v>
      </c>
      <c r="AK46" s="245">
        <v>131</v>
      </c>
      <c r="AL46" s="245">
        <v>138</v>
      </c>
      <c r="AM46" s="245">
        <v>162</v>
      </c>
      <c r="AN46" s="245">
        <v>153</v>
      </c>
      <c r="AO46" s="245">
        <v>157</v>
      </c>
      <c r="AP46" s="245">
        <v>169</v>
      </c>
      <c r="AQ46" s="245">
        <v>127</v>
      </c>
      <c r="AR46" s="245">
        <v>128</v>
      </c>
      <c r="AS46" s="245">
        <v>141</v>
      </c>
      <c r="AT46" s="245">
        <v>160</v>
      </c>
      <c r="AU46" s="245">
        <v>143</v>
      </c>
      <c r="AV46" s="245">
        <v>106</v>
      </c>
      <c r="AW46" s="245">
        <v>156</v>
      </c>
      <c r="AX46" s="245">
        <v>166</v>
      </c>
      <c r="AY46" s="245">
        <v>156</v>
      </c>
      <c r="AZ46" s="245">
        <v>166</v>
      </c>
      <c r="BA46" s="245">
        <v>136</v>
      </c>
      <c r="BB46" s="245">
        <v>166</v>
      </c>
      <c r="BC46" s="245">
        <v>202</v>
      </c>
      <c r="BD46" s="245">
        <v>179</v>
      </c>
      <c r="BE46" s="245">
        <v>197</v>
      </c>
      <c r="BF46" s="245">
        <v>204</v>
      </c>
      <c r="BG46" s="245">
        <v>199</v>
      </c>
      <c r="BH46" s="245">
        <v>192</v>
      </c>
      <c r="BI46" s="245">
        <v>214</v>
      </c>
      <c r="BJ46" s="245">
        <v>220</v>
      </c>
      <c r="BK46" s="245">
        <v>247</v>
      </c>
      <c r="BL46" s="245">
        <v>231</v>
      </c>
      <c r="BM46" s="245">
        <v>279</v>
      </c>
      <c r="BN46" s="245">
        <v>282</v>
      </c>
      <c r="BO46" s="245">
        <v>229</v>
      </c>
      <c r="BP46" s="245">
        <v>153</v>
      </c>
      <c r="BQ46" s="245">
        <v>161</v>
      </c>
      <c r="BR46" s="245">
        <v>189</v>
      </c>
      <c r="BS46" s="245">
        <v>190</v>
      </c>
      <c r="BT46" s="245">
        <v>206</v>
      </c>
      <c r="BU46" s="245">
        <v>184</v>
      </c>
      <c r="BV46" s="245">
        <v>173</v>
      </c>
      <c r="BW46" s="245">
        <v>142</v>
      </c>
      <c r="BX46" s="245">
        <v>159</v>
      </c>
      <c r="BY46" s="245">
        <v>176</v>
      </c>
      <c r="BZ46" s="245">
        <v>159</v>
      </c>
      <c r="CA46" s="245">
        <v>159</v>
      </c>
      <c r="CB46" s="245">
        <v>161</v>
      </c>
      <c r="CC46" s="245">
        <v>164</v>
      </c>
      <c r="CD46" s="245">
        <v>140</v>
      </c>
      <c r="CE46" s="245">
        <v>140</v>
      </c>
      <c r="CF46" s="245">
        <v>156</v>
      </c>
      <c r="CG46" s="245">
        <v>128</v>
      </c>
      <c r="CH46" s="245">
        <v>113</v>
      </c>
      <c r="CI46" s="245">
        <v>122</v>
      </c>
      <c r="CJ46" s="245">
        <v>111</v>
      </c>
      <c r="CK46" s="245">
        <v>113</v>
      </c>
      <c r="CL46" s="245">
        <v>85</v>
      </c>
      <c r="CM46" s="245">
        <v>68</v>
      </c>
      <c r="CN46" s="245">
        <v>77</v>
      </c>
      <c r="CO46" s="245">
        <v>59</v>
      </c>
      <c r="CP46" s="245">
        <v>45</v>
      </c>
      <c r="CQ46" s="245">
        <v>37</v>
      </c>
      <c r="CR46" s="245">
        <v>24</v>
      </c>
      <c r="CS46" s="245">
        <v>22</v>
      </c>
      <c r="CT46" s="245">
        <v>14</v>
      </c>
      <c r="CU46" s="245">
        <v>16</v>
      </c>
      <c r="CV46" s="245">
        <v>6</v>
      </c>
      <c r="CW46" s="245">
        <v>8</v>
      </c>
      <c r="CX46" s="245">
        <v>5</v>
      </c>
      <c r="CY46" s="245">
        <v>1</v>
      </c>
      <c r="CZ46" s="245">
        <v>5</v>
      </c>
      <c r="DA46" s="266">
        <v>2</v>
      </c>
      <c r="DB46" s="245">
        <v>425</v>
      </c>
      <c r="DC46" s="245">
        <v>510</v>
      </c>
      <c r="DD46" s="245">
        <v>648</v>
      </c>
      <c r="DE46" s="245">
        <v>676</v>
      </c>
      <c r="DF46" s="245">
        <v>597</v>
      </c>
      <c r="DG46" s="245">
        <v>635</v>
      </c>
      <c r="DH46" s="245">
        <v>657</v>
      </c>
      <c r="DI46" s="245">
        <v>768</v>
      </c>
      <c r="DJ46" s="245">
        <v>678</v>
      </c>
      <c r="DK46" s="245">
        <v>780</v>
      </c>
      <c r="DL46" s="245">
        <v>948</v>
      </c>
      <c r="DM46" s="245">
        <v>1072</v>
      </c>
      <c r="DN46" s="245">
        <v>1174</v>
      </c>
      <c r="DO46" s="245">
        <v>930</v>
      </c>
      <c r="DP46" s="245">
        <v>809</v>
      </c>
      <c r="DQ46" s="245">
        <v>764</v>
      </c>
      <c r="DR46" s="245">
        <v>630</v>
      </c>
      <c r="DS46" s="245">
        <v>402</v>
      </c>
      <c r="DT46" s="245">
        <v>142</v>
      </c>
      <c r="DU46" s="245">
        <v>36</v>
      </c>
      <c r="DV46" s="245">
        <v>5</v>
      </c>
      <c r="DW46" s="266">
        <f t="shared" si="24"/>
        <v>13286</v>
      </c>
      <c r="DX46" s="447">
        <f t="shared" si="30"/>
        <v>0</v>
      </c>
      <c r="DY46" s="447">
        <f t="shared" si="53"/>
        <v>0</v>
      </c>
      <c r="DZ46" s="447">
        <f t="shared" si="53"/>
        <v>0</v>
      </c>
      <c r="EA46" s="447">
        <f t="shared" si="53"/>
        <v>0</v>
      </c>
      <c r="EB46" s="447">
        <f t="shared" si="53"/>
        <v>0</v>
      </c>
      <c r="EC46" s="447">
        <f t="shared" si="53"/>
        <v>0</v>
      </c>
      <c r="ED46" s="447">
        <f t="shared" si="53"/>
        <v>0</v>
      </c>
      <c r="EE46" s="447">
        <f t="shared" si="53"/>
        <v>0</v>
      </c>
      <c r="EF46" s="447">
        <f t="shared" si="53"/>
        <v>0</v>
      </c>
      <c r="EG46" s="447">
        <f t="shared" si="53"/>
        <v>0</v>
      </c>
      <c r="EH46" s="447">
        <f t="shared" si="53"/>
        <v>0</v>
      </c>
      <c r="EI46" s="447">
        <f t="shared" si="53"/>
        <v>0</v>
      </c>
      <c r="EJ46" s="447">
        <f t="shared" si="53"/>
        <v>1</v>
      </c>
      <c r="EK46" s="447">
        <f t="shared" si="53"/>
        <v>1</v>
      </c>
      <c r="EL46" s="447">
        <f t="shared" si="53"/>
        <v>0</v>
      </c>
      <c r="EM46" s="447">
        <f t="shared" si="53"/>
        <v>0</v>
      </c>
      <c r="EN46" s="447">
        <f t="shared" si="53"/>
        <v>0</v>
      </c>
      <c r="EO46" s="447">
        <f t="shared" si="53"/>
        <v>0</v>
      </c>
      <c r="EP46" s="447">
        <f t="shared" si="53"/>
        <v>0</v>
      </c>
      <c r="EQ46" s="447">
        <f t="shared" si="53"/>
        <v>0</v>
      </c>
      <c r="ER46" s="447">
        <f t="shared" si="53"/>
        <v>0</v>
      </c>
      <c r="ES46" s="245">
        <f t="shared" si="26"/>
        <v>2</v>
      </c>
      <c r="EU46" s="245">
        <f t="shared" si="31"/>
        <v>425</v>
      </c>
      <c r="EV46" s="245">
        <f t="shared" si="32"/>
        <v>510</v>
      </c>
      <c r="EW46" s="245">
        <f t="shared" si="33"/>
        <v>648</v>
      </c>
      <c r="EX46" s="245">
        <f t="shared" si="34"/>
        <v>676</v>
      </c>
      <c r="EY46" s="245">
        <f t="shared" si="35"/>
        <v>597</v>
      </c>
      <c r="EZ46" s="245">
        <f t="shared" si="36"/>
        <v>635</v>
      </c>
      <c r="FA46" s="245">
        <f t="shared" si="37"/>
        <v>657</v>
      </c>
      <c r="FB46" s="245">
        <f t="shared" si="38"/>
        <v>768</v>
      </c>
      <c r="FC46" s="245">
        <f t="shared" si="39"/>
        <v>678</v>
      </c>
      <c r="FD46" s="245">
        <f t="shared" si="40"/>
        <v>780</v>
      </c>
      <c r="FE46" s="245">
        <f t="shared" si="41"/>
        <v>948</v>
      </c>
      <c r="FF46" s="245">
        <f t="shared" si="42"/>
        <v>1072</v>
      </c>
      <c r="FG46" s="245">
        <f t="shared" si="43"/>
        <v>1175</v>
      </c>
      <c r="FH46" s="245">
        <f t="shared" si="44"/>
        <v>931</v>
      </c>
      <c r="FI46" s="245">
        <f t="shared" si="45"/>
        <v>809</v>
      </c>
      <c r="FJ46" s="245">
        <f t="shared" si="46"/>
        <v>764</v>
      </c>
      <c r="FK46" s="245">
        <f t="shared" si="47"/>
        <v>630</v>
      </c>
      <c r="FL46" s="245">
        <f t="shared" si="48"/>
        <v>402</v>
      </c>
      <c r="FM46" s="245">
        <f t="shared" si="49"/>
        <v>142</v>
      </c>
      <c r="FN46" s="245">
        <f t="shared" si="50"/>
        <v>36</v>
      </c>
      <c r="FO46" s="245">
        <f t="shared" si="51"/>
        <v>5</v>
      </c>
      <c r="FP46" s="266">
        <f t="shared" si="27"/>
        <v>13288</v>
      </c>
      <c r="FQ46" s="443">
        <f t="shared" si="52"/>
        <v>0</v>
      </c>
    </row>
    <row r="47" spans="1:173" s="232" customFormat="1" ht="12.75" hidden="1" x14ac:dyDescent="0.15">
      <c r="A47" s="230" t="s">
        <v>1101</v>
      </c>
      <c r="B47" s="261" t="s">
        <v>1064</v>
      </c>
      <c r="C47" s="245">
        <v>19830</v>
      </c>
      <c r="D47" s="245">
        <v>151</v>
      </c>
      <c r="E47" s="245">
        <v>151</v>
      </c>
      <c r="F47" s="245">
        <v>183</v>
      </c>
      <c r="G47" s="245">
        <v>165</v>
      </c>
      <c r="H47" s="245">
        <v>166</v>
      </c>
      <c r="I47" s="245">
        <v>182</v>
      </c>
      <c r="J47" s="245">
        <v>185</v>
      </c>
      <c r="K47" s="245">
        <v>183</v>
      </c>
      <c r="L47" s="245">
        <v>189</v>
      </c>
      <c r="M47" s="245">
        <v>199</v>
      </c>
      <c r="N47" s="245">
        <v>185</v>
      </c>
      <c r="O47" s="245">
        <v>205</v>
      </c>
      <c r="P47" s="245">
        <v>198</v>
      </c>
      <c r="Q47" s="245">
        <v>173</v>
      </c>
      <c r="R47" s="245">
        <v>209</v>
      </c>
      <c r="S47" s="245">
        <v>211</v>
      </c>
      <c r="T47" s="245">
        <v>236</v>
      </c>
      <c r="U47" s="245">
        <v>199</v>
      </c>
      <c r="V47" s="245">
        <v>223</v>
      </c>
      <c r="W47" s="245">
        <v>237</v>
      </c>
      <c r="X47" s="245">
        <v>286</v>
      </c>
      <c r="Y47" s="245">
        <v>361</v>
      </c>
      <c r="Z47" s="245">
        <v>291</v>
      </c>
      <c r="AA47" s="245">
        <v>238</v>
      </c>
      <c r="AB47" s="245">
        <v>197</v>
      </c>
      <c r="AC47" s="245">
        <v>203</v>
      </c>
      <c r="AD47" s="245">
        <v>207</v>
      </c>
      <c r="AE47" s="245">
        <v>212</v>
      </c>
      <c r="AF47" s="245">
        <v>193</v>
      </c>
      <c r="AG47" s="245">
        <v>201</v>
      </c>
      <c r="AH47" s="245">
        <v>237</v>
      </c>
      <c r="AI47" s="245">
        <v>205</v>
      </c>
      <c r="AJ47" s="245">
        <v>211</v>
      </c>
      <c r="AK47" s="245">
        <v>266</v>
      </c>
      <c r="AL47" s="245">
        <v>212</v>
      </c>
      <c r="AM47" s="245">
        <v>273</v>
      </c>
      <c r="AN47" s="245">
        <v>307</v>
      </c>
      <c r="AO47" s="245">
        <v>279</v>
      </c>
      <c r="AP47" s="245">
        <v>255</v>
      </c>
      <c r="AQ47" s="245">
        <v>275</v>
      </c>
      <c r="AR47" s="245">
        <v>244</v>
      </c>
      <c r="AS47" s="245">
        <v>216</v>
      </c>
      <c r="AT47" s="245">
        <v>202</v>
      </c>
      <c r="AU47" s="245">
        <v>244</v>
      </c>
      <c r="AV47" s="245">
        <v>174</v>
      </c>
      <c r="AW47" s="245">
        <v>241</v>
      </c>
      <c r="AX47" s="245">
        <v>219</v>
      </c>
      <c r="AY47" s="245">
        <v>217</v>
      </c>
      <c r="AZ47" s="245">
        <v>207</v>
      </c>
      <c r="BA47" s="245">
        <v>242</v>
      </c>
      <c r="BB47" s="245">
        <v>241</v>
      </c>
      <c r="BC47" s="245">
        <v>255</v>
      </c>
      <c r="BD47" s="245">
        <v>227</v>
      </c>
      <c r="BE47" s="245">
        <v>216</v>
      </c>
      <c r="BF47" s="245">
        <v>227</v>
      </c>
      <c r="BG47" s="245">
        <v>228</v>
      </c>
      <c r="BH47" s="245">
        <v>253</v>
      </c>
      <c r="BI47" s="245">
        <v>288</v>
      </c>
      <c r="BJ47" s="245">
        <v>265</v>
      </c>
      <c r="BK47" s="245">
        <v>299</v>
      </c>
      <c r="BL47" s="245">
        <v>300</v>
      </c>
      <c r="BM47" s="245">
        <v>352</v>
      </c>
      <c r="BN47" s="245">
        <v>393</v>
      </c>
      <c r="BO47" s="245">
        <v>339</v>
      </c>
      <c r="BP47" s="245">
        <v>232</v>
      </c>
      <c r="BQ47" s="245">
        <v>248</v>
      </c>
      <c r="BR47" s="245">
        <v>259</v>
      </c>
      <c r="BS47" s="245">
        <v>278</v>
      </c>
      <c r="BT47" s="245">
        <v>269</v>
      </c>
      <c r="BU47" s="245">
        <v>266</v>
      </c>
      <c r="BV47" s="245">
        <v>211</v>
      </c>
      <c r="BW47" s="245">
        <v>170</v>
      </c>
      <c r="BX47" s="245">
        <v>202</v>
      </c>
      <c r="BY47" s="245">
        <v>203</v>
      </c>
      <c r="BZ47" s="245">
        <v>188</v>
      </c>
      <c r="CA47" s="245">
        <v>187</v>
      </c>
      <c r="CB47" s="245">
        <v>175</v>
      </c>
      <c r="CC47" s="245">
        <v>207</v>
      </c>
      <c r="CD47" s="245">
        <v>164</v>
      </c>
      <c r="CE47" s="245">
        <v>180</v>
      </c>
      <c r="CF47" s="245">
        <v>179</v>
      </c>
      <c r="CG47" s="245">
        <v>149</v>
      </c>
      <c r="CH47" s="245">
        <v>153</v>
      </c>
      <c r="CI47" s="245">
        <v>149</v>
      </c>
      <c r="CJ47" s="245">
        <v>122</v>
      </c>
      <c r="CK47" s="245">
        <v>120</v>
      </c>
      <c r="CL47" s="245">
        <v>103</v>
      </c>
      <c r="CM47" s="245">
        <v>84</v>
      </c>
      <c r="CN47" s="245">
        <v>76</v>
      </c>
      <c r="CO47" s="245">
        <v>83</v>
      </c>
      <c r="CP47" s="245">
        <v>73</v>
      </c>
      <c r="CQ47" s="245">
        <v>38</v>
      </c>
      <c r="CR47" s="245">
        <v>36</v>
      </c>
      <c r="CS47" s="245">
        <v>35</v>
      </c>
      <c r="CT47" s="245">
        <v>21</v>
      </c>
      <c r="CU47" s="245">
        <v>18</v>
      </c>
      <c r="CV47" s="245">
        <v>12</v>
      </c>
      <c r="CW47" s="245">
        <v>11</v>
      </c>
      <c r="CX47" s="245">
        <v>12</v>
      </c>
      <c r="CY47" s="245">
        <v>3</v>
      </c>
      <c r="CZ47" s="245">
        <v>5</v>
      </c>
      <c r="DA47" s="266">
        <v>81</v>
      </c>
      <c r="DB47" s="245">
        <v>816</v>
      </c>
      <c r="DC47" s="245">
        <v>938</v>
      </c>
      <c r="DD47" s="245">
        <v>970</v>
      </c>
      <c r="DE47" s="245">
        <v>1106</v>
      </c>
      <c r="DF47" s="245">
        <v>1373</v>
      </c>
      <c r="DG47" s="245">
        <v>1016</v>
      </c>
      <c r="DH47" s="245">
        <v>1131</v>
      </c>
      <c r="DI47" s="245">
        <v>1389</v>
      </c>
      <c r="DJ47" s="245">
        <v>1080</v>
      </c>
      <c r="DK47" s="245">
        <v>1126</v>
      </c>
      <c r="DL47" s="245">
        <v>1166</v>
      </c>
      <c r="DM47" s="245">
        <v>1333</v>
      </c>
      <c r="DN47" s="245">
        <v>1616</v>
      </c>
      <c r="DO47" s="245">
        <v>1320</v>
      </c>
      <c r="DP47" s="245">
        <v>974</v>
      </c>
      <c r="DQ47" s="245">
        <v>913</v>
      </c>
      <c r="DR47" s="245">
        <v>752</v>
      </c>
      <c r="DS47" s="245">
        <v>466</v>
      </c>
      <c r="DT47" s="245">
        <v>203</v>
      </c>
      <c r="DU47" s="245">
        <v>56</v>
      </c>
      <c r="DV47" s="245">
        <v>5</v>
      </c>
      <c r="DW47" s="266">
        <f t="shared" si="24"/>
        <v>19749</v>
      </c>
      <c r="DX47" s="447">
        <f t="shared" si="30"/>
        <v>4</v>
      </c>
      <c r="DY47" s="447">
        <f t="shared" si="53"/>
        <v>4</v>
      </c>
      <c r="DZ47" s="447">
        <f t="shared" si="53"/>
        <v>4</v>
      </c>
      <c r="EA47" s="447">
        <f t="shared" si="53"/>
        <v>4</v>
      </c>
      <c r="EB47" s="447">
        <f t="shared" si="53"/>
        <v>5</v>
      </c>
      <c r="EC47" s="447">
        <f t="shared" si="53"/>
        <v>4</v>
      </c>
      <c r="ED47" s="447">
        <f t="shared" si="53"/>
        <v>4</v>
      </c>
      <c r="EE47" s="447">
        <f t="shared" si="53"/>
        <v>6</v>
      </c>
      <c r="EF47" s="447">
        <f t="shared" si="53"/>
        <v>4</v>
      </c>
      <c r="EG47" s="447">
        <f t="shared" si="53"/>
        <v>4</v>
      </c>
      <c r="EH47" s="447">
        <f t="shared" si="53"/>
        <v>4</v>
      </c>
      <c r="EI47" s="447">
        <f t="shared" si="53"/>
        <v>6</v>
      </c>
      <c r="EJ47" s="447">
        <f t="shared" si="53"/>
        <v>8</v>
      </c>
      <c r="EK47" s="447">
        <f t="shared" si="53"/>
        <v>6</v>
      </c>
      <c r="EL47" s="447">
        <f t="shared" si="53"/>
        <v>4</v>
      </c>
      <c r="EM47" s="447">
        <f t="shared" si="53"/>
        <v>4</v>
      </c>
      <c r="EN47" s="447">
        <f t="shared" si="53"/>
        <v>3</v>
      </c>
      <c r="EO47" s="447">
        <f t="shared" si="53"/>
        <v>2</v>
      </c>
      <c r="EP47" s="447">
        <f t="shared" si="53"/>
        <v>1</v>
      </c>
      <c r="EQ47" s="447">
        <f t="shared" si="53"/>
        <v>0</v>
      </c>
      <c r="ER47" s="447">
        <f t="shared" si="53"/>
        <v>0</v>
      </c>
      <c r="ES47" s="245">
        <f t="shared" si="26"/>
        <v>81</v>
      </c>
      <c r="EU47" s="245">
        <f t="shared" si="31"/>
        <v>820</v>
      </c>
      <c r="EV47" s="245">
        <f t="shared" si="32"/>
        <v>942</v>
      </c>
      <c r="EW47" s="245">
        <f t="shared" si="33"/>
        <v>974</v>
      </c>
      <c r="EX47" s="245">
        <f t="shared" si="34"/>
        <v>1110</v>
      </c>
      <c r="EY47" s="245">
        <f t="shared" si="35"/>
        <v>1378</v>
      </c>
      <c r="EZ47" s="245">
        <f t="shared" si="36"/>
        <v>1020</v>
      </c>
      <c r="FA47" s="245">
        <f t="shared" si="37"/>
        <v>1135</v>
      </c>
      <c r="FB47" s="245">
        <f t="shared" si="38"/>
        <v>1395</v>
      </c>
      <c r="FC47" s="245">
        <f t="shared" si="39"/>
        <v>1084</v>
      </c>
      <c r="FD47" s="245">
        <f t="shared" si="40"/>
        <v>1130</v>
      </c>
      <c r="FE47" s="245">
        <f t="shared" si="41"/>
        <v>1170</v>
      </c>
      <c r="FF47" s="245">
        <f t="shared" si="42"/>
        <v>1339</v>
      </c>
      <c r="FG47" s="245">
        <f t="shared" si="43"/>
        <v>1624</v>
      </c>
      <c r="FH47" s="245">
        <f t="shared" si="44"/>
        <v>1326</v>
      </c>
      <c r="FI47" s="245">
        <f t="shared" si="45"/>
        <v>978</v>
      </c>
      <c r="FJ47" s="245">
        <f t="shared" si="46"/>
        <v>917</v>
      </c>
      <c r="FK47" s="245">
        <f t="shared" si="47"/>
        <v>755</v>
      </c>
      <c r="FL47" s="245">
        <f t="shared" si="48"/>
        <v>468</v>
      </c>
      <c r="FM47" s="245">
        <f t="shared" si="49"/>
        <v>204</v>
      </c>
      <c r="FN47" s="245">
        <f t="shared" si="50"/>
        <v>56</v>
      </c>
      <c r="FO47" s="245">
        <f t="shared" si="51"/>
        <v>5</v>
      </c>
      <c r="FP47" s="266">
        <f t="shared" si="27"/>
        <v>19830</v>
      </c>
      <c r="FQ47" s="443">
        <f t="shared" si="52"/>
        <v>0</v>
      </c>
    </row>
    <row r="48" spans="1:173" s="232" customFormat="1" ht="12.75" hidden="1" x14ac:dyDescent="0.15">
      <c r="A48" s="230" t="s">
        <v>1102</v>
      </c>
      <c r="B48" s="261" t="s">
        <v>1064</v>
      </c>
      <c r="C48" s="245">
        <v>12289</v>
      </c>
      <c r="D48" s="245">
        <v>71</v>
      </c>
      <c r="E48" s="245">
        <v>85</v>
      </c>
      <c r="F48" s="245">
        <v>87</v>
      </c>
      <c r="G48" s="245">
        <v>80</v>
      </c>
      <c r="H48" s="245">
        <v>101</v>
      </c>
      <c r="I48" s="245">
        <v>91</v>
      </c>
      <c r="J48" s="245">
        <v>107</v>
      </c>
      <c r="K48" s="245">
        <v>102</v>
      </c>
      <c r="L48" s="245">
        <v>103</v>
      </c>
      <c r="M48" s="245">
        <v>132</v>
      </c>
      <c r="N48" s="245">
        <v>125</v>
      </c>
      <c r="O48" s="245">
        <v>120</v>
      </c>
      <c r="P48" s="245">
        <v>130</v>
      </c>
      <c r="Q48" s="245">
        <v>147</v>
      </c>
      <c r="R48" s="245">
        <v>133</v>
      </c>
      <c r="S48" s="245">
        <v>132</v>
      </c>
      <c r="T48" s="245">
        <v>126</v>
      </c>
      <c r="U48" s="245">
        <v>150</v>
      </c>
      <c r="V48" s="245">
        <v>115</v>
      </c>
      <c r="W48" s="245">
        <v>72</v>
      </c>
      <c r="X48" s="245">
        <v>111</v>
      </c>
      <c r="Y48" s="245">
        <v>94</v>
      </c>
      <c r="Z48" s="245">
        <v>86</v>
      </c>
      <c r="AA48" s="245">
        <v>96</v>
      </c>
      <c r="AB48" s="245">
        <v>95</v>
      </c>
      <c r="AC48" s="245">
        <v>96</v>
      </c>
      <c r="AD48" s="245">
        <v>103</v>
      </c>
      <c r="AE48" s="245">
        <v>100</v>
      </c>
      <c r="AF48" s="245">
        <v>97</v>
      </c>
      <c r="AG48" s="245">
        <v>95</v>
      </c>
      <c r="AH48" s="245">
        <v>108</v>
      </c>
      <c r="AI48" s="245">
        <v>103</v>
      </c>
      <c r="AJ48" s="245">
        <v>105</v>
      </c>
      <c r="AK48" s="245">
        <v>135</v>
      </c>
      <c r="AL48" s="245">
        <v>122</v>
      </c>
      <c r="AM48" s="245">
        <v>104</v>
      </c>
      <c r="AN48" s="245">
        <v>157</v>
      </c>
      <c r="AO48" s="245">
        <v>135</v>
      </c>
      <c r="AP48" s="245">
        <v>140</v>
      </c>
      <c r="AQ48" s="245">
        <v>116</v>
      </c>
      <c r="AR48" s="245">
        <v>134</v>
      </c>
      <c r="AS48" s="245">
        <v>132</v>
      </c>
      <c r="AT48" s="245">
        <v>139</v>
      </c>
      <c r="AU48" s="245">
        <v>143</v>
      </c>
      <c r="AV48" s="245">
        <v>121</v>
      </c>
      <c r="AW48" s="245">
        <v>163</v>
      </c>
      <c r="AX48" s="245">
        <v>155</v>
      </c>
      <c r="AY48" s="245">
        <v>140</v>
      </c>
      <c r="AZ48" s="245">
        <v>152</v>
      </c>
      <c r="BA48" s="245">
        <v>149</v>
      </c>
      <c r="BB48" s="245">
        <v>145</v>
      </c>
      <c r="BC48" s="245">
        <v>139</v>
      </c>
      <c r="BD48" s="245">
        <v>158</v>
      </c>
      <c r="BE48" s="245">
        <v>159</v>
      </c>
      <c r="BF48" s="245">
        <v>173</v>
      </c>
      <c r="BG48" s="245">
        <v>168</v>
      </c>
      <c r="BH48" s="245">
        <v>187</v>
      </c>
      <c r="BI48" s="245">
        <v>169</v>
      </c>
      <c r="BJ48" s="245">
        <v>184</v>
      </c>
      <c r="BK48" s="245">
        <v>218</v>
      </c>
      <c r="BL48" s="245">
        <v>205</v>
      </c>
      <c r="BM48" s="245">
        <v>221</v>
      </c>
      <c r="BN48" s="245">
        <v>225</v>
      </c>
      <c r="BO48" s="245">
        <v>215</v>
      </c>
      <c r="BP48" s="245">
        <v>131</v>
      </c>
      <c r="BQ48" s="245">
        <v>137</v>
      </c>
      <c r="BR48" s="245">
        <v>190</v>
      </c>
      <c r="BS48" s="245">
        <v>157</v>
      </c>
      <c r="BT48" s="245">
        <v>177</v>
      </c>
      <c r="BU48" s="245">
        <v>180</v>
      </c>
      <c r="BV48" s="245">
        <v>140</v>
      </c>
      <c r="BW48" s="245">
        <v>107</v>
      </c>
      <c r="BX48" s="245">
        <v>147</v>
      </c>
      <c r="BY48" s="245">
        <v>156</v>
      </c>
      <c r="BZ48" s="245">
        <v>168</v>
      </c>
      <c r="CA48" s="245">
        <v>154</v>
      </c>
      <c r="CB48" s="245">
        <v>163</v>
      </c>
      <c r="CC48" s="245">
        <v>169</v>
      </c>
      <c r="CD48" s="245">
        <v>174</v>
      </c>
      <c r="CE48" s="245">
        <v>158</v>
      </c>
      <c r="CF48" s="245">
        <v>121</v>
      </c>
      <c r="CG48" s="245">
        <v>158</v>
      </c>
      <c r="CH48" s="245">
        <v>143</v>
      </c>
      <c r="CI48" s="245">
        <v>128</v>
      </c>
      <c r="CJ48" s="245">
        <v>139</v>
      </c>
      <c r="CK48" s="245">
        <v>115</v>
      </c>
      <c r="CL48" s="245">
        <v>103</v>
      </c>
      <c r="CM48" s="245">
        <v>100</v>
      </c>
      <c r="CN48" s="245">
        <v>67</v>
      </c>
      <c r="CO48" s="245">
        <v>63</v>
      </c>
      <c r="CP48" s="245">
        <v>59</v>
      </c>
      <c r="CQ48" s="245">
        <v>38</v>
      </c>
      <c r="CR48" s="245">
        <v>40</v>
      </c>
      <c r="CS48" s="245">
        <v>19</v>
      </c>
      <c r="CT48" s="245">
        <v>25</v>
      </c>
      <c r="CU48" s="245">
        <v>17</v>
      </c>
      <c r="CV48" s="245">
        <v>13</v>
      </c>
      <c r="CW48" s="245">
        <v>7</v>
      </c>
      <c r="CX48" s="245">
        <v>10</v>
      </c>
      <c r="CY48" s="245">
        <v>2</v>
      </c>
      <c r="CZ48" s="245">
        <v>11</v>
      </c>
      <c r="DA48" s="266">
        <v>2</v>
      </c>
      <c r="DB48" s="245">
        <v>424</v>
      </c>
      <c r="DC48" s="245">
        <v>535</v>
      </c>
      <c r="DD48" s="245">
        <v>655</v>
      </c>
      <c r="DE48" s="245">
        <v>595</v>
      </c>
      <c r="DF48" s="245">
        <v>482</v>
      </c>
      <c r="DG48" s="245">
        <v>491</v>
      </c>
      <c r="DH48" s="245">
        <v>573</v>
      </c>
      <c r="DI48" s="245">
        <v>652</v>
      </c>
      <c r="DJ48" s="245">
        <v>669</v>
      </c>
      <c r="DK48" s="245">
        <v>759</v>
      </c>
      <c r="DL48" s="245">
        <v>774</v>
      </c>
      <c r="DM48" s="245">
        <v>926</v>
      </c>
      <c r="DN48" s="245">
        <v>997</v>
      </c>
      <c r="DO48" s="245">
        <v>841</v>
      </c>
      <c r="DP48" s="245">
        <v>718</v>
      </c>
      <c r="DQ48" s="245">
        <v>818</v>
      </c>
      <c r="DR48" s="245">
        <v>689</v>
      </c>
      <c r="DS48" s="245">
        <v>448</v>
      </c>
      <c r="DT48" s="245">
        <v>181</v>
      </c>
      <c r="DU48" s="245">
        <v>49</v>
      </c>
      <c r="DV48" s="245">
        <v>11</v>
      </c>
      <c r="DW48" s="266">
        <f t="shared" si="24"/>
        <v>12287</v>
      </c>
      <c r="DX48" s="447">
        <f t="shared" si="30"/>
        <v>0</v>
      </c>
      <c r="DY48" s="447">
        <f t="shared" si="53"/>
        <v>0</v>
      </c>
      <c r="DZ48" s="447">
        <f t="shared" si="53"/>
        <v>0</v>
      </c>
      <c r="EA48" s="447">
        <f t="shared" si="53"/>
        <v>0</v>
      </c>
      <c r="EB48" s="447">
        <f t="shared" si="53"/>
        <v>0</v>
      </c>
      <c r="EC48" s="447">
        <f t="shared" si="53"/>
        <v>0</v>
      </c>
      <c r="ED48" s="447">
        <f t="shared" si="53"/>
        <v>0</v>
      </c>
      <c r="EE48" s="447">
        <f t="shared" si="53"/>
        <v>0</v>
      </c>
      <c r="EF48" s="447">
        <f t="shared" si="53"/>
        <v>0</v>
      </c>
      <c r="EG48" s="447">
        <f t="shared" si="53"/>
        <v>0</v>
      </c>
      <c r="EH48" s="447">
        <f t="shared" si="53"/>
        <v>0</v>
      </c>
      <c r="EI48" s="447">
        <f t="shared" si="53"/>
        <v>0</v>
      </c>
      <c r="EJ48" s="447">
        <f t="shared" si="53"/>
        <v>2</v>
      </c>
      <c r="EK48" s="447">
        <f t="shared" si="53"/>
        <v>0</v>
      </c>
      <c r="EL48" s="447">
        <f t="shared" si="53"/>
        <v>0</v>
      </c>
      <c r="EM48" s="447">
        <f t="shared" si="53"/>
        <v>0</v>
      </c>
      <c r="EN48" s="447">
        <f t="shared" si="53"/>
        <v>0</v>
      </c>
      <c r="EO48" s="447">
        <f t="shared" si="53"/>
        <v>0</v>
      </c>
      <c r="EP48" s="447">
        <f t="shared" si="53"/>
        <v>0</v>
      </c>
      <c r="EQ48" s="447">
        <f t="shared" si="53"/>
        <v>0</v>
      </c>
      <c r="ER48" s="447">
        <f t="shared" si="53"/>
        <v>0</v>
      </c>
      <c r="ES48" s="245">
        <f t="shared" si="26"/>
        <v>2</v>
      </c>
      <c r="EU48" s="245">
        <f t="shared" si="31"/>
        <v>424</v>
      </c>
      <c r="EV48" s="245">
        <f t="shared" si="32"/>
        <v>535</v>
      </c>
      <c r="EW48" s="245">
        <f t="shared" si="33"/>
        <v>655</v>
      </c>
      <c r="EX48" s="245">
        <f t="shared" si="34"/>
        <v>595</v>
      </c>
      <c r="EY48" s="245">
        <f t="shared" si="35"/>
        <v>482</v>
      </c>
      <c r="EZ48" s="245">
        <f t="shared" si="36"/>
        <v>491</v>
      </c>
      <c r="FA48" s="245">
        <f t="shared" si="37"/>
        <v>573</v>
      </c>
      <c r="FB48" s="245">
        <f t="shared" si="38"/>
        <v>652</v>
      </c>
      <c r="FC48" s="245">
        <f t="shared" si="39"/>
        <v>669</v>
      </c>
      <c r="FD48" s="245">
        <f t="shared" si="40"/>
        <v>759</v>
      </c>
      <c r="FE48" s="245">
        <f t="shared" si="41"/>
        <v>774</v>
      </c>
      <c r="FF48" s="245">
        <f t="shared" si="42"/>
        <v>926</v>
      </c>
      <c r="FG48" s="245">
        <f t="shared" si="43"/>
        <v>999</v>
      </c>
      <c r="FH48" s="245">
        <f t="shared" si="44"/>
        <v>841</v>
      </c>
      <c r="FI48" s="245">
        <f t="shared" si="45"/>
        <v>718</v>
      </c>
      <c r="FJ48" s="245">
        <f t="shared" si="46"/>
        <v>818</v>
      </c>
      <c r="FK48" s="245">
        <f t="shared" si="47"/>
        <v>689</v>
      </c>
      <c r="FL48" s="245">
        <f t="shared" si="48"/>
        <v>448</v>
      </c>
      <c r="FM48" s="245">
        <f t="shared" si="49"/>
        <v>181</v>
      </c>
      <c r="FN48" s="245">
        <f t="shared" si="50"/>
        <v>49</v>
      </c>
      <c r="FO48" s="245">
        <f t="shared" si="51"/>
        <v>11</v>
      </c>
      <c r="FP48" s="266">
        <f t="shared" si="27"/>
        <v>12289</v>
      </c>
      <c r="FQ48" s="443">
        <f t="shared" si="52"/>
        <v>0</v>
      </c>
    </row>
    <row r="49" spans="1:173" s="232" customFormat="1" ht="12.75" hidden="1" x14ac:dyDescent="0.15">
      <c r="A49" s="230" t="s">
        <v>1103</v>
      </c>
      <c r="B49" s="261" t="s">
        <v>1064</v>
      </c>
      <c r="C49" s="245">
        <v>33438</v>
      </c>
      <c r="D49" s="245">
        <v>337</v>
      </c>
      <c r="E49" s="245">
        <v>360</v>
      </c>
      <c r="F49" s="245">
        <v>431</v>
      </c>
      <c r="G49" s="245">
        <v>360</v>
      </c>
      <c r="H49" s="245">
        <v>393</v>
      </c>
      <c r="I49" s="245">
        <v>364</v>
      </c>
      <c r="J49" s="245">
        <v>402</v>
      </c>
      <c r="K49" s="245">
        <v>370</v>
      </c>
      <c r="L49" s="245">
        <v>438</v>
      </c>
      <c r="M49" s="245">
        <v>445</v>
      </c>
      <c r="N49" s="245">
        <v>378</v>
      </c>
      <c r="O49" s="245">
        <v>427</v>
      </c>
      <c r="P49" s="245">
        <v>360</v>
      </c>
      <c r="Q49" s="245">
        <v>374</v>
      </c>
      <c r="R49" s="245">
        <v>354</v>
      </c>
      <c r="S49" s="245">
        <v>320</v>
      </c>
      <c r="T49" s="245">
        <v>332</v>
      </c>
      <c r="U49" s="245">
        <v>285</v>
      </c>
      <c r="V49" s="245">
        <v>250</v>
      </c>
      <c r="W49" s="245">
        <v>249</v>
      </c>
      <c r="X49" s="245">
        <v>233</v>
      </c>
      <c r="Y49" s="245">
        <v>284</v>
      </c>
      <c r="Z49" s="245">
        <v>286</v>
      </c>
      <c r="AA49" s="245">
        <v>284</v>
      </c>
      <c r="AB49" s="245">
        <v>333</v>
      </c>
      <c r="AC49" s="245">
        <v>353</v>
      </c>
      <c r="AD49" s="245">
        <v>353</v>
      </c>
      <c r="AE49" s="245">
        <v>381</v>
      </c>
      <c r="AF49" s="245">
        <v>392</v>
      </c>
      <c r="AG49" s="245">
        <v>407</v>
      </c>
      <c r="AH49" s="245">
        <v>440</v>
      </c>
      <c r="AI49" s="245">
        <v>455</v>
      </c>
      <c r="AJ49" s="245">
        <v>475</v>
      </c>
      <c r="AK49" s="245">
        <v>516</v>
      </c>
      <c r="AL49" s="245">
        <v>569</v>
      </c>
      <c r="AM49" s="245">
        <v>586</v>
      </c>
      <c r="AN49" s="245">
        <v>606</v>
      </c>
      <c r="AO49" s="245">
        <v>631</v>
      </c>
      <c r="AP49" s="245">
        <v>615</v>
      </c>
      <c r="AQ49" s="245">
        <v>609</v>
      </c>
      <c r="AR49" s="245">
        <v>507</v>
      </c>
      <c r="AS49" s="245">
        <v>440</v>
      </c>
      <c r="AT49" s="245">
        <v>476</v>
      </c>
      <c r="AU49" s="245">
        <v>451</v>
      </c>
      <c r="AV49" s="245">
        <v>333</v>
      </c>
      <c r="AW49" s="245">
        <v>387</v>
      </c>
      <c r="AX49" s="245">
        <v>377</v>
      </c>
      <c r="AY49" s="245">
        <v>372</v>
      </c>
      <c r="AZ49" s="245">
        <v>341</v>
      </c>
      <c r="BA49" s="245">
        <v>344</v>
      </c>
      <c r="BB49" s="245">
        <v>327</v>
      </c>
      <c r="BC49" s="245">
        <v>324</v>
      </c>
      <c r="BD49" s="245">
        <v>350</v>
      </c>
      <c r="BE49" s="245">
        <v>334</v>
      </c>
      <c r="BF49" s="245">
        <v>350</v>
      </c>
      <c r="BG49" s="245">
        <v>429</v>
      </c>
      <c r="BH49" s="245">
        <v>450</v>
      </c>
      <c r="BI49" s="245">
        <v>444</v>
      </c>
      <c r="BJ49" s="245">
        <v>428</v>
      </c>
      <c r="BK49" s="245">
        <v>550</v>
      </c>
      <c r="BL49" s="245">
        <v>574</v>
      </c>
      <c r="BM49" s="245">
        <v>625</v>
      </c>
      <c r="BN49" s="245">
        <v>673</v>
      </c>
      <c r="BO49" s="245">
        <v>584</v>
      </c>
      <c r="BP49" s="245">
        <v>359</v>
      </c>
      <c r="BQ49" s="245">
        <v>376</v>
      </c>
      <c r="BR49" s="245">
        <v>492</v>
      </c>
      <c r="BS49" s="245">
        <v>482</v>
      </c>
      <c r="BT49" s="245">
        <v>464</v>
      </c>
      <c r="BU49" s="245">
        <v>464</v>
      </c>
      <c r="BV49" s="245">
        <v>404</v>
      </c>
      <c r="BW49" s="245">
        <v>321</v>
      </c>
      <c r="BX49" s="245">
        <v>296</v>
      </c>
      <c r="BY49" s="245">
        <v>296</v>
      </c>
      <c r="BZ49" s="245">
        <v>297</v>
      </c>
      <c r="CA49" s="245">
        <v>277</v>
      </c>
      <c r="CB49" s="245">
        <v>244</v>
      </c>
      <c r="CC49" s="245">
        <v>244</v>
      </c>
      <c r="CD49" s="245">
        <v>220</v>
      </c>
      <c r="CE49" s="245">
        <v>212</v>
      </c>
      <c r="CF49" s="245">
        <v>152</v>
      </c>
      <c r="CG49" s="245">
        <v>163</v>
      </c>
      <c r="CH49" s="245">
        <v>158</v>
      </c>
      <c r="CI49" s="245">
        <v>143</v>
      </c>
      <c r="CJ49" s="245">
        <v>137</v>
      </c>
      <c r="CK49" s="245">
        <v>127</v>
      </c>
      <c r="CL49" s="245">
        <v>99</v>
      </c>
      <c r="CM49" s="245">
        <v>91</v>
      </c>
      <c r="CN49" s="245">
        <v>72</v>
      </c>
      <c r="CO49" s="245">
        <v>55</v>
      </c>
      <c r="CP49" s="245">
        <v>64</v>
      </c>
      <c r="CQ49" s="245">
        <v>34</v>
      </c>
      <c r="CR49" s="245">
        <v>40</v>
      </c>
      <c r="CS49" s="245">
        <v>24</v>
      </c>
      <c r="CT49" s="245">
        <v>25</v>
      </c>
      <c r="CU49" s="245">
        <v>18</v>
      </c>
      <c r="CV49" s="245">
        <v>12</v>
      </c>
      <c r="CW49" s="245">
        <v>17</v>
      </c>
      <c r="CX49" s="245">
        <v>9</v>
      </c>
      <c r="CY49" s="245">
        <v>2</v>
      </c>
      <c r="CZ49" s="245">
        <v>8</v>
      </c>
      <c r="DA49" s="266">
        <v>33</v>
      </c>
      <c r="DB49" s="245">
        <v>1881</v>
      </c>
      <c r="DC49" s="245">
        <v>2019</v>
      </c>
      <c r="DD49" s="245">
        <v>1893</v>
      </c>
      <c r="DE49" s="245">
        <v>1436</v>
      </c>
      <c r="DF49" s="245">
        <v>1420</v>
      </c>
      <c r="DG49" s="245">
        <v>1886</v>
      </c>
      <c r="DH49" s="245">
        <v>2455</v>
      </c>
      <c r="DI49" s="245">
        <v>3047</v>
      </c>
      <c r="DJ49" s="245">
        <v>2207</v>
      </c>
      <c r="DK49" s="245">
        <v>1821</v>
      </c>
      <c r="DL49" s="245">
        <v>1685</v>
      </c>
      <c r="DM49" s="245">
        <v>2301</v>
      </c>
      <c r="DN49" s="245">
        <v>2815</v>
      </c>
      <c r="DO49" s="245">
        <v>2278</v>
      </c>
      <c r="DP49" s="245">
        <v>1614</v>
      </c>
      <c r="DQ49" s="245">
        <v>1197</v>
      </c>
      <c r="DR49" s="245">
        <v>753</v>
      </c>
      <c r="DS49" s="245">
        <v>444</v>
      </c>
      <c r="DT49" s="245">
        <v>187</v>
      </c>
      <c r="DU49" s="245">
        <v>58</v>
      </c>
      <c r="DV49" s="245">
        <v>8</v>
      </c>
      <c r="DW49" s="266">
        <f t="shared" si="24"/>
        <v>33405</v>
      </c>
      <c r="DX49" s="447">
        <f t="shared" si="30"/>
        <v>2</v>
      </c>
      <c r="DY49" s="447">
        <f t="shared" si="53"/>
        <v>2</v>
      </c>
      <c r="DZ49" s="447">
        <f t="shared" si="53"/>
        <v>1</v>
      </c>
      <c r="EA49" s="447">
        <f t="shared" si="53"/>
        <v>1</v>
      </c>
      <c r="EB49" s="447">
        <f t="shared" si="53"/>
        <v>1</v>
      </c>
      <c r="EC49" s="447">
        <f t="shared" si="53"/>
        <v>1</v>
      </c>
      <c r="ED49" s="447">
        <f t="shared" si="53"/>
        <v>3</v>
      </c>
      <c r="EE49" s="447">
        <f t="shared" si="53"/>
        <v>3</v>
      </c>
      <c r="EF49" s="447">
        <f t="shared" si="53"/>
        <v>3</v>
      </c>
      <c r="EG49" s="447">
        <f t="shared" si="53"/>
        <v>1</v>
      </c>
      <c r="EH49" s="447">
        <f t="shared" si="53"/>
        <v>1</v>
      </c>
      <c r="EI49" s="447">
        <f t="shared" si="53"/>
        <v>3</v>
      </c>
      <c r="EJ49" s="447">
        <f t="shared" si="53"/>
        <v>5</v>
      </c>
      <c r="EK49" s="447">
        <f t="shared" si="53"/>
        <v>4</v>
      </c>
      <c r="EL49" s="447">
        <f t="shared" si="53"/>
        <v>1</v>
      </c>
      <c r="EM49" s="447">
        <f t="shared" si="53"/>
        <v>1</v>
      </c>
      <c r="EN49" s="447">
        <f t="shared" si="53"/>
        <v>0</v>
      </c>
      <c r="EO49" s="447">
        <f t="shared" si="53"/>
        <v>0</v>
      </c>
      <c r="EP49" s="447">
        <f t="shared" si="53"/>
        <v>0</v>
      </c>
      <c r="EQ49" s="447">
        <f t="shared" si="53"/>
        <v>0</v>
      </c>
      <c r="ER49" s="447">
        <f t="shared" si="53"/>
        <v>0</v>
      </c>
      <c r="ES49" s="245">
        <f t="shared" si="26"/>
        <v>33</v>
      </c>
      <c r="EU49" s="245">
        <f t="shared" si="31"/>
        <v>1883</v>
      </c>
      <c r="EV49" s="245">
        <f t="shared" si="32"/>
        <v>2021</v>
      </c>
      <c r="EW49" s="245">
        <f t="shared" si="33"/>
        <v>1894</v>
      </c>
      <c r="EX49" s="245">
        <f t="shared" si="34"/>
        <v>1437</v>
      </c>
      <c r="EY49" s="245">
        <f t="shared" si="35"/>
        <v>1421</v>
      </c>
      <c r="EZ49" s="245">
        <f t="shared" si="36"/>
        <v>1887</v>
      </c>
      <c r="FA49" s="245">
        <f t="shared" si="37"/>
        <v>2458</v>
      </c>
      <c r="FB49" s="245">
        <f t="shared" si="38"/>
        <v>3050</v>
      </c>
      <c r="FC49" s="245">
        <f t="shared" si="39"/>
        <v>2210</v>
      </c>
      <c r="FD49" s="245">
        <f t="shared" si="40"/>
        <v>1822</v>
      </c>
      <c r="FE49" s="245">
        <f t="shared" si="41"/>
        <v>1686</v>
      </c>
      <c r="FF49" s="245">
        <f t="shared" si="42"/>
        <v>2304</v>
      </c>
      <c r="FG49" s="245">
        <f t="shared" si="43"/>
        <v>2820</v>
      </c>
      <c r="FH49" s="245">
        <f t="shared" si="44"/>
        <v>2282</v>
      </c>
      <c r="FI49" s="245">
        <f t="shared" si="45"/>
        <v>1615</v>
      </c>
      <c r="FJ49" s="245">
        <f t="shared" si="46"/>
        <v>1198</v>
      </c>
      <c r="FK49" s="245">
        <f t="shared" si="47"/>
        <v>753</v>
      </c>
      <c r="FL49" s="245">
        <f t="shared" si="48"/>
        <v>444</v>
      </c>
      <c r="FM49" s="245">
        <f t="shared" si="49"/>
        <v>187</v>
      </c>
      <c r="FN49" s="245">
        <f t="shared" si="50"/>
        <v>58</v>
      </c>
      <c r="FO49" s="245">
        <f t="shared" si="51"/>
        <v>8</v>
      </c>
      <c r="FP49" s="266">
        <f t="shared" si="27"/>
        <v>33438</v>
      </c>
      <c r="FQ49" s="443">
        <f t="shared" si="52"/>
        <v>0</v>
      </c>
    </row>
    <row r="50" spans="1:173" s="232" customFormat="1" ht="12.75" hidden="1" x14ac:dyDescent="0.15">
      <c r="A50" s="230" t="s">
        <v>526</v>
      </c>
      <c r="B50" s="261" t="s">
        <v>1064</v>
      </c>
      <c r="C50" s="245">
        <v>16636</v>
      </c>
      <c r="D50" s="245">
        <v>91</v>
      </c>
      <c r="E50" s="245">
        <v>101</v>
      </c>
      <c r="F50" s="245">
        <v>100</v>
      </c>
      <c r="G50" s="245">
        <v>118</v>
      </c>
      <c r="H50" s="245">
        <v>123</v>
      </c>
      <c r="I50" s="245">
        <v>131</v>
      </c>
      <c r="J50" s="245">
        <v>137</v>
      </c>
      <c r="K50" s="245">
        <v>131</v>
      </c>
      <c r="L50" s="245">
        <v>155</v>
      </c>
      <c r="M50" s="245">
        <v>129</v>
      </c>
      <c r="N50" s="245">
        <v>145</v>
      </c>
      <c r="O50" s="245">
        <v>161</v>
      </c>
      <c r="P50" s="245">
        <v>170</v>
      </c>
      <c r="Q50" s="245">
        <v>158</v>
      </c>
      <c r="R50" s="245">
        <v>167</v>
      </c>
      <c r="S50" s="245">
        <v>166</v>
      </c>
      <c r="T50" s="245">
        <v>163</v>
      </c>
      <c r="U50" s="245">
        <v>156</v>
      </c>
      <c r="V50" s="245">
        <v>136</v>
      </c>
      <c r="W50" s="245">
        <v>130</v>
      </c>
      <c r="X50" s="245">
        <v>134</v>
      </c>
      <c r="Y50" s="245">
        <v>152</v>
      </c>
      <c r="Z50" s="245">
        <v>116</v>
      </c>
      <c r="AA50" s="245">
        <v>151</v>
      </c>
      <c r="AB50" s="245">
        <v>161</v>
      </c>
      <c r="AC50" s="245">
        <v>141</v>
      </c>
      <c r="AD50" s="245">
        <v>141</v>
      </c>
      <c r="AE50" s="245">
        <v>157</v>
      </c>
      <c r="AF50" s="245">
        <v>152</v>
      </c>
      <c r="AG50" s="245">
        <v>154</v>
      </c>
      <c r="AH50" s="245">
        <v>148</v>
      </c>
      <c r="AI50" s="245">
        <v>135</v>
      </c>
      <c r="AJ50" s="245">
        <v>157</v>
      </c>
      <c r="AK50" s="245">
        <v>177</v>
      </c>
      <c r="AL50" s="245">
        <v>187</v>
      </c>
      <c r="AM50" s="245">
        <v>189</v>
      </c>
      <c r="AN50" s="245">
        <v>216</v>
      </c>
      <c r="AO50" s="245">
        <v>197</v>
      </c>
      <c r="AP50" s="245">
        <v>199</v>
      </c>
      <c r="AQ50" s="245">
        <v>201</v>
      </c>
      <c r="AR50" s="245">
        <v>187</v>
      </c>
      <c r="AS50" s="245">
        <v>176</v>
      </c>
      <c r="AT50" s="245">
        <v>147</v>
      </c>
      <c r="AU50" s="245">
        <v>176</v>
      </c>
      <c r="AV50" s="245">
        <v>173</v>
      </c>
      <c r="AW50" s="245">
        <v>209</v>
      </c>
      <c r="AX50" s="245">
        <v>209</v>
      </c>
      <c r="AY50" s="245">
        <v>183</v>
      </c>
      <c r="AZ50" s="245">
        <v>198</v>
      </c>
      <c r="BA50" s="245">
        <v>183</v>
      </c>
      <c r="BB50" s="245">
        <v>207</v>
      </c>
      <c r="BC50" s="245">
        <v>244</v>
      </c>
      <c r="BD50" s="245">
        <v>208</v>
      </c>
      <c r="BE50" s="245">
        <v>206</v>
      </c>
      <c r="BF50" s="245">
        <v>234</v>
      </c>
      <c r="BG50" s="245">
        <v>244</v>
      </c>
      <c r="BH50" s="245">
        <v>257</v>
      </c>
      <c r="BI50" s="245">
        <v>274</v>
      </c>
      <c r="BJ50" s="245">
        <v>273</v>
      </c>
      <c r="BK50" s="245">
        <v>290</v>
      </c>
      <c r="BL50" s="245">
        <v>328</v>
      </c>
      <c r="BM50" s="245">
        <v>377</v>
      </c>
      <c r="BN50" s="245">
        <v>343</v>
      </c>
      <c r="BO50" s="245">
        <v>362</v>
      </c>
      <c r="BP50" s="245">
        <v>204</v>
      </c>
      <c r="BQ50" s="245">
        <v>226</v>
      </c>
      <c r="BR50" s="245">
        <v>262</v>
      </c>
      <c r="BS50" s="245">
        <v>261</v>
      </c>
      <c r="BT50" s="245">
        <v>290</v>
      </c>
      <c r="BU50" s="245">
        <v>267</v>
      </c>
      <c r="BV50" s="245">
        <v>195</v>
      </c>
      <c r="BW50" s="245">
        <v>151</v>
      </c>
      <c r="BX50" s="245">
        <v>195</v>
      </c>
      <c r="BY50" s="245">
        <v>201</v>
      </c>
      <c r="BZ50" s="245">
        <v>200</v>
      </c>
      <c r="CA50" s="245">
        <v>202</v>
      </c>
      <c r="CB50" s="245">
        <v>203</v>
      </c>
      <c r="CC50" s="245">
        <v>220</v>
      </c>
      <c r="CD50" s="245">
        <v>193</v>
      </c>
      <c r="CE50" s="245">
        <v>184</v>
      </c>
      <c r="CF50" s="245">
        <v>161</v>
      </c>
      <c r="CG50" s="245">
        <v>175</v>
      </c>
      <c r="CH50" s="245">
        <v>164</v>
      </c>
      <c r="CI50" s="245">
        <v>141</v>
      </c>
      <c r="CJ50" s="245">
        <v>129</v>
      </c>
      <c r="CK50" s="245">
        <v>120</v>
      </c>
      <c r="CL50" s="245">
        <v>101</v>
      </c>
      <c r="CM50" s="245">
        <v>85</v>
      </c>
      <c r="CN50" s="245">
        <v>94</v>
      </c>
      <c r="CO50" s="245">
        <v>61</v>
      </c>
      <c r="CP50" s="245">
        <v>77</v>
      </c>
      <c r="CQ50" s="245">
        <v>31</v>
      </c>
      <c r="CR50" s="245">
        <v>28</v>
      </c>
      <c r="CS50" s="245">
        <v>22</v>
      </c>
      <c r="CT50" s="245">
        <v>13</v>
      </c>
      <c r="CU50" s="245">
        <v>16</v>
      </c>
      <c r="CV50" s="245">
        <v>16</v>
      </c>
      <c r="CW50" s="245">
        <v>11</v>
      </c>
      <c r="CX50" s="245">
        <v>3</v>
      </c>
      <c r="CY50" s="245">
        <v>3</v>
      </c>
      <c r="CZ50" s="245">
        <v>9</v>
      </c>
      <c r="DA50" s="266">
        <v>1</v>
      </c>
      <c r="DB50" s="245">
        <v>533</v>
      </c>
      <c r="DC50" s="245">
        <v>683</v>
      </c>
      <c r="DD50" s="245">
        <v>801</v>
      </c>
      <c r="DE50" s="245">
        <v>751</v>
      </c>
      <c r="DF50" s="245">
        <v>714</v>
      </c>
      <c r="DG50" s="245">
        <v>745</v>
      </c>
      <c r="DH50" s="245">
        <v>804</v>
      </c>
      <c r="DI50" s="245">
        <v>1002</v>
      </c>
      <c r="DJ50" s="245">
        <v>859</v>
      </c>
      <c r="DK50" s="245">
        <v>982</v>
      </c>
      <c r="DL50" s="245">
        <v>1099</v>
      </c>
      <c r="DM50" s="245">
        <v>1338</v>
      </c>
      <c r="DN50" s="245">
        <v>1614</v>
      </c>
      <c r="DO50" s="245">
        <v>1306</v>
      </c>
      <c r="DP50" s="245">
        <v>942</v>
      </c>
      <c r="DQ50" s="245">
        <v>1002</v>
      </c>
      <c r="DR50" s="245">
        <v>770</v>
      </c>
      <c r="DS50" s="245">
        <v>461</v>
      </c>
      <c r="DT50" s="245">
        <v>171</v>
      </c>
      <c r="DU50" s="245">
        <v>49</v>
      </c>
      <c r="DV50" s="245">
        <v>9</v>
      </c>
      <c r="DW50" s="266">
        <f t="shared" si="24"/>
        <v>16635</v>
      </c>
      <c r="DX50" s="447">
        <f t="shared" si="30"/>
        <v>0</v>
      </c>
      <c r="DY50" s="447">
        <f t="shared" si="53"/>
        <v>0</v>
      </c>
      <c r="DZ50" s="447">
        <f t="shared" si="53"/>
        <v>0</v>
      </c>
      <c r="EA50" s="447">
        <f t="shared" si="53"/>
        <v>0</v>
      </c>
      <c r="EB50" s="447">
        <f t="shared" si="53"/>
        <v>0</v>
      </c>
      <c r="EC50" s="447">
        <f t="shared" si="53"/>
        <v>0</v>
      </c>
      <c r="ED50" s="447">
        <f t="shared" si="53"/>
        <v>0</v>
      </c>
      <c r="EE50" s="447">
        <f t="shared" si="53"/>
        <v>0</v>
      </c>
      <c r="EF50" s="447">
        <f t="shared" si="53"/>
        <v>0</v>
      </c>
      <c r="EG50" s="447">
        <f t="shared" si="53"/>
        <v>0</v>
      </c>
      <c r="EH50" s="447">
        <f t="shared" si="53"/>
        <v>0</v>
      </c>
      <c r="EI50" s="447">
        <f t="shared" si="53"/>
        <v>0</v>
      </c>
      <c r="EJ50" s="447">
        <f t="shared" si="53"/>
        <v>1</v>
      </c>
      <c r="EK50" s="447">
        <f t="shared" si="53"/>
        <v>0</v>
      </c>
      <c r="EL50" s="447">
        <f t="shared" si="53"/>
        <v>0</v>
      </c>
      <c r="EM50" s="447">
        <f t="shared" si="53"/>
        <v>0</v>
      </c>
      <c r="EN50" s="447">
        <f t="shared" si="53"/>
        <v>0</v>
      </c>
      <c r="EO50" s="447">
        <f t="shared" si="53"/>
        <v>0</v>
      </c>
      <c r="EP50" s="447">
        <f t="shared" si="53"/>
        <v>0</v>
      </c>
      <c r="EQ50" s="447">
        <f t="shared" si="53"/>
        <v>0</v>
      </c>
      <c r="ER50" s="447">
        <f t="shared" si="53"/>
        <v>0</v>
      </c>
      <c r="ES50" s="245">
        <f t="shared" si="26"/>
        <v>1</v>
      </c>
      <c r="EU50" s="245">
        <f t="shared" si="31"/>
        <v>533</v>
      </c>
      <c r="EV50" s="245">
        <f t="shared" si="32"/>
        <v>683</v>
      </c>
      <c r="EW50" s="245">
        <f t="shared" si="33"/>
        <v>801</v>
      </c>
      <c r="EX50" s="245">
        <f t="shared" si="34"/>
        <v>751</v>
      </c>
      <c r="EY50" s="245">
        <f t="shared" si="35"/>
        <v>714</v>
      </c>
      <c r="EZ50" s="245">
        <f t="shared" si="36"/>
        <v>745</v>
      </c>
      <c r="FA50" s="245">
        <f t="shared" si="37"/>
        <v>804</v>
      </c>
      <c r="FB50" s="245">
        <f t="shared" si="38"/>
        <v>1002</v>
      </c>
      <c r="FC50" s="245">
        <f t="shared" si="39"/>
        <v>859</v>
      </c>
      <c r="FD50" s="245">
        <f t="shared" si="40"/>
        <v>982</v>
      </c>
      <c r="FE50" s="245">
        <f t="shared" si="41"/>
        <v>1099</v>
      </c>
      <c r="FF50" s="245">
        <f t="shared" si="42"/>
        <v>1338</v>
      </c>
      <c r="FG50" s="245">
        <f t="shared" si="43"/>
        <v>1615</v>
      </c>
      <c r="FH50" s="245">
        <f t="shared" si="44"/>
        <v>1306</v>
      </c>
      <c r="FI50" s="245">
        <f t="shared" si="45"/>
        <v>942</v>
      </c>
      <c r="FJ50" s="245">
        <f t="shared" si="46"/>
        <v>1002</v>
      </c>
      <c r="FK50" s="245">
        <f t="shared" si="47"/>
        <v>770</v>
      </c>
      <c r="FL50" s="245">
        <f t="shared" si="48"/>
        <v>461</v>
      </c>
      <c r="FM50" s="245">
        <f t="shared" si="49"/>
        <v>171</v>
      </c>
      <c r="FN50" s="245">
        <f t="shared" si="50"/>
        <v>49</v>
      </c>
      <c r="FO50" s="245">
        <f t="shared" si="51"/>
        <v>9</v>
      </c>
      <c r="FP50" s="266">
        <f t="shared" si="27"/>
        <v>16636</v>
      </c>
      <c r="FQ50" s="443">
        <f t="shared" si="52"/>
        <v>0</v>
      </c>
    </row>
    <row r="51" spans="1:173" s="232" customFormat="1" ht="12.75" hidden="1" x14ac:dyDescent="0.15">
      <c r="A51" s="230" t="s">
        <v>1104</v>
      </c>
      <c r="B51" s="261" t="s">
        <v>1064</v>
      </c>
      <c r="C51" s="245">
        <v>19265</v>
      </c>
      <c r="D51" s="245">
        <v>99</v>
      </c>
      <c r="E51" s="245">
        <v>86</v>
      </c>
      <c r="F51" s="245">
        <v>141</v>
      </c>
      <c r="G51" s="245">
        <v>106</v>
      </c>
      <c r="H51" s="245">
        <v>143</v>
      </c>
      <c r="I51" s="245">
        <v>134</v>
      </c>
      <c r="J51" s="245">
        <v>139</v>
      </c>
      <c r="K51" s="245">
        <v>147</v>
      </c>
      <c r="L51" s="245">
        <v>120</v>
      </c>
      <c r="M51" s="245">
        <v>177</v>
      </c>
      <c r="N51" s="245">
        <v>172</v>
      </c>
      <c r="O51" s="245">
        <v>150</v>
      </c>
      <c r="P51" s="245">
        <v>189</v>
      </c>
      <c r="Q51" s="245">
        <v>165</v>
      </c>
      <c r="R51" s="245">
        <v>192</v>
      </c>
      <c r="S51" s="245">
        <v>189</v>
      </c>
      <c r="T51" s="245">
        <v>205</v>
      </c>
      <c r="U51" s="245">
        <v>206</v>
      </c>
      <c r="V51" s="245">
        <v>155</v>
      </c>
      <c r="W51" s="245">
        <v>95</v>
      </c>
      <c r="X51" s="245">
        <v>106</v>
      </c>
      <c r="Y51" s="245">
        <v>111</v>
      </c>
      <c r="Z51" s="245">
        <v>125</v>
      </c>
      <c r="AA51" s="245">
        <v>148</v>
      </c>
      <c r="AB51" s="245">
        <v>130</v>
      </c>
      <c r="AC51" s="245">
        <v>166</v>
      </c>
      <c r="AD51" s="245">
        <v>165</v>
      </c>
      <c r="AE51" s="245">
        <v>154</v>
      </c>
      <c r="AF51" s="245">
        <v>150</v>
      </c>
      <c r="AG51" s="245">
        <v>133</v>
      </c>
      <c r="AH51" s="245">
        <v>190</v>
      </c>
      <c r="AI51" s="245">
        <v>168</v>
      </c>
      <c r="AJ51" s="245">
        <v>186</v>
      </c>
      <c r="AK51" s="245">
        <v>188</v>
      </c>
      <c r="AL51" s="245">
        <v>173</v>
      </c>
      <c r="AM51" s="245">
        <v>192</v>
      </c>
      <c r="AN51" s="245">
        <v>202</v>
      </c>
      <c r="AO51" s="245">
        <v>174</v>
      </c>
      <c r="AP51" s="245">
        <v>190</v>
      </c>
      <c r="AQ51" s="245">
        <v>178</v>
      </c>
      <c r="AR51" s="245">
        <v>167</v>
      </c>
      <c r="AS51" s="245">
        <v>183</v>
      </c>
      <c r="AT51" s="245">
        <v>176</v>
      </c>
      <c r="AU51" s="245">
        <v>184</v>
      </c>
      <c r="AV51" s="245">
        <v>168</v>
      </c>
      <c r="AW51" s="245">
        <v>187</v>
      </c>
      <c r="AX51" s="245">
        <v>195</v>
      </c>
      <c r="AY51" s="245">
        <v>230</v>
      </c>
      <c r="AZ51" s="245">
        <v>236</v>
      </c>
      <c r="BA51" s="245">
        <v>236</v>
      </c>
      <c r="BB51" s="245">
        <v>227</v>
      </c>
      <c r="BC51" s="245">
        <v>262</v>
      </c>
      <c r="BD51" s="245">
        <v>250</v>
      </c>
      <c r="BE51" s="245">
        <v>269</v>
      </c>
      <c r="BF51" s="245">
        <v>273</v>
      </c>
      <c r="BG51" s="245">
        <v>292</v>
      </c>
      <c r="BH51" s="245">
        <v>313</v>
      </c>
      <c r="BI51" s="245">
        <v>310</v>
      </c>
      <c r="BJ51" s="245">
        <v>320</v>
      </c>
      <c r="BK51" s="245">
        <v>333</v>
      </c>
      <c r="BL51" s="245">
        <v>370</v>
      </c>
      <c r="BM51" s="245">
        <v>378</v>
      </c>
      <c r="BN51" s="245">
        <v>403</v>
      </c>
      <c r="BO51" s="245">
        <v>307</v>
      </c>
      <c r="BP51" s="245">
        <v>208</v>
      </c>
      <c r="BQ51" s="245">
        <v>244</v>
      </c>
      <c r="BR51" s="245">
        <v>265</v>
      </c>
      <c r="BS51" s="245">
        <v>245</v>
      </c>
      <c r="BT51" s="245">
        <v>282</v>
      </c>
      <c r="BU51" s="245">
        <v>278</v>
      </c>
      <c r="BV51" s="245">
        <v>243</v>
      </c>
      <c r="BW51" s="245">
        <v>209</v>
      </c>
      <c r="BX51" s="245">
        <v>270</v>
      </c>
      <c r="BY51" s="245">
        <v>274</v>
      </c>
      <c r="BZ51" s="245">
        <v>295</v>
      </c>
      <c r="CA51" s="245">
        <v>282</v>
      </c>
      <c r="CB51" s="245">
        <v>276</v>
      </c>
      <c r="CC51" s="245">
        <v>296</v>
      </c>
      <c r="CD51" s="245">
        <v>298</v>
      </c>
      <c r="CE51" s="245">
        <v>281</v>
      </c>
      <c r="CF51" s="245">
        <v>280</v>
      </c>
      <c r="CG51" s="245">
        <v>230</v>
      </c>
      <c r="CH51" s="245">
        <v>278</v>
      </c>
      <c r="CI51" s="245">
        <v>257</v>
      </c>
      <c r="CJ51" s="245">
        <v>200</v>
      </c>
      <c r="CK51" s="245">
        <v>240</v>
      </c>
      <c r="CL51" s="245">
        <v>164</v>
      </c>
      <c r="CM51" s="245">
        <v>162</v>
      </c>
      <c r="CN51" s="245">
        <v>146</v>
      </c>
      <c r="CO51" s="245">
        <v>118</v>
      </c>
      <c r="CP51" s="245">
        <v>86</v>
      </c>
      <c r="CQ51" s="245">
        <v>69</v>
      </c>
      <c r="CR51" s="245">
        <v>60</v>
      </c>
      <c r="CS51" s="245">
        <v>47</v>
      </c>
      <c r="CT51" s="245">
        <v>44</v>
      </c>
      <c r="CU51" s="245">
        <v>26</v>
      </c>
      <c r="CV51" s="245">
        <v>32</v>
      </c>
      <c r="CW51" s="245">
        <v>19</v>
      </c>
      <c r="CX51" s="245">
        <v>10</v>
      </c>
      <c r="CY51" s="245">
        <v>16</v>
      </c>
      <c r="CZ51" s="245">
        <v>22</v>
      </c>
      <c r="DA51" s="266">
        <v>5</v>
      </c>
      <c r="DB51" s="245">
        <v>575</v>
      </c>
      <c r="DC51" s="245">
        <v>717</v>
      </c>
      <c r="DD51" s="245">
        <v>868</v>
      </c>
      <c r="DE51" s="245">
        <v>850</v>
      </c>
      <c r="DF51" s="245">
        <v>620</v>
      </c>
      <c r="DG51" s="245">
        <v>768</v>
      </c>
      <c r="DH51" s="245">
        <v>905</v>
      </c>
      <c r="DI51" s="245">
        <v>936</v>
      </c>
      <c r="DJ51" s="245">
        <v>878</v>
      </c>
      <c r="DK51" s="245">
        <v>1084</v>
      </c>
      <c r="DL51" s="245">
        <v>1281</v>
      </c>
      <c r="DM51" s="245">
        <v>1568</v>
      </c>
      <c r="DN51" s="245">
        <v>1666</v>
      </c>
      <c r="DO51" s="245">
        <v>1314</v>
      </c>
      <c r="DP51" s="245">
        <v>1291</v>
      </c>
      <c r="DQ51" s="245">
        <v>1433</v>
      </c>
      <c r="DR51" s="245">
        <v>1245</v>
      </c>
      <c r="DS51" s="245">
        <v>830</v>
      </c>
      <c r="DT51" s="245">
        <v>306</v>
      </c>
      <c r="DU51" s="245">
        <v>103</v>
      </c>
      <c r="DV51" s="245">
        <v>22</v>
      </c>
      <c r="DW51" s="266">
        <f t="shared" si="24"/>
        <v>19260</v>
      </c>
      <c r="DX51" s="447">
        <f t="shared" si="30"/>
        <v>0</v>
      </c>
      <c r="DY51" s="447">
        <f t="shared" si="53"/>
        <v>0</v>
      </c>
      <c r="DZ51" s="447">
        <f t="shared" si="53"/>
        <v>0</v>
      </c>
      <c r="EA51" s="447">
        <f t="shared" si="53"/>
        <v>0</v>
      </c>
      <c r="EB51" s="447">
        <f t="shared" si="53"/>
        <v>0</v>
      </c>
      <c r="EC51" s="447">
        <f t="shared" si="53"/>
        <v>0</v>
      </c>
      <c r="ED51" s="447">
        <f t="shared" si="53"/>
        <v>0</v>
      </c>
      <c r="EE51" s="447">
        <f t="shared" si="53"/>
        <v>0</v>
      </c>
      <c r="EF51" s="447">
        <f t="shared" si="53"/>
        <v>0</v>
      </c>
      <c r="EG51" s="447">
        <f t="shared" si="53"/>
        <v>0</v>
      </c>
      <c r="EH51" s="447">
        <f t="shared" si="53"/>
        <v>1</v>
      </c>
      <c r="EI51" s="447">
        <f t="shared" si="53"/>
        <v>1</v>
      </c>
      <c r="EJ51" s="447">
        <f t="shared" si="53"/>
        <v>2</v>
      </c>
      <c r="EK51" s="447">
        <f t="shared" si="53"/>
        <v>1</v>
      </c>
      <c r="EL51" s="447">
        <f t="shared" si="53"/>
        <v>0</v>
      </c>
      <c r="EM51" s="447">
        <f t="shared" si="53"/>
        <v>0</v>
      </c>
      <c r="EN51" s="447">
        <f t="shared" si="53"/>
        <v>0</v>
      </c>
      <c r="EO51" s="447">
        <f t="shared" si="53"/>
        <v>0</v>
      </c>
      <c r="EP51" s="447">
        <f t="shared" si="53"/>
        <v>0</v>
      </c>
      <c r="EQ51" s="447">
        <f t="shared" si="53"/>
        <v>0</v>
      </c>
      <c r="ER51" s="447">
        <f t="shared" si="53"/>
        <v>0</v>
      </c>
      <c r="ES51" s="245">
        <f t="shared" si="26"/>
        <v>5</v>
      </c>
      <c r="EU51" s="245">
        <f t="shared" si="31"/>
        <v>575</v>
      </c>
      <c r="EV51" s="245">
        <f t="shared" si="32"/>
        <v>717</v>
      </c>
      <c r="EW51" s="245">
        <f t="shared" si="33"/>
        <v>868</v>
      </c>
      <c r="EX51" s="245">
        <f t="shared" si="34"/>
        <v>850</v>
      </c>
      <c r="EY51" s="245">
        <f t="shared" si="35"/>
        <v>620</v>
      </c>
      <c r="EZ51" s="245">
        <f t="shared" si="36"/>
        <v>768</v>
      </c>
      <c r="FA51" s="245">
        <f t="shared" si="37"/>
        <v>905</v>
      </c>
      <c r="FB51" s="245">
        <f t="shared" si="38"/>
        <v>936</v>
      </c>
      <c r="FC51" s="245">
        <f t="shared" si="39"/>
        <v>878</v>
      </c>
      <c r="FD51" s="245">
        <f t="shared" si="40"/>
        <v>1084</v>
      </c>
      <c r="FE51" s="245">
        <f t="shared" si="41"/>
        <v>1282</v>
      </c>
      <c r="FF51" s="245">
        <f t="shared" si="42"/>
        <v>1569</v>
      </c>
      <c r="FG51" s="245">
        <f t="shared" si="43"/>
        <v>1668</v>
      </c>
      <c r="FH51" s="245">
        <f t="shared" si="44"/>
        <v>1315</v>
      </c>
      <c r="FI51" s="245">
        <f t="shared" si="45"/>
        <v>1291</v>
      </c>
      <c r="FJ51" s="245">
        <f t="shared" si="46"/>
        <v>1433</v>
      </c>
      <c r="FK51" s="245">
        <f t="shared" si="47"/>
        <v>1245</v>
      </c>
      <c r="FL51" s="245">
        <f t="shared" si="48"/>
        <v>830</v>
      </c>
      <c r="FM51" s="245">
        <f t="shared" si="49"/>
        <v>306</v>
      </c>
      <c r="FN51" s="245">
        <f t="shared" si="50"/>
        <v>103</v>
      </c>
      <c r="FO51" s="245">
        <f t="shared" si="51"/>
        <v>22</v>
      </c>
      <c r="FP51" s="266">
        <f t="shared" si="27"/>
        <v>19265</v>
      </c>
      <c r="FQ51" s="443">
        <f t="shared" si="52"/>
        <v>0</v>
      </c>
    </row>
    <row r="52" spans="1:173" s="232" customFormat="1" ht="12.75" hidden="1" x14ac:dyDescent="0.15">
      <c r="A52" s="230" t="s">
        <v>1105</v>
      </c>
      <c r="B52" s="261" t="s">
        <v>1064</v>
      </c>
      <c r="C52" s="245">
        <v>19696</v>
      </c>
      <c r="D52" s="245">
        <v>114</v>
      </c>
      <c r="E52" s="245">
        <v>129</v>
      </c>
      <c r="F52" s="245">
        <v>141</v>
      </c>
      <c r="G52" s="245">
        <v>133</v>
      </c>
      <c r="H52" s="245">
        <v>144</v>
      </c>
      <c r="I52" s="245">
        <v>154</v>
      </c>
      <c r="J52" s="245">
        <v>155</v>
      </c>
      <c r="K52" s="245">
        <v>170</v>
      </c>
      <c r="L52" s="245">
        <v>159</v>
      </c>
      <c r="M52" s="245">
        <v>184</v>
      </c>
      <c r="N52" s="245">
        <v>183</v>
      </c>
      <c r="O52" s="245">
        <v>195</v>
      </c>
      <c r="P52" s="245">
        <v>202</v>
      </c>
      <c r="Q52" s="245">
        <v>195</v>
      </c>
      <c r="R52" s="245">
        <v>237</v>
      </c>
      <c r="S52" s="245">
        <v>246</v>
      </c>
      <c r="T52" s="245">
        <v>225</v>
      </c>
      <c r="U52" s="245">
        <v>222</v>
      </c>
      <c r="V52" s="245">
        <v>149</v>
      </c>
      <c r="W52" s="245">
        <v>65</v>
      </c>
      <c r="X52" s="245">
        <v>76</v>
      </c>
      <c r="Y52" s="245">
        <v>85</v>
      </c>
      <c r="Z52" s="245">
        <v>100</v>
      </c>
      <c r="AA52" s="245">
        <v>116</v>
      </c>
      <c r="AB52" s="245">
        <v>144</v>
      </c>
      <c r="AC52" s="245">
        <v>145</v>
      </c>
      <c r="AD52" s="245">
        <v>159</v>
      </c>
      <c r="AE52" s="245">
        <v>161</v>
      </c>
      <c r="AF52" s="245">
        <v>160</v>
      </c>
      <c r="AG52" s="245">
        <v>141</v>
      </c>
      <c r="AH52" s="245">
        <v>151</v>
      </c>
      <c r="AI52" s="245">
        <v>144</v>
      </c>
      <c r="AJ52" s="245">
        <v>165</v>
      </c>
      <c r="AK52" s="245">
        <v>186</v>
      </c>
      <c r="AL52" s="245">
        <v>186</v>
      </c>
      <c r="AM52" s="245">
        <v>194</v>
      </c>
      <c r="AN52" s="245">
        <v>200</v>
      </c>
      <c r="AO52" s="245">
        <v>211</v>
      </c>
      <c r="AP52" s="245">
        <v>186</v>
      </c>
      <c r="AQ52" s="245">
        <v>220</v>
      </c>
      <c r="AR52" s="245">
        <v>216</v>
      </c>
      <c r="AS52" s="245">
        <v>192</v>
      </c>
      <c r="AT52" s="245">
        <v>209</v>
      </c>
      <c r="AU52" s="245">
        <v>221</v>
      </c>
      <c r="AV52" s="245">
        <v>176</v>
      </c>
      <c r="AW52" s="245">
        <v>238</v>
      </c>
      <c r="AX52" s="245">
        <v>225</v>
      </c>
      <c r="AY52" s="245">
        <v>234</v>
      </c>
      <c r="AZ52" s="245">
        <v>255</v>
      </c>
      <c r="BA52" s="245">
        <v>236</v>
      </c>
      <c r="BB52" s="245">
        <v>290</v>
      </c>
      <c r="BC52" s="245">
        <v>265</v>
      </c>
      <c r="BD52" s="245">
        <v>244</v>
      </c>
      <c r="BE52" s="245">
        <v>271</v>
      </c>
      <c r="BF52" s="245">
        <v>284</v>
      </c>
      <c r="BG52" s="245">
        <v>291</v>
      </c>
      <c r="BH52" s="245">
        <v>290</v>
      </c>
      <c r="BI52" s="245">
        <v>302</v>
      </c>
      <c r="BJ52" s="245">
        <v>291</v>
      </c>
      <c r="BK52" s="245">
        <v>351</v>
      </c>
      <c r="BL52" s="245">
        <v>362</v>
      </c>
      <c r="BM52" s="245">
        <v>344</v>
      </c>
      <c r="BN52" s="245">
        <v>375</v>
      </c>
      <c r="BO52" s="245">
        <v>289</v>
      </c>
      <c r="BP52" s="245">
        <v>192</v>
      </c>
      <c r="BQ52" s="245">
        <v>225</v>
      </c>
      <c r="BR52" s="245">
        <v>283</v>
      </c>
      <c r="BS52" s="245">
        <v>276</v>
      </c>
      <c r="BT52" s="245">
        <v>315</v>
      </c>
      <c r="BU52" s="245">
        <v>317</v>
      </c>
      <c r="BV52" s="245">
        <v>270</v>
      </c>
      <c r="BW52" s="245">
        <v>215</v>
      </c>
      <c r="BX52" s="245">
        <v>279</v>
      </c>
      <c r="BY52" s="245">
        <v>307</v>
      </c>
      <c r="BZ52" s="245">
        <v>341</v>
      </c>
      <c r="CA52" s="245">
        <v>271</v>
      </c>
      <c r="CB52" s="245">
        <v>307</v>
      </c>
      <c r="CC52" s="245">
        <v>292</v>
      </c>
      <c r="CD52" s="245">
        <v>306</v>
      </c>
      <c r="CE52" s="245">
        <v>308</v>
      </c>
      <c r="CF52" s="245">
        <v>241</v>
      </c>
      <c r="CG52" s="245">
        <v>260</v>
      </c>
      <c r="CH52" s="245">
        <v>241</v>
      </c>
      <c r="CI52" s="245">
        <v>225</v>
      </c>
      <c r="CJ52" s="245">
        <v>207</v>
      </c>
      <c r="CK52" s="245">
        <v>166</v>
      </c>
      <c r="CL52" s="245">
        <v>146</v>
      </c>
      <c r="CM52" s="245">
        <v>129</v>
      </c>
      <c r="CN52" s="245">
        <v>119</v>
      </c>
      <c r="CO52" s="245">
        <v>107</v>
      </c>
      <c r="CP52" s="245">
        <v>73</v>
      </c>
      <c r="CQ52" s="245">
        <v>61</v>
      </c>
      <c r="CR52" s="245">
        <v>67</v>
      </c>
      <c r="CS52" s="245">
        <v>36</v>
      </c>
      <c r="CT52" s="245">
        <v>33</v>
      </c>
      <c r="CU52" s="245">
        <v>20</v>
      </c>
      <c r="CV52" s="245">
        <v>20</v>
      </c>
      <c r="CW52" s="245">
        <v>19</v>
      </c>
      <c r="CX52" s="245">
        <v>14</v>
      </c>
      <c r="CY52" s="245">
        <v>10</v>
      </c>
      <c r="CZ52" s="245">
        <v>15</v>
      </c>
      <c r="DA52" s="266">
        <v>0</v>
      </c>
      <c r="DB52" s="245">
        <v>661</v>
      </c>
      <c r="DC52" s="245">
        <v>822</v>
      </c>
      <c r="DD52" s="245">
        <v>1012</v>
      </c>
      <c r="DE52" s="245">
        <v>907</v>
      </c>
      <c r="DF52" s="245">
        <v>521</v>
      </c>
      <c r="DG52" s="245">
        <v>766</v>
      </c>
      <c r="DH52" s="245">
        <v>832</v>
      </c>
      <c r="DI52" s="245">
        <v>1011</v>
      </c>
      <c r="DJ52" s="245">
        <v>1014</v>
      </c>
      <c r="DK52" s="245">
        <v>1188</v>
      </c>
      <c r="DL52" s="245">
        <v>1354</v>
      </c>
      <c r="DM52" s="245">
        <v>1525</v>
      </c>
      <c r="DN52" s="245">
        <v>1562</v>
      </c>
      <c r="DO52" s="245">
        <v>1416</v>
      </c>
      <c r="DP52" s="245">
        <v>1412</v>
      </c>
      <c r="DQ52" s="245">
        <v>1484</v>
      </c>
      <c r="DR52" s="245">
        <v>1174</v>
      </c>
      <c r="DS52" s="245">
        <v>667</v>
      </c>
      <c r="DT52" s="245">
        <v>270</v>
      </c>
      <c r="DU52" s="245">
        <v>83</v>
      </c>
      <c r="DV52" s="245">
        <v>15</v>
      </c>
      <c r="DW52" s="266">
        <f t="shared" si="24"/>
        <v>19696</v>
      </c>
      <c r="DX52" s="447">
        <f t="shared" si="30"/>
        <v>0</v>
      </c>
      <c r="DY52" s="447">
        <f t="shared" si="53"/>
        <v>0</v>
      </c>
      <c r="DZ52" s="447">
        <f t="shared" si="53"/>
        <v>0</v>
      </c>
      <c r="EA52" s="447">
        <f t="shared" si="53"/>
        <v>0</v>
      </c>
      <c r="EB52" s="447">
        <f t="shared" si="53"/>
        <v>0</v>
      </c>
      <c r="EC52" s="447">
        <f t="shared" si="53"/>
        <v>0</v>
      </c>
      <c r="ED52" s="447">
        <f t="shared" si="53"/>
        <v>0</v>
      </c>
      <c r="EE52" s="447">
        <f t="shared" si="53"/>
        <v>0</v>
      </c>
      <c r="EF52" s="447">
        <f t="shared" si="53"/>
        <v>0</v>
      </c>
      <c r="EG52" s="447">
        <f t="shared" si="53"/>
        <v>0</v>
      </c>
      <c r="EH52" s="447">
        <f t="shared" si="53"/>
        <v>0</v>
      </c>
      <c r="EI52" s="447">
        <f t="shared" si="53"/>
        <v>0</v>
      </c>
      <c r="EJ52" s="447">
        <f t="shared" si="53"/>
        <v>0</v>
      </c>
      <c r="EK52" s="447">
        <f t="shared" si="53"/>
        <v>0</v>
      </c>
      <c r="EL52" s="447">
        <f t="shared" si="53"/>
        <v>0</v>
      </c>
      <c r="EM52" s="447">
        <f t="shared" si="53"/>
        <v>0</v>
      </c>
      <c r="EN52" s="447">
        <f t="shared" si="53"/>
        <v>0</v>
      </c>
      <c r="EO52" s="447">
        <f t="shared" si="53"/>
        <v>0</v>
      </c>
      <c r="EP52" s="447">
        <f t="shared" si="53"/>
        <v>0</v>
      </c>
      <c r="EQ52" s="447">
        <f t="shared" si="53"/>
        <v>0</v>
      </c>
      <c r="ER52" s="447">
        <f t="shared" si="53"/>
        <v>0</v>
      </c>
      <c r="ES52" s="245">
        <f t="shared" si="26"/>
        <v>0</v>
      </c>
      <c r="EU52" s="245">
        <f t="shared" si="31"/>
        <v>661</v>
      </c>
      <c r="EV52" s="245">
        <f t="shared" si="32"/>
        <v>822</v>
      </c>
      <c r="EW52" s="245">
        <f t="shared" si="33"/>
        <v>1012</v>
      </c>
      <c r="EX52" s="245">
        <f t="shared" si="34"/>
        <v>907</v>
      </c>
      <c r="EY52" s="245">
        <f t="shared" si="35"/>
        <v>521</v>
      </c>
      <c r="EZ52" s="245">
        <f t="shared" si="36"/>
        <v>766</v>
      </c>
      <c r="FA52" s="245">
        <f t="shared" si="37"/>
        <v>832</v>
      </c>
      <c r="FB52" s="245">
        <f t="shared" si="38"/>
        <v>1011</v>
      </c>
      <c r="FC52" s="245">
        <f t="shared" si="39"/>
        <v>1014</v>
      </c>
      <c r="FD52" s="245">
        <f t="shared" si="40"/>
        <v>1188</v>
      </c>
      <c r="FE52" s="245">
        <f t="shared" si="41"/>
        <v>1354</v>
      </c>
      <c r="FF52" s="245">
        <f t="shared" si="42"/>
        <v>1525</v>
      </c>
      <c r="FG52" s="245">
        <f t="shared" si="43"/>
        <v>1562</v>
      </c>
      <c r="FH52" s="245">
        <f t="shared" si="44"/>
        <v>1416</v>
      </c>
      <c r="FI52" s="245">
        <f t="shared" si="45"/>
        <v>1412</v>
      </c>
      <c r="FJ52" s="245">
        <f t="shared" si="46"/>
        <v>1484</v>
      </c>
      <c r="FK52" s="245">
        <f t="shared" si="47"/>
        <v>1174</v>
      </c>
      <c r="FL52" s="245">
        <f t="shared" si="48"/>
        <v>667</v>
      </c>
      <c r="FM52" s="245">
        <f t="shared" si="49"/>
        <v>270</v>
      </c>
      <c r="FN52" s="245">
        <f t="shared" si="50"/>
        <v>83</v>
      </c>
      <c r="FO52" s="245">
        <f t="shared" si="51"/>
        <v>15</v>
      </c>
      <c r="FP52" s="266">
        <f t="shared" si="27"/>
        <v>19696</v>
      </c>
      <c r="FQ52" s="443">
        <f t="shared" si="52"/>
        <v>0</v>
      </c>
    </row>
    <row r="53" spans="1:173" s="232" customFormat="1" ht="12.75" hidden="1" x14ac:dyDescent="0.15">
      <c r="A53" s="263" t="s">
        <v>1106</v>
      </c>
      <c r="B53" s="264" t="s">
        <v>1064</v>
      </c>
      <c r="C53" s="251">
        <v>16004</v>
      </c>
      <c r="D53" s="251">
        <v>104</v>
      </c>
      <c r="E53" s="251">
        <v>122</v>
      </c>
      <c r="F53" s="251">
        <v>107</v>
      </c>
      <c r="G53" s="251">
        <v>128</v>
      </c>
      <c r="H53" s="251">
        <v>125</v>
      </c>
      <c r="I53" s="251">
        <v>113</v>
      </c>
      <c r="J53" s="251">
        <v>130</v>
      </c>
      <c r="K53" s="251">
        <v>139</v>
      </c>
      <c r="L53" s="251">
        <v>123</v>
      </c>
      <c r="M53" s="251">
        <v>141</v>
      </c>
      <c r="N53" s="251">
        <v>144</v>
      </c>
      <c r="O53" s="251">
        <v>142</v>
      </c>
      <c r="P53" s="251">
        <v>154</v>
      </c>
      <c r="Q53" s="251">
        <v>156</v>
      </c>
      <c r="R53" s="251">
        <v>178</v>
      </c>
      <c r="S53" s="251">
        <v>175</v>
      </c>
      <c r="T53" s="251">
        <v>164</v>
      </c>
      <c r="U53" s="251">
        <v>180</v>
      </c>
      <c r="V53" s="251">
        <v>120</v>
      </c>
      <c r="W53" s="251">
        <v>62</v>
      </c>
      <c r="X53" s="251">
        <v>69</v>
      </c>
      <c r="Y53" s="251">
        <v>62</v>
      </c>
      <c r="Z53" s="251">
        <v>69</v>
      </c>
      <c r="AA53" s="251">
        <v>102</v>
      </c>
      <c r="AB53" s="251">
        <v>90</v>
      </c>
      <c r="AC53" s="251">
        <v>104</v>
      </c>
      <c r="AD53" s="251">
        <v>106</v>
      </c>
      <c r="AE53" s="251">
        <v>122</v>
      </c>
      <c r="AF53" s="251">
        <v>132</v>
      </c>
      <c r="AG53" s="251">
        <v>135</v>
      </c>
      <c r="AH53" s="251">
        <v>139</v>
      </c>
      <c r="AI53" s="251">
        <v>159</v>
      </c>
      <c r="AJ53" s="251">
        <v>147</v>
      </c>
      <c r="AK53" s="251">
        <v>156</v>
      </c>
      <c r="AL53" s="251">
        <v>157</v>
      </c>
      <c r="AM53" s="251">
        <v>149</v>
      </c>
      <c r="AN53" s="251">
        <v>141</v>
      </c>
      <c r="AO53" s="251">
        <v>173</v>
      </c>
      <c r="AP53" s="251">
        <v>150</v>
      </c>
      <c r="AQ53" s="251">
        <v>144</v>
      </c>
      <c r="AR53" s="251">
        <v>141</v>
      </c>
      <c r="AS53" s="251">
        <v>140</v>
      </c>
      <c r="AT53" s="251">
        <v>166</v>
      </c>
      <c r="AU53" s="251">
        <v>153</v>
      </c>
      <c r="AV53" s="251">
        <v>148</v>
      </c>
      <c r="AW53" s="251">
        <v>170</v>
      </c>
      <c r="AX53" s="251">
        <v>148</v>
      </c>
      <c r="AY53" s="251">
        <v>179</v>
      </c>
      <c r="AZ53" s="251">
        <v>188</v>
      </c>
      <c r="BA53" s="251">
        <v>206</v>
      </c>
      <c r="BB53" s="251">
        <v>220</v>
      </c>
      <c r="BC53" s="251">
        <v>228</v>
      </c>
      <c r="BD53" s="251">
        <v>224</v>
      </c>
      <c r="BE53" s="251">
        <v>234</v>
      </c>
      <c r="BF53" s="251">
        <v>258</v>
      </c>
      <c r="BG53" s="251">
        <v>284</v>
      </c>
      <c r="BH53" s="251">
        <v>232</v>
      </c>
      <c r="BI53" s="251">
        <v>244</v>
      </c>
      <c r="BJ53" s="251">
        <v>247</v>
      </c>
      <c r="BK53" s="251">
        <v>280</v>
      </c>
      <c r="BL53" s="251">
        <v>294</v>
      </c>
      <c r="BM53" s="251">
        <v>330</v>
      </c>
      <c r="BN53" s="251">
        <v>358</v>
      </c>
      <c r="BO53" s="251">
        <v>252</v>
      </c>
      <c r="BP53" s="251">
        <v>138</v>
      </c>
      <c r="BQ53" s="251">
        <v>175</v>
      </c>
      <c r="BR53" s="251">
        <v>227</v>
      </c>
      <c r="BS53" s="251">
        <v>219</v>
      </c>
      <c r="BT53" s="251">
        <v>206</v>
      </c>
      <c r="BU53" s="251">
        <v>259</v>
      </c>
      <c r="BV53" s="251">
        <v>187</v>
      </c>
      <c r="BW53" s="251">
        <v>166</v>
      </c>
      <c r="BX53" s="251">
        <v>224</v>
      </c>
      <c r="BY53" s="251">
        <v>224</v>
      </c>
      <c r="BZ53" s="251">
        <v>257</v>
      </c>
      <c r="CA53" s="251">
        <v>225</v>
      </c>
      <c r="CB53" s="251">
        <v>214</v>
      </c>
      <c r="CC53" s="251">
        <v>227</v>
      </c>
      <c r="CD53" s="251">
        <v>274</v>
      </c>
      <c r="CE53" s="251">
        <v>250</v>
      </c>
      <c r="CF53" s="251">
        <v>220</v>
      </c>
      <c r="CG53" s="251">
        <v>223</v>
      </c>
      <c r="CH53" s="251">
        <v>216</v>
      </c>
      <c r="CI53" s="251">
        <v>179</v>
      </c>
      <c r="CJ53" s="251">
        <v>167</v>
      </c>
      <c r="CK53" s="251">
        <v>165</v>
      </c>
      <c r="CL53" s="251">
        <v>134</v>
      </c>
      <c r="CM53" s="251">
        <v>129</v>
      </c>
      <c r="CN53" s="251">
        <v>96</v>
      </c>
      <c r="CO53" s="251">
        <v>87</v>
      </c>
      <c r="CP53" s="251">
        <v>82</v>
      </c>
      <c r="CQ53" s="251">
        <v>50</v>
      </c>
      <c r="CR53" s="251">
        <v>64</v>
      </c>
      <c r="CS53" s="251">
        <v>40</v>
      </c>
      <c r="CT53" s="251">
        <v>35</v>
      </c>
      <c r="CU53" s="251">
        <v>29</v>
      </c>
      <c r="CV53" s="251">
        <v>18</v>
      </c>
      <c r="CW53" s="251">
        <v>11</v>
      </c>
      <c r="CX53" s="251">
        <v>6</v>
      </c>
      <c r="CY53" s="251">
        <v>8</v>
      </c>
      <c r="CZ53" s="251">
        <v>9</v>
      </c>
      <c r="DA53" s="267">
        <v>27</v>
      </c>
      <c r="DB53" s="251">
        <v>586</v>
      </c>
      <c r="DC53" s="251">
        <v>646</v>
      </c>
      <c r="DD53" s="251">
        <v>774</v>
      </c>
      <c r="DE53" s="251">
        <v>701</v>
      </c>
      <c r="DF53" s="251">
        <v>392</v>
      </c>
      <c r="DG53" s="251">
        <v>599</v>
      </c>
      <c r="DH53" s="251">
        <v>758</v>
      </c>
      <c r="DI53" s="251">
        <v>757</v>
      </c>
      <c r="DJ53" s="251">
        <v>748</v>
      </c>
      <c r="DK53" s="251">
        <v>891</v>
      </c>
      <c r="DL53" s="251">
        <v>1164</v>
      </c>
      <c r="DM53" s="251">
        <v>1287</v>
      </c>
      <c r="DN53" s="251">
        <v>1372</v>
      </c>
      <c r="DO53" s="251">
        <v>1086</v>
      </c>
      <c r="DP53" s="251">
        <v>1058</v>
      </c>
      <c r="DQ53" s="251">
        <v>1190</v>
      </c>
      <c r="DR53" s="251">
        <v>1005</v>
      </c>
      <c r="DS53" s="251">
        <v>611</v>
      </c>
      <c r="DT53" s="251">
        <v>271</v>
      </c>
      <c r="DU53" s="251">
        <v>72</v>
      </c>
      <c r="DV53" s="251">
        <v>9</v>
      </c>
      <c r="DW53" s="267">
        <f t="shared" si="24"/>
        <v>15977</v>
      </c>
      <c r="DX53" s="449">
        <f t="shared" si="30"/>
        <v>1</v>
      </c>
      <c r="DY53" s="449">
        <f t="shared" si="53"/>
        <v>1</v>
      </c>
      <c r="DZ53" s="449">
        <f t="shared" si="53"/>
        <v>2</v>
      </c>
      <c r="EA53" s="449">
        <f t="shared" si="53"/>
        <v>2</v>
      </c>
      <c r="EB53" s="449">
        <f t="shared" si="53"/>
        <v>0</v>
      </c>
      <c r="EC53" s="449">
        <f t="shared" si="53"/>
        <v>1</v>
      </c>
      <c r="ED53" s="449">
        <f t="shared" si="53"/>
        <v>1</v>
      </c>
      <c r="EE53" s="449">
        <f t="shared" si="53"/>
        <v>1</v>
      </c>
      <c r="EF53" s="449">
        <f t="shared" si="53"/>
        <v>2</v>
      </c>
      <c r="EG53" s="449">
        <f t="shared" si="53"/>
        <v>2</v>
      </c>
      <c r="EH53" s="449">
        <f t="shared" si="53"/>
        <v>2</v>
      </c>
      <c r="EI53" s="449">
        <f t="shared" si="53"/>
        <v>2</v>
      </c>
      <c r="EJ53" s="449">
        <f t="shared" si="53"/>
        <v>2</v>
      </c>
      <c r="EK53" s="449">
        <f t="shared" si="53"/>
        <v>2</v>
      </c>
      <c r="EL53" s="449">
        <f t="shared" si="53"/>
        <v>2</v>
      </c>
      <c r="EM53" s="449">
        <f t="shared" si="53"/>
        <v>2</v>
      </c>
      <c r="EN53" s="449">
        <f t="shared" si="53"/>
        <v>1</v>
      </c>
      <c r="EO53" s="449">
        <f t="shared" si="53"/>
        <v>1</v>
      </c>
      <c r="EP53" s="449">
        <f t="shared" si="53"/>
        <v>0</v>
      </c>
      <c r="EQ53" s="449">
        <f t="shared" si="53"/>
        <v>0</v>
      </c>
      <c r="ER53" s="449">
        <f t="shared" si="53"/>
        <v>0</v>
      </c>
      <c r="ES53" s="251">
        <f t="shared" si="26"/>
        <v>27</v>
      </c>
      <c r="EU53" s="251">
        <f t="shared" si="31"/>
        <v>587</v>
      </c>
      <c r="EV53" s="251">
        <f t="shared" si="32"/>
        <v>647</v>
      </c>
      <c r="EW53" s="251">
        <f t="shared" si="33"/>
        <v>776</v>
      </c>
      <c r="EX53" s="251">
        <f t="shared" si="34"/>
        <v>703</v>
      </c>
      <c r="EY53" s="251">
        <f t="shared" si="35"/>
        <v>392</v>
      </c>
      <c r="EZ53" s="251">
        <f t="shared" si="36"/>
        <v>600</v>
      </c>
      <c r="FA53" s="251">
        <f t="shared" si="37"/>
        <v>759</v>
      </c>
      <c r="FB53" s="251">
        <f t="shared" si="38"/>
        <v>758</v>
      </c>
      <c r="FC53" s="251">
        <f t="shared" si="39"/>
        <v>750</v>
      </c>
      <c r="FD53" s="251">
        <f t="shared" si="40"/>
        <v>893</v>
      </c>
      <c r="FE53" s="251">
        <f t="shared" si="41"/>
        <v>1166</v>
      </c>
      <c r="FF53" s="251">
        <f t="shared" si="42"/>
        <v>1289</v>
      </c>
      <c r="FG53" s="251">
        <f t="shared" si="43"/>
        <v>1374</v>
      </c>
      <c r="FH53" s="251">
        <f t="shared" si="44"/>
        <v>1088</v>
      </c>
      <c r="FI53" s="251">
        <f t="shared" si="45"/>
        <v>1060</v>
      </c>
      <c r="FJ53" s="251">
        <f t="shared" si="46"/>
        <v>1192</v>
      </c>
      <c r="FK53" s="251">
        <f t="shared" si="47"/>
        <v>1006</v>
      </c>
      <c r="FL53" s="251">
        <f t="shared" si="48"/>
        <v>612</v>
      </c>
      <c r="FM53" s="251">
        <f t="shared" si="49"/>
        <v>271</v>
      </c>
      <c r="FN53" s="251">
        <f t="shared" si="50"/>
        <v>72</v>
      </c>
      <c r="FO53" s="251">
        <f t="shared" si="51"/>
        <v>9</v>
      </c>
      <c r="FP53" s="267">
        <f t="shared" si="27"/>
        <v>16004</v>
      </c>
      <c r="FQ53" s="443">
        <f t="shared" si="52"/>
        <v>0</v>
      </c>
    </row>
    <row r="54" spans="1:173" s="232" customFormat="1" ht="12.75" x14ac:dyDescent="0.15">
      <c r="A54" s="230" t="s">
        <v>1172</v>
      </c>
      <c r="B54" s="261" t="s">
        <v>1066</v>
      </c>
      <c r="C54" s="245">
        <v>2673328</v>
      </c>
      <c r="D54" s="245">
        <v>23561</v>
      </c>
      <c r="E54" s="245">
        <v>23505</v>
      </c>
      <c r="F54" s="245">
        <v>24648</v>
      </c>
      <c r="G54" s="245">
        <v>24719</v>
      </c>
      <c r="H54" s="245">
        <v>24359</v>
      </c>
      <c r="I54" s="245">
        <v>24254</v>
      </c>
      <c r="J54" s="245">
        <v>25346</v>
      </c>
      <c r="K54" s="245">
        <v>26136</v>
      </c>
      <c r="L54" s="245">
        <v>26522</v>
      </c>
      <c r="M54" s="245">
        <v>27075</v>
      </c>
      <c r="N54" s="245">
        <v>27530</v>
      </c>
      <c r="O54" s="245">
        <v>27615</v>
      </c>
      <c r="P54" s="245">
        <v>28153</v>
      </c>
      <c r="Q54" s="245">
        <v>27384</v>
      </c>
      <c r="R54" s="245">
        <v>27347</v>
      </c>
      <c r="S54" s="245">
        <v>27897</v>
      </c>
      <c r="T54" s="245">
        <v>27849</v>
      </c>
      <c r="U54" s="245">
        <v>27342</v>
      </c>
      <c r="V54" s="245">
        <v>27099</v>
      </c>
      <c r="W54" s="245">
        <v>26052</v>
      </c>
      <c r="X54" s="245">
        <v>26193</v>
      </c>
      <c r="Y54" s="245">
        <v>26369</v>
      </c>
      <c r="Z54" s="245">
        <v>26911</v>
      </c>
      <c r="AA54" s="245">
        <v>27021</v>
      </c>
      <c r="AB54" s="245">
        <v>27584</v>
      </c>
      <c r="AC54" s="245">
        <v>28720</v>
      </c>
      <c r="AD54" s="245">
        <v>29343</v>
      </c>
      <c r="AE54" s="245">
        <v>29855</v>
      </c>
      <c r="AF54" s="245">
        <v>29308</v>
      </c>
      <c r="AG54" s="245">
        <v>30270</v>
      </c>
      <c r="AH54" s="245">
        <v>31400</v>
      </c>
      <c r="AI54" s="245">
        <v>32282</v>
      </c>
      <c r="AJ54" s="245">
        <v>34191</v>
      </c>
      <c r="AK54" s="245">
        <v>35417</v>
      </c>
      <c r="AL54" s="245">
        <v>37641</v>
      </c>
      <c r="AM54" s="245">
        <v>40568</v>
      </c>
      <c r="AN54" s="245">
        <v>42959</v>
      </c>
      <c r="AO54" s="245">
        <v>44071</v>
      </c>
      <c r="AP54" s="245">
        <v>43213</v>
      </c>
      <c r="AQ54" s="245">
        <v>42163</v>
      </c>
      <c r="AR54" s="245">
        <v>41037</v>
      </c>
      <c r="AS54" s="245">
        <v>40405</v>
      </c>
      <c r="AT54" s="245">
        <v>39356</v>
      </c>
      <c r="AU54" s="245">
        <v>38723</v>
      </c>
      <c r="AV54" s="245">
        <v>30239</v>
      </c>
      <c r="AW54" s="245">
        <v>37449</v>
      </c>
      <c r="AX54" s="245">
        <v>34992</v>
      </c>
      <c r="AY54" s="245">
        <v>34241</v>
      </c>
      <c r="AZ54" s="245">
        <v>33159</v>
      </c>
      <c r="BA54" s="245">
        <v>31892</v>
      </c>
      <c r="BB54" s="245">
        <v>31774</v>
      </c>
      <c r="BC54" s="245">
        <v>32382</v>
      </c>
      <c r="BD54" s="245">
        <v>31405</v>
      </c>
      <c r="BE54" s="245">
        <v>30213</v>
      </c>
      <c r="BF54" s="245">
        <v>32188</v>
      </c>
      <c r="BG54" s="245">
        <v>33105</v>
      </c>
      <c r="BH54" s="245">
        <v>33089</v>
      </c>
      <c r="BI54" s="245">
        <v>35485</v>
      </c>
      <c r="BJ54" s="245">
        <v>37255</v>
      </c>
      <c r="BK54" s="245">
        <v>40175</v>
      </c>
      <c r="BL54" s="245">
        <v>42974</v>
      </c>
      <c r="BM54" s="245">
        <v>49795</v>
      </c>
      <c r="BN54" s="245">
        <v>49633</v>
      </c>
      <c r="BO54" s="245">
        <v>47158</v>
      </c>
      <c r="BP54" s="245">
        <v>28607</v>
      </c>
      <c r="BQ54" s="245">
        <v>30898</v>
      </c>
      <c r="BR54" s="245">
        <v>37715</v>
      </c>
      <c r="BS54" s="245">
        <v>35911</v>
      </c>
      <c r="BT54" s="245">
        <v>37587</v>
      </c>
      <c r="BU54" s="245">
        <v>36600</v>
      </c>
      <c r="BV54" s="245">
        <v>30893</v>
      </c>
      <c r="BW54" s="245">
        <v>26713</v>
      </c>
      <c r="BX54" s="245">
        <v>27734</v>
      </c>
      <c r="BY54" s="245">
        <v>28169</v>
      </c>
      <c r="BZ54" s="245">
        <v>28158</v>
      </c>
      <c r="CA54" s="245">
        <v>25513</v>
      </c>
      <c r="CB54" s="245">
        <v>22945</v>
      </c>
      <c r="CC54" s="245">
        <v>22797</v>
      </c>
      <c r="CD54" s="245">
        <v>21667</v>
      </c>
      <c r="CE54" s="245">
        <v>19501</v>
      </c>
      <c r="CF54" s="245">
        <v>17256</v>
      </c>
      <c r="CG54" s="245">
        <v>16000</v>
      </c>
      <c r="CH54" s="245">
        <v>14579</v>
      </c>
      <c r="CI54" s="245">
        <v>12883</v>
      </c>
      <c r="CJ54" s="245">
        <v>11788</v>
      </c>
      <c r="CK54" s="245">
        <v>9346</v>
      </c>
      <c r="CL54" s="245">
        <v>7500</v>
      </c>
      <c r="CM54" s="245">
        <v>5678</v>
      </c>
      <c r="CN54" s="245">
        <v>4660</v>
      </c>
      <c r="CO54" s="245">
        <v>3638</v>
      </c>
      <c r="CP54" s="245">
        <v>3138</v>
      </c>
      <c r="CQ54" s="245">
        <v>1965</v>
      </c>
      <c r="CR54" s="245">
        <v>1696</v>
      </c>
      <c r="CS54" s="245">
        <v>1390</v>
      </c>
      <c r="CT54" s="245">
        <v>1111</v>
      </c>
      <c r="CU54" s="245">
        <v>800</v>
      </c>
      <c r="CV54" s="245">
        <v>603</v>
      </c>
      <c r="CW54" s="245">
        <v>418</v>
      </c>
      <c r="CX54" s="245">
        <v>316</v>
      </c>
      <c r="CY54" s="245">
        <v>191</v>
      </c>
      <c r="CZ54" s="245">
        <v>248</v>
      </c>
      <c r="DA54" s="266">
        <v>18720</v>
      </c>
      <c r="DB54" s="245">
        <v>120792</v>
      </c>
      <c r="DC54" s="245">
        <v>129333</v>
      </c>
      <c r="DD54" s="245">
        <v>138029</v>
      </c>
      <c r="DE54" s="245">
        <v>136239</v>
      </c>
      <c r="DF54" s="245">
        <v>134078</v>
      </c>
      <c r="DG54" s="245">
        <v>147496</v>
      </c>
      <c r="DH54" s="245">
        <v>170931</v>
      </c>
      <c r="DI54" s="245">
        <v>212974</v>
      </c>
      <c r="DJ54" s="245">
        <v>189760</v>
      </c>
      <c r="DK54" s="245">
        <v>171733</v>
      </c>
      <c r="DL54" s="245">
        <v>157962</v>
      </c>
      <c r="DM54" s="245">
        <v>179109</v>
      </c>
      <c r="DN54" s="245">
        <v>218167</v>
      </c>
      <c r="DO54" s="245">
        <v>178711</v>
      </c>
      <c r="DP54" s="245">
        <v>141667</v>
      </c>
      <c r="DQ54" s="245">
        <v>112423</v>
      </c>
      <c r="DR54" s="245">
        <v>72506</v>
      </c>
      <c r="DS54" s="245">
        <v>30822</v>
      </c>
      <c r="DT54" s="245">
        <v>9300</v>
      </c>
      <c r="DU54" s="245">
        <v>2328</v>
      </c>
      <c r="DV54" s="245">
        <v>248</v>
      </c>
      <c r="DW54" s="266">
        <f t="shared" si="24"/>
        <v>2654608</v>
      </c>
      <c r="DX54" s="442">
        <f t="shared" ref="DX54:DX67" si="54">ROUND($DA54*DB54/$DW54,0)</f>
        <v>852</v>
      </c>
      <c r="DY54" s="442">
        <f t="shared" ref="DY54:DY67" si="55">ROUND($DA54*DC54/$DW54,0)</f>
        <v>912</v>
      </c>
      <c r="DZ54" s="442">
        <f t="shared" ref="DZ54:DZ67" si="56">ROUND($DA54*DD54/$DW54,0)</f>
        <v>973</v>
      </c>
      <c r="EA54" s="442">
        <f t="shared" ref="EA54:EA67" si="57">ROUND($DA54*DE54/$DW54,0)</f>
        <v>961</v>
      </c>
      <c r="EB54" s="442">
        <f t="shared" ref="EB54:EB67" si="58">ROUND($DA54*DF54/$DW54,0)</f>
        <v>946</v>
      </c>
      <c r="EC54" s="442">
        <f t="shared" ref="EC54:EC67" si="59">ROUND($DA54*DG54/$DW54,0)</f>
        <v>1040</v>
      </c>
      <c r="ED54" s="442">
        <f t="shared" ref="ED54:ED67" si="60">ROUND($DA54*DH54/$DW54,0)</f>
        <v>1205</v>
      </c>
      <c r="EE54" s="442">
        <f t="shared" ref="EE54:EE67" si="61">ROUND($DA54*DI54/$DW54,0)</f>
        <v>1502</v>
      </c>
      <c r="EF54" s="442">
        <f t="shared" ref="EF54:EF67" si="62">ROUND($DA54*DJ54/$DW54,0)</f>
        <v>1338</v>
      </c>
      <c r="EG54" s="442">
        <f t="shared" ref="EG54:EG67" si="63">ROUND($DA54*DK54/$DW54,0)</f>
        <v>1211</v>
      </c>
      <c r="EH54" s="442">
        <f t="shared" ref="EH54:EH67" si="64">ROUND($DA54*DL54/$DW54,0)</f>
        <v>1114</v>
      </c>
      <c r="EI54" s="442">
        <f t="shared" ref="EI54:EI67" si="65">ROUND($DA54*DM54/$DW54,0)</f>
        <v>1263</v>
      </c>
      <c r="EJ54" s="444">
        <f>ROUND($DA54*DN54/$DW54,0)+1</f>
        <v>1539</v>
      </c>
      <c r="EK54" s="442">
        <f t="shared" ref="EK54:EK67" si="66">ROUND($DA54*DO54/$DW54,0)</f>
        <v>1260</v>
      </c>
      <c r="EL54" s="442">
        <f t="shared" ref="EL54:EL67" si="67">ROUND($DA54*DP54/$DW54,0)</f>
        <v>999</v>
      </c>
      <c r="EM54" s="442">
        <f t="shared" ref="EM54:EM67" si="68">ROUND($DA54*DQ54/$DW54,0)</f>
        <v>793</v>
      </c>
      <c r="EN54" s="442">
        <f t="shared" ref="EN54:EN67" si="69">ROUND($DA54*DR54/$DW54,0)</f>
        <v>511</v>
      </c>
      <c r="EO54" s="442">
        <f t="shared" ref="EO54:EO67" si="70">ROUND($DA54*DS54/$DW54,0)</f>
        <v>217</v>
      </c>
      <c r="EP54" s="442">
        <f t="shared" ref="EP54:EP67" si="71">ROUND($DA54*DT54/$DW54,0)</f>
        <v>66</v>
      </c>
      <c r="EQ54" s="442">
        <f t="shared" ref="EQ54:EQ67" si="72">ROUND($DA54*DU54/$DW54,0)</f>
        <v>16</v>
      </c>
      <c r="ER54" s="442">
        <f t="shared" ref="ER54:ER67" si="73">ROUND($DA54*DV54/$DW54,0)</f>
        <v>2</v>
      </c>
      <c r="ES54" s="443">
        <f t="shared" si="26"/>
        <v>18720</v>
      </c>
      <c r="EU54" s="245">
        <f t="shared" si="31"/>
        <v>121644</v>
      </c>
      <c r="EV54" s="245">
        <f t="shared" si="32"/>
        <v>130245</v>
      </c>
      <c r="EW54" s="245">
        <f t="shared" si="33"/>
        <v>139002</v>
      </c>
      <c r="EX54" s="245">
        <f t="shared" si="34"/>
        <v>137200</v>
      </c>
      <c r="EY54" s="245">
        <f t="shared" si="35"/>
        <v>135024</v>
      </c>
      <c r="EZ54" s="245">
        <f t="shared" si="36"/>
        <v>148536</v>
      </c>
      <c r="FA54" s="245">
        <f t="shared" si="37"/>
        <v>172136</v>
      </c>
      <c r="FB54" s="245">
        <f t="shared" si="38"/>
        <v>214476</v>
      </c>
      <c r="FC54" s="245">
        <f t="shared" si="39"/>
        <v>191098</v>
      </c>
      <c r="FD54" s="245">
        <f t="shared" si="40"/>
        <v>172944</v>
      </c>
      <c r="FE54" s="245">
        <f t="shared" si="41"/>
        <v>159076</v>
      </c>
      <c r="FF54" s="245">
        <f t="shared" si="42"/>
        <v>180372</v>
      </c>
      <c r="FG54" s="245">
        <f t="shared" si="43"/>
        <v>219706</v>
      </c>
      <c r="FH54" s="245">
        <f t="shared" si="44"/>
        <v>179971</v>
      </c>
      <c r="FI54" s="245">
        <f t="shared" si="45"/>
        <v>142666</v>
      </c>
      <c r="FJ54" s="245">
        <f t="shared" si="46"/>
        <v>113216</v>
      </c>
      <c r="FK54" s="245">
        <f t="shared" si="47"/>
        <v>73017</v>
      </c>
      <c r="FL54" s="245">
        <f t="shared" si="48"/>
        <v>31039</v>
      </c>
      <c r="FM54" s="245">
        <f t="shared" si="49"/>
        <v>9366</v>
      </c>
      <c r="FN54" s="245">
        <f t="shared" si="50"/>
        <v>2344</v>
      </c>
      <c r="FO54" s="245">
        <f t="shared" si="51"/>
        <v>250</v>
      </c>
      <c r="FP54" s="452">
        <f t="shared" si="27"/>
        <v>2673328</v>
      </c>
      <c r="FQ54" s="443">
        <f t="shared" si="52"/>
        <v>0</v>
      </c>
    </row>
    <row r="55" spans="1:173" s="232" customFormat="1" ht="12.75" x14ac:dyDescent="0.15">
      <c r="A55" s="230" t="s">
        <v>1173</v>
      </c>
      <c r="B55" s="261" t="s">
        <v>1066</v>
      </c>
      <c r="C55" s="245">
        <v>731114</v>
      </c>
      <c r="D55" s="245">
        <v>6269</v>
      </c>
      <c r="E55" s="245">
        <v>6252</v>
      </c>
      <c r="F55" s="245">
        <v>6441</v>
      </c>
      <c r="G55" s="245">
        <v>6489</v>
      </c>
      <c r="H55" s="245">
        <v>6411</v>
      </c>
      <c r="I55" s="245">
        <v>6249</v>
      </c>
      <c r="J55" s="245">
        <v>6423</v>
      </c>
      <c r="K55" s="245">
        <v>6767</v>
      </c>
      <c r="L55" s="245">
        <v>6759</v>
      </c>
      <c r="M55" s="245">
        <v>6855</v>
      </c>
      <c r="N55" s="245">
        <v>6892</v>
      </c>
      <c r="O55" s="245">
        <v>7002</v>
      </c>
      <c r="P55" s="245">
        <v>7076</v>
      </c>
      <c r="Q55" s="245">
        <v>6907</v>
      </c>
      <c r="R55" s="245">
        <v>6865</v>
      </c>
      <c r="S55" s="245">
        <v>7140</v>
      </c>
      <c r="T55" s="245">
        <v>7222</v>
      </c>
      <c r="U55" s="245">
        <v>7053</v>
      </c>
      <c r="V55" s="245">
        <v>7697</v>
      </c>
      <c r="W55" s="245">
        <v>7980</v>
      </c>
      <c r="X55" s="245">
        <v>8433</v>
      </c>
      <c r="Y55" s="245">
        <v>8095</v>
      </c>
      <c r="Z55" s="245">
        <v>8228</v>
      </c>
      <c r="AA55" s="245">
        <v>7907</v>
      </c>
      <c r="AB55" s="245">
        <v>8011</v>
      </c>
      <c r="AC55" s="245">
        <v>8404</v>
      </c>
      <c r="AD55" s="245">
        <v>8385</v>
      </c>
      <c r="AE55" s="245">
        <v>8383</v>
      </c>
      <c r="AF55" s="245">
        <v>8034</v>
      </c>
      <c r="AG55" s="245">
        <v>8381</v>
      </c>
      <c r="AH55" s="245">
        <v>8504</v>
      </c>
      <c r="AI55" s="245">
        <v>8880</v>
      </c>
      <c r="AJ55" s="245">
        <v>9169</v>
      </c>
      <c r="AK55" s="245">
        <v>9661</v>
      </c>
      <c r="AL55" s="245">
        <v>10023</v>
      </c>
      <c r="AM55" s="245">
        <v>10994</v>
      </c>
      <c r="AN55" s="245">
        <v>11654</v>
      </c>
      <c r="AO55" s="245">
        <v>11800</v>
      </c>
      <c r="AP55" s="245">
        <v>11637</v>
      </c>
      <c r="AQ55" s="245">
        <v>11309</v>
      </c>
      <c r="AR55" s="245">
        <v>11009</v>
      </c>
      <c r="AS55" s="245">
        <v>10949</v>
      </c>
      <c r="AT55" s="245">
        <v>10678</v>
      </c>
      <c r="AU55" s="245">
        <v>10207</v>
      </c>
      <c r="AV55" s="245">
        <v>8267</v>
      </c>
      <c r="AW55" s="245">
        <v>10241</v>
      </c>
      <c r="AX55" s="245">
        <v>9524</v>
      </c>
      <c r="AY55" s="245">
        <v>9278</v>
      </c>
      <c r="AZ55" s="245">
        <v>9101</v>
      </c>
      <c r="BA55" s="245">
        <v>8927</v>
      </c>
      <c r="BB55" s="245">
        <v>8760</v>
      </c>
      <c r="BC55" s="245">
        <v>8991</v>
      </c>
      <c r="BD55" s="245">
        <v>8759</v>
      </c>
      <c r="BE55" s="245">
        <v>8178</v>
      </c>
      <c r="BF55" s="245">
        <v>8681</v>
      </c>
      <c r="BG55" s="245">
        <v>8964</v>
      </c>
      <c r="BH55" s="245">
        <v>9040</v>
      </c>
      <c r="BI55" s="245">
        <v>9661</v>
      </c>
      <c r="BJ55" s="245">
        <v>10193</v>
      </c>
      <c r="BK55" s="245">
        <v>10977</v>
      </c>
      <c r="BL55" s="245">
        <v>11641</v>
      </c>
      <c r="BM55" s="245">
        <v>13725</v>
      </c>
      <c r="BN55" s="245">
        <v>13550</v>
      </c>
      <c r="BO55" s="245">
        <v>13119</v>
      </c>
      <c r="BP55" s="245">
        <v>7805</v>
      </c>
      <c r="BQ55" s="245">
        <v>8501</v>
      </c>
      <c r="BR55" s="245">
        <v>10373</v>
      </c>
      <c r="BS55" s="245">
        <v>9819</v>
      </c>
      <c r="BT55" s="245">
        <v>10296</v>
      </c>
      <c r="BU55" s="245">
        <v>9717</v>
      </c>
      <c r="BV55" s="245">
        <v>8504</v>
      </c>
      <c r="BW55" s="245">
        <v>7294</v>
      </c>
      <c r="BX55" s="245">
        <v>7570</v>
      </c>
      <c r="BY55" s="245">
        <v>7655</v>
      </c>
      <c r="BZ55" s="245">
        <v>7551</v>
      </c>
      <c r="CA55" s="245">
        <v>7211</v>
      </c>
      <c r="CB55" s="245">
        <v>6422</v>
      </c>
      <c r="CC55" s="245">
        <v>6427</v>
      </c>
      <c r="CD55" s="245">
        <v>6010</v>
      </c>
      <c r="CE55" s="245">
        <v>5258</v>
      </c>
      <c r="CF55" s="245">
        <v>4687</v>
      </c>
      <c r="CG55" s="245">
        <v>4385</v>
      </c>
      <c r="CH55" s="245">
        <v>4037</v>
      </c>
      <c r="CI55" s="245">
        <v>3588</v>
      </c>
      <c r="CJ55" s="245">
        <v>3151</v>
      </c>
      <c r="CK55" s="245">
        <v>2509</v>
      </c>
      <c r="CL55" s="245">
        <v>2046</v>
      </c>
      <c r="CM55" s="245">
        <v>1554</v>
      </c>
      <c r="CN55" s="245">
        <v>1279</v>
      </c>
      <c r="CO55" s="245">
        <v>975</v>
      </c>
      <c r="CP55" s="245">
        <v>814</v>
      </c>
      <c r="CQ55" s="245">
        <v>520</v>
      </c>
      <c r="CR55" s="245">
        <v>457</v>
      </c>
      <c r="CS55" s="245">
        <v>338</v>
      </c>
      <c r="CT55" s="245">
        <v>281</v>
      </c>
      <c r="CU55" s="245">
        <v>210</v>
      </c>
      <c r="CV55" s="245">
        <v>183</v>
      </c>
      <c r="CW55" s="245">
        <v>111</v>
      </c>
      <c r="CX55" s="245">
        <v>81</v>
      </c>
      <c r="CY55" s="245">
        <v>50</v>
      </c>
      <c r="CZ55" s="245">
        <v>53</v>
      </c>
      <c r="DA55" s="266">
        <v>8331</v>
      </c>
      <c r="DB55" s="245">
        <v>31862</v>
      </c>
      <c r="DC55" s="245">
        <v>33053</v>
      </c>
      <c r="DD55" s="245">
        <v>34742</v>
      </c>
      <c r="DE55" s="245">
        <v>37092</v>
      </c>
      <c r="DF55" s="245">
        <v>40674</v>
      </c>
      <c r="DG55" s="245">
        <v>41587</v>
      </c>
      <c r="DH55" s="245">
        <v>46237</v>
      </c>
      <c r="DI55" s="245">
        <v>57394</v>
      </c>
      <c r="DJ55" s="245">
        <v>51110</v>
      </c>
      <c r="DK55" s="245">
        <v>47071</v>
      </c>
      <c r="DL55" s="245">
        <v>43369</v>
      </c>
      <c r="DM55" s="245">
        <v>48835</v>
      </c>
      <c r="DN55" s="245">
        <v>59840</v>
      </c>
      <c r="DO55" s="245">
        <v>48706</v>
      </c>
      <c r="DP55" s="245">
        <v>38574</v>
      </c>
      <c r="DQ55" s="245">
        <v>31328</v>
      </c>
      <c r="DR55" s="245">
        <v>19848</v>
      </c>
      <c r="DS55" s="245">
        <v>8363</v>
      </c>
      <c r="DT55" s="245">
        <v>2410</v>
      </c>
      <c r="DU55" s="245">
        <v>635</v>
      </c>
      <c r="DV55" s="245">
        <v>53</v>
      </c>
      <c r="DW55" s="266">
        <f t="shared" si="24"/>
        <v>722783</v>
      </c>
      <c r="DX55" s="442">
        <f t="shared" si="54"/>
        <v>367</v>
      </c>
      <c r="DY55" s="442">
        <f t="shared" si="55"/>
        <v>381</v>
      </c>
      <c r="DZ55" s="442">
        <f t="shared" si="56"/>
        <v>400</v>
      </c>
      <c r="EA55" s="442">
        <f t="shared" si="57"/>
        <v>428</v>
      </c>
      <c r="EB55" s="442">
        <f t="shared" si="58"/>
        <v>469</v>
      </c>
      <c r="EC55" s="442">
        <f t="shared" si="59"/>
        <v>479</v>
      </c>
      <c r="ED55" s="442">
        <f t="shared" si="60"/>
        <v>533</v>
      </c>
      <c r="EE55" s="442">
        <f t="shared" si="61"/>
        <v>662</v>
      </c>
      <c r="EF55" s="442">
        <f t="shared" si="62"/>
        <v>589</v>
      </c>
      <c r="EG55" s="442">
        <f t="shared" si="63"/>
        <v>543</v>
      </c>
      <c r="EH55" s="442">
        <f t="shared" si="64"/>
        <v>500</v>
      </c>
      <c r="EI55" s="442">
        <f t="shared" si="65"/>
        <v>563</v>
      </c>
      <c r="EJ55" s="444">
        <f>ROUND($DA55*DN55/$DW55,0)-1</f>
        <v>689</v>
      </c>
      <c r="EK55" s="442">
        <f t="shared" si="66"/>
        <v>561</v>
      </c>
      <c r="EL55" s="442">
        <f t="shared" si="67"/>
        <v>445</v>
      </c>
      <c r="EM55" s="442">
        <f t="shared" si="68"/>
        <v>361</v>
      </c>
      <c r="EN55" s="442">
        <f t="shared" si="69"/>
        <v>229</v>
      </c>
      <c r="EO55" s="442">
        <f t="shared" si="70"/>
        <v>96</v>
      </c>
      <c r="EP55" s="442">
        <f t="shared" si="71"/>
        <v>28</v>
      </c>
      <c r="EQ55" s="442">
        <f t="shared" si="72"/>
        <v>7</v>
      </c>
      <c r="ER55" s="442">
        <f t="shared" si="73"/>
        <v>1</v>
      </c>
      <c r="ES55" s="443">
        <f t="shared" si="26"/>
        <v>8331</v>
      </c>
      <c r="EU55" s="245">
        <f t="shared" si="31"/>
        <v>32229</v>
      </c>
      <c r="EV55" s="245">
        <f t="shared" si="32"/>
        <v>33434</v>
      </c>
      <c r="EW55" s="245">
        <f t="shared" si="33"/>
        <v>35142</v>
      </c>
      <c r="EX55" s="245">
        <f t="shared" si="34"/>
        <v>37520</v>
      </c>
      <c r="EY55" s="245">
        <f t="shared" si="35"/>
        <v>41143</v>
      </c>
      <c r="EZ55" s="245">
        <f t="shared" si="36"/>
        <v>42066</v>
      </c>
      <c r="FA55" s="245">
        <f t="shared" si="37"/>
        <v>46770</v>
      </c>
      <c r="FB55" s="245">
        <f t="shared" si="38"/>
        <v>58056</v>
      </c>
      <c r="FC55" s="245">
        <f t="shared" si="39"/>
        <v>51699</v>
      </c>
      <c r="FD55" s="245">
        <f t="shared" si="40"/>
        <v>47614</v>
      </c>
      <c r="FE55" s="245">
        <f t="shared" si="41"/>
        <v>43869</v>
      </c>
      <c r="FF55" s="245">
        <f t="shared" si="42"/>
        <v>49398</v>
      </c>
      <c r="FG55" s="245">
        <f t="shared" si="43"/>
        <v>60529</v>
      </c>
      <c r="FH55" s="245">
        <f t="shared" si="44"/>
        <v>49267</v>
      </c>
      <c r="FI55" s="245">
        <f t="shared" si="45"/>
        <v>39019</v>
      </c>
      <c r="FJ55" s="245">
        <f t="shared" si="46"/>
        <v>31689</v>
      </c>
      <c r="FK55" s="245">
        <f t="shared" si="47"/>
        <v>20077</v>
      </c>
      <c r="FL55" s="245">
        <f t="shared" si="48"/>
        <v>8459</v>
      </c>
      <c r="FM55" s="245">
        <f t="shared" si="49"/>
        <v>2438</v>
      </c>
      <c r="FN55" s="245">
        <f t="shared" si="50"/>
        <v>642</v>
      </c>
      <c r="FO55" s="245">
        <f t="shared" si="51"/>
        <v>54</v>
      </c>
      <c r="FP55" s="452">
        <f t="shared" si="27"/>
        <v>731114</v>
      </c>
      <c r="FQ55" s="443">
        <f t="shared" si="52"/>
        <v>0</v>
      </c>
    </row>
    <row r="56" spans="1:173" s="232" customFormat="1" ht="12.75" x14ac:dyDescent="0.15">
      <c r="A56" s="230" t="s">
        <v>1070</v>
      </c>
      <c r="B56" s="261" t="s">
        <v>1066</v>
      </c>
      <c r="C56" s="245">
        <v>98821</v>
      </c>
      <c r="D56" s="245">
        <v>963</v>
      </c>
      <c r="E56" s="245">
        <v>920</v>
      </c>
      <c r="F56" s="245">
        <v>945</v>
      </c>
      <c r="G56" s="245">
        <v>995</v>
      </c>
      <c r="H56" s="245">
        <v>994</v>
      </c>
      <c r="I56" s="245">
        <v>953</v>
      </c>
      <c r="J56" s="245">
        <v>963</v>
      </c>
      <c r="K56" s="245">
        <v>1048</v>
      </c>
      <c r="L56" s="245">
        <v>1114</v>
      </c>
      <c r="M56" s="245">
        <v>1053</v>
      </c>
      <c r="N56" s="245">
        <v>1009</v>
      </c>
      <c r="O56" s="245">
        <v>1068</v>
      </c>
      <c r="P56" s="245">
        <v>1075</v>
      </c>
      <c r="Q56" s="245">
        <v>996</v>
      </c>
      <c r="R56" s="245">
        <v>1020</v>
      </c>
      <c r="S56" s="245">
        <v>1001</v>
      </c>
      <c r="T56" s="245">
        <v>1031</v>
      </c>
      <c r="U56" s="245">
        <v>946</v>
      </c>
      <c r="V56" s="245">
        <v>1008</v>
      </c>
      <c r="W56" s="245">
        <v>1177</v>
      </c>
      <c r="X56" s="245">
        <v>1244</v>
      </c>
      <c r="Y56" s="245">
        <v>1209</v>
      </c>
      <c r="Z56" s="245">
        <v>1167</v>
      </c>
      <c r="AA56" s="245">
        <v>1155</v>
      </c>
      <c r="AB56" s="245">
        <v>1147</v>
      </c>
      <c r="AC56" s="245">
        <v>1140</v>
      </c>
      <c r="AD56" s="245">
        <v>1049</v>
      </c>
      <c r="AE56" s="245">
        <v>1129</v>
      </c>
      <c r="AF56" s="245">
        <v>1078</v>
      </c>
      <c r="AG56" s="245">
        <v>1176</v>
      </c>
      <c r="AH56" s="245">
        <v>1131</v>
      </c>
      <c r="AI56" s="245">
        <v>1209</v>
      </c>
      <c r="AJ56" s="245">
        <v>1311</v>
      </c>
      <c r="AK56" s="245">
        <v>1397</v>
      </c>
      <c r="AL56" s="245">
        <v>1413</v>
      </c>
      <c r="AM56" s="245">
        <v>1563</v>
      </c>
      <c r="AN56" s="245">
        <v>1736</v>
      </c>
      <c r="AO56" s="245">
        <v>1702</v>
      </c>
      <c r="AP56" s="245">
        <v>1752</v>
      </c>
      <c r="AQ56" s="245">
        <v>1642</v>
      </c>
      <c r="AR56" s="245">
        <v>1731</v>
      </c>
      <c r="AS56" s="245">
        <v>1699</v>
      </c>
      <c r="AT56" s="245">
        <v>1659</v>
      </c>
      <c r="AU56" s="245">
        <v>1585</v>
      </c>
      <c r="AV56" s="245">
        <v>1344</v>
      </c>
      <c r="AW56" s="245">
        <v>1599</v>
      </c>
      <c r="AX56" s="245">
        <v>1432</v>
      </c>
      <c r="AY56" s="245">
        <v>1416</v>
      </c>
      <c r="AZ56" s="245">
        <v>1360</v>
      </c>
      <c r="BA56" s="245">
        <v>1334</v>
      </c>
      <c r="BB56" s="245">
        <v>1234</v>
      </c>
      <c r="BC56" s="245">
        <v>1330</v>
      </c>
      <c r="BD56" s="245">
        <v>1223</v>
      </c>
      <c r="BE56" s="245">
        <v>1211</v>
      </c>
      <c r="BF56" s="245">
        <v>1129</v>
      </c>
      <c r="BG56" s="245">
        <v>1133</v>
      </c>
      <c r="BH56" s="245">
        <v>1179</v>
      </c>
      <c r="BI56" s="245">
        <v>1148</v>
      </c>
      <c r="BJ56" s="245">
        <v>1158</v>
      </c>
      <c r="BK56" s="245">
        <v>1279</v>
      </c>
      <c r="BL56" s="245">
        <v>1461</v>
      </c>
      <c r="BM56" s="245">
        <v>1696</v>
      </c>
      <c r="BN56" s="245">
        <v>1582</v>
      </c>
      <c r="BO56" s="245">
        <v>1599</v>
      </c>
      <c r="BP56" s="245">
        <v>901</v>
      </c>
      <c r="BQ56" s="245">
        <v>955</v>
      </c>
      <c r="BR56" s="245">
        <v>1127</v>
      </c>
      <c r="BS56" s="245">
        <v>1099</v>
      </c>
      <c r="BT56" s="245">
        <v>1111</v>
      </c>
      <c r="BU56" s="245">
        <v>1112</v>
      </c>
      <c r="BV56" s="245">
        <v>957</v>
      </c>
      <c r="BW56" s="245">
        <v>818</v>
      </c>
      <c r="BX56" s="245">
        <v>804</v>
      </c>
      <c r="BY56" s="245">
        <v>854</v>
      </c>
      <c r="BZ56" s="245">
        <v>842</v>
      </c>
      <c r="CA56" s="245">
        <v>851</v>
      </c>
      <c r="CB56" s="245">
        <v>724</v>
      </c>
      <c r="CC56" s="245">
        <v>733</v>
      </c>
      <c r="CD56" s="245">
        <v>693</v>
      </c>
      <c r="CE56" s="245">
        <v>616</v>
      </c>
      <c r="CF56" s="245">
        <v>532</v>
      </c>
      <c r="CG56" s="245">
        <v>545</v>
      </c>
      <c r="CH56" s="245">
        <v>492</v>
      </c>
      <c r="CI56" s="245">
        <v>407</v>
      </c>
      <c r="CJ56" s="245">
        <v>387</v>
      </c>
      <c r="CK56" s="245">
        <v>340</v>
      </c>
      <c r="CL56" s="245">
        <v>249</v>
      </c>
      <c r="CM56" s="245">
        <v>211</v>
      </c>
      <c r="CN56" s="245">
        <v>173</v>
      </c>
      <c r="CO56" s="245">
        <v>124</v>
      </c>
      <c r="CP56" s="245">
        <v>112</v>
      </c>
      <c r="CQ56" s="245">
        <v>55</v>
      </c>
      <c r="CR56" s="245">
        <v>62</v>
      </c>
      <c r="CS56" s="245">
        <v>38</v>
      </c>
      <c r="CT56" s="245">
        <v>33</v>
      </c>
      <c r="CU56" s="245">
        <v>24</v>
      </c>
      <c r="CV56" s="245">
        <v>25</v>
      </c>
      <c r="CW56" s="245">
        <v>7</v>
      </c>
      <c r="CX56" s="245">
        <v>8</v>
      </c>
      <c r="CY56" s="245">
        <v>7</v>
      </c>
      <c r="CZ56" s="245">
        <v>4</v>
      </c>
      <c r="DA56" s="266">
        <v>639</v>
      </c>
      <c r="DB56" s="245">
        <v>4817</v>
      </c>
      <c r="DC56" s="245">
        <v>5131</v>
      </c>
      <c r="DD56" s="245">
        <v>5168</v>
      </c>
      <c r="DE56" s="245">
        <v>5163</v>
      </c>
      <c r="DF56" s="245">
        <v>5922</v>
      </c>
      <c r="DG56" s="245">
        <v>5572</v>
      </c>
      <c r="DH56" s="245">
        <v>6461</v>
      </c>
      <c r="DI56" s="245">
        <v>8395</v>
      </c>
      <c r="DJ56" s="245">
        <v>8018</v>
      </c>
      <c r="DK56" s="245">
        <v>7141</v>
      </c>
      <c r="DL56" s="245">
        <v>6127</v>
      </c>
      <c r="DM56" s="245">
        <v>5897</v>
      </c>
      <c r="DN56" s="245">
        <v>7239</v>
      </c>
      <c r="DO56" s="245">
        <v>5404</v>
      </c>
      <c r="DP56" s="245">
        <v>4275</v>
      </c>
      <c r="DQ56" s="245">
        <v>3617</v>
      </c>
      <c r="DR56" s="245">
        <v>2363</v>
      </c>
      <c r="DS56" s="245">
        <v>1097</v>
      </c>
      <c r="DT56" s="245">
        <v>300</v>
      </c>
      <c r="DU56" s="245">
        <v>71</v>
      </c>
      <c r="DV56" s="245">
        <v>4</v>
      </c>
      <c r="DW56" s="266">
        <f t="shared" si="24"/>
        <v>98182</v>
      </c>
      <c r="DX56" s="442">
        <f t="shared" si="54"/>
        <v>31</v>
      </c>
      <c r="DY56" s="442">
        <f t="shared" si="55"/>
        <v>33</v>
      </c>
      <c r="DZ56" s="442">
        <f t="shared" si="56"/>
        <v>34</v>
      </c>
      <c r="EA56" s="442">
        <f t="shared" si="57"/>
        <v>34</v>
      </c>
      <c r="EB56" s="442">
        <f t="shared" si="58"/>
        <v>39</v>
      </c>
      <c r="EC56" s="442">
        <f t="shared" si="59"/>
        <v>36</v>
      </c>
      <c r="ED56" s="442">
        <f t="shared" si="60"/>
        <v>42</v>
      </c>
      <c r="EE56" s="442">
        <f t="shared" si="61"/>
        <v>55</v>
      </c>
      <c r="EF56" s="442">
        <f t="shared" si="62"/>
        <v>52</v>
      </c>
      <c r="EG56" s="442">
        <f t="shared" si="63"/>
        <v>46</v>
      </c>
      <c r="EH56" s="442">
        <f t="shared" si="64"/>
        <v>40</v>
      </c>
      <c r="EI56" s="442">
        <f t="shared" si="65"/>
        <v>38</v>
      </c>
      <c r="EJ56" s="444">
        <f>ROUND($DA56*DN56/$DW56,0)+1</f>
        <v>48</v>
      </c>
      <c r="EK56" s="442">
        <f t="shared" si="66"/>
        <v>35</v>
      </c>
      <c r="EL56" s="442">
        <f t="shared" si="67"/>
        <v>28</v>
      </c>
      <c r="EM56" s="442">
        <f t="shared" si="68"/>
        <v>24</v>
      </c>
      <c r="EN56" s="442">
        <f t="shared" si="69"/>
        <v>15</v>
      </c>
      <c r="EO56" s="442">
        <f t="shared" si="70"/>
        <v>7</v>
      </c>
      <c r="EP56" s="442">
        <f t="shared" si="71"/>
        <v>2</v>
      </c>
      <c r="EQ56" s="442">
        <f t="shared" si="72"/>
        <v>0</v>
      </c>
      <c r="ER56" s="442">
        <f t="shared" si="73"/>
        <v>0</v>
      </c>
      <c r="ES56" s="443">
        <f t="shared" si="26"/>
        <v>639</v>
      </c>
      <c r="EU56" s="245">
        <f t="shared" si="31"/>
        <v>4848</v>
      </c>
      <c r="EV56" s="245">
        <f t="shared" si="32"/>
        <v>5164</v>
      </c>
      <c r="EW56" s="245">
        <f t="shared" si="33"/>
        <v>5202</v>
      </c>
      <c r="EX56" s="245">
        <f t="shared" si="34"/>
        <v>5197</v>
      </c>
      <c r="EY56" s="245">
        <f t="shared" si="35"/>
        <v>5961</v>
      </c>
      <c r="EZ56" s="245">
        <f t="shared" si="36"/>
        <v>5608</v>
      </c>
      <c r="FA56" s="245">
        <f t="shared" si="37"/>
        <v>6503</v>
      </c>
      <c r="FB56" s="245">
        <f t="shared" si="38"/>
        <v>8450</v>
      </c>
      <c r="FC56" s="245">
        <f t="shared" si="39"/>
        <v>8070</v>
      </c>
      <c r="FD56" s="245">
        <f t="shared" si="40"/>
        <v>7187</v>
      </c>
      <c r="FE56" s="245">
        <f t="shared" si="41"/>
        <v>6167</v>
      </c>
      <c r="FF56" s="245">
        <f t="shared" si="42"/>
        <v>5935</v>
      </c>
      <c r="FG56" s="245">
        <f t="shared" si="43"/>
        <v>7287</v>
      </c>
      <c r="FH56" s="245">
        <f t="shared" si="44"/>
        <v>5439</v>
      </c>
      <c r="FI56" s="245">
        <f t="shared" si="45"/>
        <v>4303</v>
      </c>
      <c r="FJ56" s="245">
        <f t="shared" si="46"/>
        <v>3641</v>
      </c>
      <c r="FK56" s="245">
        <f t="shared" si="47"/>
        <v>2378</v>
      </c>
      <c r="FL56" s="245">
        <f t="shared" si="48"/>
        <v>1104</v>
      </c>
      <c r="FM56" s="245">
        <f t="shared" si="49"/>
        <v>302</v>
      </c>
      <c r="FN56" s="245">
        <f t="shared" si="50"/>
        <v>71</v>
      </c>
      <c r="FO56" s="245">
        <f t="shared" si="51"/>
        <v>4</v>
      </c>
      <c r="FP56" s="452">
        <f t="shared" si="27"/>
        <v>98821</v>
      </c>
      <c r="FQ56" s="443">
        <f t="shared" si="52"/>
        <v>0</v>
      </c>
    </row>
    <row r="57" spans="1:173" s="232" customFormat="1" ht="12.75" x14ac:dyDescent="0.15">
      <c r="A57" s="230" t="s">
        <v>1071</v>
      </c>
      <c r="B57" s="261" t="s">
        <v>1066</v>
      </c>
      <c r="C57" s="245">
        <v>63003</v>
      </c>
      <c r="D57" s="245">
        <v>619</v>
      </c>
      <c r="E57" s="245">
        <v>562</v>
      </c>
      <c r="F57" s="245">
        <v>565</v>
      </c>
      <c r="G57" s="245">
        <v>562</v>
      </c>
      <c r="H57" s="245">
        <v>551</v>
      </c>
      <c r="I57" s="245">
        <v>550</v>
      </c>
      <c r="J57" s="245">
        <v>560</v>
      </c>
      <c r="K57" s="245">
        <v>550</v>
      </c>
      <c r="L57" s="245">
        <v>579</v>
      </c>
      <c r="M57" s="245">
        <v>536</v>
      </c>
      <c r="N57" s="245">
        <v>614</v>
      </c>
      <c r="O57" s="245">
        <v>576</v>
      </c>
      <c r="P57" s="245">
        <v>554</v>
      </c>
      <c r="Q57" s="245">
        <v>508</v>
      </c>
      <c r="R57" s="245">
        <v>513</v>
      </c>
      <c r="S57" s="245">
        <v>518</v>
      </c>
      <c r="T57" s="245">
        <v>552</v>
      </c>
      <c r="U57" s="245">
        <v>517</v>
      </c>
      <c r="V57" s="245">
        <v>665</v>
      </c>
      <c r="W57" s="245">
        <v>886</v>
      </c>
      <c r="X57" s="245">
        <v>1019</v>
      </c>
      <c r="Y57" s="245">
        <v>999</v>
      </c>
      <c r="Z57" s="245">
        <v>970</v>
      </c>
      <c r="AA57" s="245">
        <v>890</v>
      </c>
      <c r="AB57" s="245">
        <v>804</v>
      </c>
      <c r="AC57" s="245">
        <v>785</v>
      </c>
      <c r="AD57" s="245">
        <v>712</v>
      </c>
      <c r="AE57" s="245">
        <v>723</v>
      </c>
      <c r="AF57" s="245">
        <v>690</v>
      </c>
      <c r="AG57" s="245">
        <v>802</v>
      </c>
      <c r="AH57" s="245">
        <v>775</v>
      </c>
      <c r="AI57" s="245">
        <v>881</v>
      </c>
      <c r="AJ57" s="245">
        <v>853</v>
      </c>
      <c r="AK57" s="245">
        <v>904</v>
      </c>
      <c r="AL57" s="245">
        <v>883</v>
      </c>
      <c r="AM57" s="245">
        <v>1032</v>
      </c>
      <c r="AN57" s="245">
        <v>1072</v>
      </c>
      <c r="AO57" s="245">
        <v>1139</v>
      </c>
      <c r="AP57" s="245">
        <v>1022</v>
      </c>
      <c r="AQ57" s="245">
        <v>1093</v>
      </c>
      <c r="AR57" s="245">
        <v>1047</v>
      </c>
      <c r="AS57" s="245">
        <v>1012</v>
      </c>
      <c r="AT57" s="245">
        <v>1013</v>
      </c>
      <c r="AU57" s="245">
        <v>841</v>
      </c>
      <c r="AV57" s="245">
        <v>744</v>
      </c>
      <c r="AW57" s="245">
        <v>915</v>
      </c>
      <c r="AX57" s="245">
        <v>864</v>
      </c>
      <c r="AY57" s="245">
        <v>760</v>
      </c>
      <c r="AZ57" s="245">
        <v>808</v>
      </c>
      <c r="BA57" s="245">
        <v>759</v>
      </c>
      <c r="BB57" s="245">
        <v>712</v>
      </c>
      <c r="BC57" s="245">
        <v>698</v>
      </c>
      <c r="BD57" s="245">
        <v>659</v>
      </c>
      <c r="BE57" s="245">
        <v>585</v>
      </c>
      <c r="BF57" s="245">
        <v>682</v>
      </c>
      <c r="BG57" s="245">
        <v>692</v>
      </c>
      <c r="BH57" s="245">
        <v>682</v>
      </c>
      <c r="BI57" s="245">
        <v>744</v>
      </c>
      <c r="BJ57" s="245">
        <v>780</v>
      </c>
      <c r="BK57" s="245">
        <v>852</v>
      </c>
      <c r="BL57" s="245">
        <v>871</v>
      </c>
      <c r="BM57" s="245">
        <v>1000</v>
      </c>
      <c r="BN57" s="245">
        <v>1012</v>
      </c>
      <c r="BO57" s="245">
        <v>952</v>
      </c>
      <c r="BP57" s="245">
        <v>611</v>
      </c>
      <c r="BQ57" s="245">
        <v>661</v>
      </c>
      <c r="BR57" s="245">
        <v>753</v>
      </c>
      <c r="BS57" s="245">
        <v>718</v>
      </c>
      <c r="BT57" s="245">
        <v>779</v>
      </c>
      <c r="BU57" s="245">
        <v>728</v>
      </c>
      <c r="BV57" s="245">
        <v>650</v>
      </c>
      <c r="BW57" s="245">
        <v>546</v>
      </c>
      <c r="BX57" s="245">
        <v>571</v>
      </c>
      <c r="BY57" s="245">
        <v>587</v>
      </c>
      <c r="BZ57" s="245">
        <v>593</v>
      </c>
      <c r="CA57" s="245">
        <v>583</v>
      </c>
      <c r="CB57" s="245">
        <v>522</v>
      </c>
      <c r="CC57" s="245">
        <v>566</v>
      </c>
      <c r="CD57" s="245">
        <v>508</v>
      </c>
      <c r="CE57" s="245">
        <v>467</v>
      </c>
      <c r="CF57" s="245">
        <v>439</v>
      </c>
      <c r="CG57" s="245">
        <v>382</v>
      </c>
      <c r="CH57" s="245">
        <v>388</v>
      </c>
      <c r="CI57" s="245">
        <v>364</v>
      </c>
      <c r="CJ57" s="245">
        <v>285</v>
      </c>
      <c r="CK57" s="245">
        <v>231</v>
      </c>
      <c r="CL57" s="245">
        <v>179</v>
      </c>
      <c r="CM57" s="245">
        <v>135</v>
      </c>
      <c r="CN57" s="245">
        <v>114</v>
      </c>
      <c r="CO57" s="245">
        <v>96</v>
      </c>
      <c r="CP57" s="245">
        <v>66</v>
      </c>
      <c r="CQ57" s="245">
        <v>58</v>
      </c>
      <c r="CR57" s="245">
        <v>32</v>
      </c>
      <c r="CS57" s="245">
        <v>31</v>
      </c>
      <c r="CT57" s="245">
        <v>33</v>
      </c>
      <c r="CU57" s="245">
        <v>19</v>
      </c>
      <c r="CV57" s="245">
        <v>20</v>
      </c>
      <c r="CW57" s="245">
        <v>16</v>
      </c>
      <c r="CX57" s="245">
        <v>3</v>
      </c>
      <c r="CY57" s="245">
        <v>2</v>
      </c>
      <c r="CZ57" s="245">
        <v>5</v>
      </c>
      <c r="DA57" s="266">
        <v>993</v>
      </c>
      <c r="DB57" s="245">
        <v>2859</v>
      </c>
      <c r="DC57" s="245">
        <v>2775</v>
      </c>
      <c r="DD57" s="245">
        <v>2765</v>
      </c>
      <c r="DE57" s="245">
        <v>3138</v>
      </c>
      <c r="DF57" s="245">
        <v>4682</v>
      </c>
      <c r="DG57" s="245">
        <v>3712</v>
      </c>
      <c r="DH57" s="245">
        <v>4296</v>
      </c>
      <c r="DI57" s="245">
        <v>5358</v>
      </c>
      <c r="DJ57" s="245">
        <v>4657</v>
      </c>
      <c r="DK57" s="245">
        <v>4106</v>
      </c>
      <c r="DL57" s="245">
        <v>3336</v>
      </c>
      <c r="DM57" s="245">
        <v>3750</v>
      </c>
      <c r="DN57" s="245">
        <v>4446</v>
      </c>
      <c r="DO57" s="245">
        <v>3639</v>
      </c>
      <c r="DP57" s="245">
        <v>2947</v>
      </c>
      <c r="DQ57" s="245">
        <v>2646</v>
      </c>
      <c r="DR57" s="245">
        <v>1858</v>
      </c>
      <c r="DS57" s="245">
        <v>755</v>
      </c>
      <c r="DT57" s="245">
        <v>220</v>
      </c>
      <c r="DU57" s="245">
        <v>60</v>
      </c>
      <c r="DV57" s="245">
        <v>5</v>
      </c>
      <c r="DW57" s="266">
        <f t="shared" si="24"/>
        <v>62010</v>
      </c>
      <c r="DX57" s="442">
        <f t="shared" si="54"/>
        <v>46</v>
      </c>
      <c r="DY57" s="442">
        <f t="shared" si="55"/>
        <v>44</v>
      </c>
      <c r="DZ57" s="442">
        <f t="shared" si="56"/>
        <v>44</v>
      </c>
      <c r="EA57" s="442">
        <f t="shared" si="57"/>
        <v>50</v>
      </c>
      <c r="EB57" s="442">
        <f t="shared" si="58"/>
        <v>75</v>
      </c>
      <c r="EC57" s="442">
        <f t="shared" si="59"/>
        <v>59</v>
      </c>
      <c r="ED57" s="442">
        <f t="shared" si="60"/>
        <v>69</v>
      </c>
      <c r="EE57" s="442">
        <f t="shared" si="61"/>
        <v>86</v>
      </c>
      <c r="EF57" s="442">
        <f t="shared" si="62"/>
        <v>75</v>
      </c>
      <c r="EG57" s="442">
        <f t="shared" si="63"/>
        <v>66</v>
      </c>
      <c r="EH57" s="442">
        <f t="shared" si="64"/>
        <v>53</v>
      </c>
      <c r="EI57" s="442">
        <f t="shared" si="65"/>
        <v>60</v>
      </c>
      <c r="EJ57" s="444">
        <f>ROUND($DA57*DN57/$DW57,0)+1</f>
        <v>72</v>
      </c>
      <c r="EK57" s="442">
        <f t="shared" si="66"/>
        <v>58</v>
      </c>
      <c r="EL57" s="442">
        <f t="shared" si="67"/>
        <v>47</v>
      </c>
      <c r="EM57" s="442">
        <f t="shared" si="68"/>
        <v>42</v>
      </c>
      <c r="EN57" s="442">
        <f t="shared" si="69"/>
        <v>30</v>
      </c>
      <c r="EO57" s="442">
        <f t="shared" si="70"/>
        <v>12</v>
      </c>
      <c r="EP57" s="442">
        <f t="shared" si="71"/>
        <v>4</v>
      </c>
      <c r="EQ57" s="442">
        <f t="shared" si="72"/>
        <v>1</v>
      </c>
      <c r="ER57" s="442">
        <f t="shared" si="73"/>
        <v>0</v>
      </c>
      <c r="ES57" s="443">
        <f t="shared" si="26"/>
        <v>993</v>
      </c>
      <c r="EU57" s="245">
        <f t="shared" si="31"/>
        <v>2905</v>
      </c>
      <c r="EV57" s="245">
        <f t="shared" si="32"/>
        <v>2819</v>
      </c>
      <c r="EW57" s="245">
        <f t="shared" si="33"/>
        <v>2809</v>
      </c>
      <c r="EX57" s="245">
        <f t="shared" si="34"/>
        <v>3188</v>
      </c>
      <c r="EY57" s="245">
        <f t="shared" si="35"/>
        <v>4757</v>
      </c>
      <c r="EZ57" s="245">
        <f t="shared" si="36"/>
        <v>3771</v>
      </c>
      <c r="FA57" s="245">
        <f t="shared" si="37"/>
        <v>4365</v>
      </c>
      <c r="FB57" s="245">
        <f t="shared" si="38"/>
        <v>5444</v>
      </c>
      <c r="FC57" s="245">
        <f t="shared" si="39"/>
        <v>4732</v>
      </c>
      <c r="FD57" s="245">
        <f t="shared" si="40"/>
        <v>4172</v>
      </c>
      <c r="FE57" s="245">
        <f t="shared" si="41"/>
        <v>3389</v>
      </c>
      <c r="FF57" s="245">
        <f t="shared" si="42"/>
        <v>3810</v>
      </c>
      <c r="FG57" s="245">
        <f t="shared" si="43"/>
        <v>4518</v>
      </c>
      <c r="FH57" s="245">
        <f t="shared" si="44"/>
        <v>3697</v>
      </c>
      <c r="FI57" s="245">
        <f t="shared" si="45"/>
        <v>2994</v>
      </c>
      <c r="FJ57" s="245">
        <f t="shared" si="46"/>
        <v>2688</v>
      </c>
      <c r="FK57" s="245">
        <f t="shared" si="47"/>
        <v>1888</v>
      </c>
      <c r="FL57" s="245">
        <f t="shared" si="48"/>
        <v>767</v>
      </c>
      <c r="FM57" s="245">
        <f t="shared" si="49"/>
        <v>224</v>
      </c>
      <c r="FN57" s="245">
        <f t="shared" si="50"/>
        <v>61</v>
      </c>
      <c r="FO57" s="245">
        <f t="shared" si="51"/>
        <v>5</v>
      </c>
      <c r="FP57" s="452">
        <f t="shared" si="27"/>
        <v>63003</v>
      </c>
      <c r="FQ57" s="443">
        <f t="shared" si="52"/>
        <v>0</v>
      </c>
    </row>
    <row r="58" spans="1:173" s="232" customFormat="1" ht="12.75" x14ac:dyDescent="0.15">
      <c r="A58" s="230" t="s">
        <v>1072</v>
      </c>
      <c r="B58" s="261" t="s">
        <v>1066</v>
      </c>
      <c r="C58" s="245">
        <v>52483</v>
      </c>
      <c r="D58" s="245">
        <v>397</v>
      </c>
      <c r="E58" s="245">
        <v>370</v>
      </c>
      <c r="F58" s="245">
        <v>364</v>
      </c>
      <c r="G58" s="245">
        <v>363</v>
      </c>
      <c r="H58" s="245">
        <v>351</v>
      </c>
      <c r="I58" s="245">
        <v>328</v>
      </c>
      <c r="J58" s="245">
        <v>357</v>
      </c>
      <c r="K58" s="245">
        <v>350</v>
      </c>
      <c r="L58" s="245">
        <v>365</v>
      </c>
      <c r="M58" s="245">
        <v>349</v>
      </c>
      <c r="N58" s="245">
        <v>351</v>
      </c>
      <c r="O58" s="245">
        <v>352</v>
      </c>
      <c r="P58" s="245">
        <v>341</v>
      </c>
      <c r="Q58" s="245">
        <v>359</v>
      </c>
      <c r="R58" s="245">
        <v>331</v>
      </c>
      <c r="S58" s="245">
        <v>372</v>
      </c>
      <c r="T58" s="245">
        <v>363</v>
      </c>
      <c r="U58" s="245">
        <v>354</v>
      </c>
      <c r="V58" s="245">
        <v>395</v>
      </c>
      <c r="W58" s="245">
        <v>391</v>
      </c>
      <c r="X58" s="245">
        <v>447</v>
      </c>
      <c r="Y58" s="245">
        <v>482</v>
      </c>
      <c r="Z58" s="245">
        <v>514</v>
      </c>
      <c r="AA58" s="245">
        <v>545</v>
      </c>
      <c r="AB58" s="245">
        <v>605</v>
      </c>
      <c r="AC58" s="245">
        <v>676</v>
      </c>
      <c r="AD58" s="245">
        <v>688</v>
      </c>
      <c r="AE58" s="245">
        <v>689</v>
      </c>
      <c r="AF58" s="245">
        <v>642</v>
      </c>
      <c r="AG58" s="245">
        <v>638</v>
      </c>
      <c r="AH58" s="245">
        <v>700</v>
      </c>
      <c r="AI58" s="245">
        <v>704</v>
      </c>
      <c r="AJ58" s="245">
        <v>649</v>
      </c>
      <c r="AK58" s="245">
        <v>704</v>
      </c>
      <c r="AL58" s="245">
        <v>738</v>
      </c>
      <c r="AM58" s="245">
        <v>781</v>
      </c>
      <c r="AN58" s="245">
        <v>819</v>
      </c>
      <c r="AO58" s="245">
        <v>812</v>
      </c>
      <c r="AP58" s="245">
        <v>800</v>
      </c>
      <c r="AQ58" s="245">
        <v>798</v>
      </c>
      <c r="AR58" s="245">
        <v>748</v>
      </c>
      <c r="AS58" s="245">
        <v>727</v>
      </c>
      <c r="AT58" s="245">
        <v>765</v>
      </c>
      <c r="AU58" s="245">
        <v>720</v>
      </c>
      <c r="AV58" s="245">
        <v>573</v>
      </c>
      <c r="AW58" s="245">
        <v>653</v>
      </c>
      <c r="AX58" s="245">
        <v>661</v>
      </c>
      <c r="AY58" s="245">
        <v>618</v>
      </c>
      <c r="AZ58" s="245">
        <v>617</v>
      </c>
      <c r="BA58" s="245">
        <v>616</v>
      </c>
      <c r="BB58" s="245">
        <v>586</v>
      </c>
      <c r="BC58" s="245">
        <v>594</v>
      </c>
      <c r="BD58" s="245">
        <v>575</v>
      </c>
      <c r="BE58" s="245">
        <v>558</v>
      </c>
      <c r="BF58" s="245">
        <v>580</v>
      </c>
      <c r="BG58" s="245">
        <v>624</v>
      </c>
      <c r="BH58" s="245">
        <v>622</v>
      </c>
      <c r="BI58" s="245">
        <v>699</v>
      </c>
      <c r="BJ58" s="245">
        <v>747</v>
      </c>
      <c r="BK58" s="245">
        <v>795</v>
      </c>
      <c r="BL58" s="245">
        <v>867</v>
      </c>
      <c r="BM58" s="245">
        <v>1049</v>
      </c>
      <c r="BN58" s="245">
        <v>1015</v>
      </c>
      <c r="BO58" s="245">
        <v>984</v>
      </c>
      <c r="BP58" s="245">
        <v>594</v>
      </c>
      <c r="BQ58" s="245">
        <v>619</v>
      </c>
      <c r="BR58" s="245">
        <v>877</v>
      </c>
      <c r="BS58" s="245">
        <v>760</v>
      </c>
      <c r="BT58" s="245">
        <v>839</v>
      </c>
      <c r="BU58" s="245">
        <v>810</v>
      </c>
      <c r="BV58" s="245">
        <v>701</v>
      </c>
      <c r="BW58" s="245">
        <v>576</v>
      </c>
      <c r="BX58" s="245">
        <v>634</v>
      </c>
      <c r="BY58" s="245">
        <v>681</v>
      </c>
      <c r="BZ58" s="245">
        <v>698</v>
      </c>
      <c r="CA58" s="245">
        <v>636</v>
      </c>
      <c r="CB58" s="245">
        <v>599</v>
      </c>
      <c r="CC58" s="245">
        <v>553</v>
      </c>
      <c r="CD58" s="245">
        <v>516</v>
      </c>
      <c r="CE58" s="245">
        <v>477</v>
      </c>
      <c r="CF58" s="245">
        <v>381</v>
      </c>
      <c r="CG58" s="245">
        <v>382</v>
      </c>
      <c r="CH58" s="245">
        <v>323</v>
      </c>
      <c r="CI58" s="245">
        <v>362</v>
      </c>
      <c r="CJ58" s="245">
        <v>300</v>
      </c>
      <c r="CK58" s="245">
        <v>198</v>
      </c>
      <c r="CL58" s="245">
        <v>169</v>
      </c>
      <c r="CM58" s="245">
        <v>143</v>
      </c>
      <c r="CN58" s="245">
        <v>102</v>
      </c>
      <c r="CO58" s="245">
        <v>100</v>
      </c>
      <c r="CP58" s="245">
        <v>72</v>
      </c>
      <c r="CQ58" s="245">
        <v>38</v>
      </c>
      <c r="CR58" s="245">
        <v>37</v>
      </c>
      <c r="CS58" s="245">
        <v>27</v>
      </c>
      <c r="CT58" s="245">
        <v>20</v>
      </c>
      <c r="CU58" s="245">
        <v>18</v>
      </c>
      <c r="CV58" s="245">
        <v>21</v>
      </c>
      <c r="CW58" s="245">
        <v>8</v>
      </c>
      <c r="CX58" s="245">
        <v>5</v>
      </c>
      <c r="CY58" s="245">
        <v>2</v>
      </c>
      <c r="CZ58" s="245">
        <v>5</v>
      </c>
      <c r="DA58" s="266">
        <v>1573</v>
      </c>
      <c r="DB58" s="245">
        <v>1845</v>
      </c>
      <c r="DC58" s="245">
        <v>1749</v>
      </c>
      <c r="DD58" s="245">
        <v>1734</v>
      </c>
      <c r="DE58" s="245">
        <v>1875</v>
      </c>
      <c r="DF58" s="245">
        <v>2593</v>
      </c>
      <c r="DG58" s="245">
        <v>3333</v>
      </c>
      <c r="DH58" s="245">
        <v>3495</v>
      </c>
      <c r="DI58" s="245">
        <v>4010</v>
      </c>
      <c r="DJ58" s="245">
        <v>3533</v>
      </c>
      <c r="DK58" s="245">
        <v>3165</v>
      </c>
      <c r="DL58" s="245">
        <v>2893</v>
      </c>
      <c r="DM58" s="245">
        <v>3487</v>
      </c>
      <c r="DN58" s="245">
        <v>4509</v>
      </c>
      <c r="DO58" s="245">
        <v>3905</v>
      </c>
      <c r="DP58" s="245">
        <v>3290</v>
      </c>
      <c r="DQ58" s="245">
        <v>2781</v>
      </c>
      <c r="DR58" s="245">
        <v>1748</v>
      </c>
      <c r="DS58" s="245">
        <v>712</v>
      </c>
      <c r="DT58" s="245">
        <v>194</v>
      </c>
      <c r="DU58" s="245">
        <v>54</v>
      </c>
      <c r="DV58" s="245">
        <v>5</v>
      </c>
      <c r="DW58" s="266">
        <f t="shared" si="24"/>
        <v>50910</v>
      </c>
      <c r="DX58" s="442">
        <f t="shared" si="54"/>
        <v>57</v>
      </c>
      <c r="DY58" s="442">
        <f t="shared" si="55"/>
        <v>54</v>
      </c>
      <c r="DZ58" s="442">
        <f t="shared" si="56"/>
        <v>54</v>
      </c>
      <c r="EA58" s="442">
        <f t="shared" si="57"/>
        <v>58</v>
      </c>
      <c r="EB58" s="442">
        <f t="shared" si="58"/>
        <v>80</v>
      </c>
      <c r="EC58" s="442">
        <f t="shared" si="59"/>
        <v>103</v>
      </c>
      <c r="ED58" s="442">
        <f t="shared" si="60"/>
        <v>108</v>
      </c>
      <c r="EE58" s="442">
        <f t="shared" si="61"/>
        <v>124</v>
      </c>
      <c r="EF58" s="442">
        <f t="shared" si="62"/>
        <v>109</v>
      </c>
      <c r="EG58" s="442">
        <f t="shared" si="63"/>
        <v>98</v>
      </c>
      <c r="EH58" s="442">
        <f t="shared" si="64"/>
        <v>89</v>
      </c>
      <c r="EI58" s="442">
        <f t="shared" si="65"/>
        <v>108</v>
      </c>
      <c r="EJ58" s="444">
        <f>ROUND($DA58*DN58/$DW58,0)-1</f>
        <v>138</v>
      </c>
      <c r="EK58" s="442">
        <f t="shared" si="66"/>
        <v>121</v>
      </c>
      <c r="EL58" s="442">
        <f t="shared" si="67"/>
        <v>102</v>
      </c>
      <c r="EM58" s="442">
        <f t="shared" si="68"/>
        <v>86</v>
      </c>
      <c r="EN58" s="442">
        <f t="shared" si="69"/>
        <v>54</v>
      </c>
      <c r="EO58" s="442">
        <f t="shared" si="70"/>
        <v>22</v>
      </c>
      <c r="EP58" s="442">
        <f t="shared" si="71"/>
        <v>6</v>
      </c>
      <c r="EQ58" s="442">
        <f t="shared" si="72"/>
        <v>2</v>
      </c>
      <c r="ER58" s="442">
        <f t="shared" si="73"/>
        <v>0</v>
      </c>
      <c r="ES58" s="443">
        <f t="shared" si="26"/>
        <v>1573</v>
      </c>
      <c r="EU58" s="245">
        <f t="shared" si="31"/>
        <v>1902</v>
      </c>
      <c r="EV58" s="245">
        <f t="shared" si="32"/>
        <v>1803</v>
      </c>
      <c r="EW58" s="245">
        <f t="shared" si="33"/>
        <v>1788</v>
      </c>
      <c r="EX58" s="245">
        <f t="shared" si="34"/>
        <v>1933</v>
      </c>
      <c r="EY58" s="245">
        <f t="shared" si="35"/>
        <v>2673</v>
      </c>
      <c r="EZ58" s="245">
        <f t="shared" si="36"/>
        <v>3436</v>
      </c>
      <c r="FA58" s="245">
        <f t="shared" si="37"/>
        <v>3603</v>
      </c>
      <c r="FB58" s="245">
        <f t="shared" si="38"/>
        <v>4134</v>
      </c>
      <c r="FC58" s="245">
        <f t="shared" si="39"/>
        <v>3642</v>
      </c>
      <c r="FD58" s="245">
        <f t="shared" si="40"/>
        <v>3263</v>
      </c>
      <c r="FE58" s="245">
        <f t="shared" si="41"/>
        <v>2982</v>
      </c>
      <c r="FF58" s="245">
        <f t="shared" si="42"/>
        <v>3595</v>
      </c>
      <c r="FG58" s="245">
        <f t="shared" si="43"/>
        <v>4647</v>
      </c>
      <c r="FH58" s="245">
        <f t="shared" si="44"/>
        <v>4026</v>
      </c>
      <c r="FI58" s="245">
        <f t="shared" si="45"/>
        <v>3392</v>
      </c>
      <c r="FJ58" s="245">
        <f t="shared" si="46"/>
        <v>2867</v>
      </c>
      <c r="FK58" s="245">
        <f t="shared" si="47"/>
        <v>1802</v>
      </c>
      <c r="FL58" s="245">
        <f t="shared" si="48"/>
        <v>734</v>
      </c>
      <c r="FM58" s="245">
        <f t="shared" si="49"/>
        <v>200</v>
      </c>
      <c r="FN58" s="245">
        <f t="shared" si="50"/>
        <v>56</v>
      </c>
      <c r="FO58" s="245">
        <f t="shared" si="51"/>
        <v>5</v>
      </c>
      <c r="FP58" s="452">
        <f t="shared" si="27"/>
        <v>52483</v>
      </c>
      <c r="FQ58" s="443">
        <f t="shared" si="52"/>
        <v>0</v>
      </c>
    </row>
    <row r="59" spans="1:173" s="232" customFormat="1" ht="12.75" x14ac:dyDescent="0.15">
      <c r="A59" s="230" t="s">
        <v>1073</v>
      </c>
      <c r="B59" s="261" t="s">
        <v>1066</v>
      </c>
      <c r="C59" s="245">
        <v>47657</v>
      </c>
      <c r="D59" s="245">
        <v>341</v>
      </c>
      <c r="E59" s="245">
        <v>370</v>
      </c>
      <c r="F59" s="245">
        <v>380</v>
      </c>
      <c r="G59" s="245">
        <v>370</v>
      </c>
      <c r="H59" s="245">
        <v>362</v>
      </c>
      <c r="I59" s="245">
        <v>331</v>
      </c>
      <c r="J59" s="245">
        <v>324</v>
      </c>
      <c r="K59" s="245">
        <v>344</v>
      </c>
      <c r="L59" s="245">
        <v>383</v>
      </c>
      <c r="M59" s="245">
        <v>388</v>
      </c>
      <c r="N59" s="245">
        <v>384</v>
      </c>
      <c r="O59" s="245">
        <v>406</v>
      </c>
      <c r="P59" s="245">
        <v>388</v>
      </c>
      <c r="Q59" s="245">
        <v>390</v>
      </c>
      <c r="R59" s="245">
        <v>385</v>
      </c>
      <c r="S59" s="245">
        <v>393</v>
      </c>
      <c r="T59" s="245">
        <v>407</v>
      </c>
      <c r="U59" s="245">
        <v>395</v>
      </c>
      <c r="V59" s="245">
        <v>441</v>
      </c>
      <c r="W59" s="245">
        <v>404</v>
      </c>
      <c r="X59" s="245">
        <v>454</v>
      </c>
      <c r="Y59" s="245">
        <v>421</v>
      </c>
      <c r="Z59" s="245">
        <v>430</v>
      </c>
      <c r="AA59" s="245">
        <v>440</v>
      </c>
      <c r="AB59" s="245">
        <v>505</v>
      </c>
      <c r="AC59" s="245">
        <v>548</v>
      </c>
      <c r="AD59" s="245">
        <v>551</v>
      </c>
      <c r="AE59" s="245">
        <v>515</v>
      </c>
      <c r="AF59" s="245">
        <v>502</v>
      </c>
      <c r="AG59" s="245">
        <v>573</v>
      </c>
      <c r="AH59" s="245">
        <v>551</v>
      </c>
      <c r="AI59" s="245">
        <v>557</v>
      </c>
      <c r="AJ59" s="245">
        <v>542</v>
      </c>
      <c r="AK59" s="245">
        <v>593</v>
      </c>
      <c r="AL59" s="245">
        <v>613</v>
      </c>
      <c r="AM59" s="245">
        <v>656</v>
      </c>
      <c r="AN59" s="245">
        <v>667</v>
      </c>
      <c r="AO59" s="245">
        <v>826</v>
      </c>
      <c r="AP59" s="245">
        <v>676</v>
      </c>
      <c r="AQ59" s="245">
        <v>673</v>
      </c>
      <c r="AR59" s="245">
        <v>695</v>
      </c>
      <c r="AS59" s="245">
        <v>655</v>
      </c>
      <c r="AT59" s="245">
        <v>685</v>
      </c>
      <c r="AU59" s="245">
        <v>618</v>
      </c>
      <c r="AV59" s="245">
        <v>528</v>
      </c>
      <c r="AW59" s="245">
        <v>613</v>
      </c>
      <c r="AX59" s="245">
        <v>607</v>
      </c>
      <c r="AY59" s="245">
        <v>619</v>
      </c>
      <c r="AZ59" s="245">
        <v>534</v>
      </c>
      <c r="BA59" s="245">
        <v>541</v>
      </c>
      <c r="BB59" s="245">
        <v>514</v>
      </c>
      <c r="BC59" s="245">
        <v>582</v>
      </c>
      <c r="BD59" s="245">
        <v>525</v>
      </c>
      <c r="BE59" s="245">
        <v>515</v>
      </c>
      <c r="BF59" s="245">
        <v>477</v>
      </c>
      <c r="BG59" s="245">
        <v>635</v>
      </c>
      <c r="BH59" s="245">
        <v>625</v>
      </c>
      <c r="BI59" s="245">
        <v>639</v>
      </c>
      <c r="BJ59" s="245">
        <v>755</v>
      </c>
      <c r="BK59" s="245">
        <v>791</v>
      </c>
      <c r="BL59" s="245">
        <v>856</v>
      </c>
      <c r="BM59" s="245">
        <v>999</v>
      </c>
      <c r="BN59" s="245">
        <v>965</v>
      </c>
      <c r="BO59" s="245">
        <v>917</v>
      </c>
      <c r="BP59" s="245">
        <v>531</v>
      </c>
      <c r="BQ59" s="245">
        <v>560</v>
      </c>
      <c r="BR59" s="245">
        <v>754</v>
      </c>
      <c r="BS59" s="245">
        <v>744</v>
      </c>
      <c r="BT59" s="245">
        <v>839</v>
      </c>
      <c r="BU59" s="245">
        <v>733</v>
      </c>
      <c r="BV59" s="245">
        <v>661</v>
      </c>
      <c r="BW59" s="245">
        <v>596</v>
      </c>
      <c r="BX59" s="245">
        <v>643</v>
      </c>
      <c r="BY59" s="245">
        <v>633</v>
      </c>
      <c r="BZ59" s="245">
        <v>596</v>
      </c>
      <c r="CA59" s="245">
        <v>615</v>
      </c>
      <c r="CB59" s="245">
        <v>519</v>
      </c>
      <c r="CC59" s="245">
        <v>571</v>
      </c>
      <c r="CD59" s="245">
        <v>512</v>
      </c>
      <c r="CE59" s="245">
        <v>407</v>
      </c>
      <c r="CF59" s="245">
        <v>373</v>
      </c>
      <c r="CG59" s="245">
        <v>392</v>
      </c>
      <c r="CH59" s="245">
        <v>333</v>
      </c>
      <c r="CI59" s="245">
        <v>298</v>
      </c>
      <c r="CJ59" s="245">
        <v>266</v>
      </c>
      <c r="CK59" s="245">
        <v>224</v>
      </c>
      <c r="CL59" s="245">
        <v>168</v>
      </c>
      <c r="CM59" s="245">
        <v>131</v>
      </c>
      <c r="CN59" s="245">
        <v>129</v>
      </c>
      <c r="CO59" s="245">
        <v>82</v>
      </c>
      <c r="CP59" s="245">
        <v>65</v>
      </c>
      <c r="CQ59" s="245">
        <v>57</v>
      </c>
      <c r="CR59" s="245">
        <v>51</v>
      </c>
      <c r="CS59" s="245">
        <v>26</v>
      </c>
      <c r="CT59" s="245">
        <v>32</v>
      </c>
      <c r="CU59" s="245">
        <v>14</v>
      </c>
      <c r="CV59" s="245">
        <v>16</v>
      </c>
      <c r="CW59" s="245">
        <v>10</v>
      </c>
      <c r="CX59" s="245">
        <v>12</v>
      </c>
      <c r="CY59" s="245">
        <v>4</v>
      </c>
      <c r="CZ59" s="245">
        <v>3</v>
      </c>
      <c r="DA59" s="266">
        <v>288</v>
      </c>
      <c r="DB59" s="245">
        <v>1823</v>
      </c>
      <c r="DC59" s="245">
        <v>1770</v>
      </c>
      <c r="DD59" s="245">
        <v>1953</v>
      </c>
      <c r="DE59" s="245">
        <v>2040</v>
      </c>
      <c r="DF59" s="245">
        <v>2250</v>
      </c>
      <c r="DG59" s="245">
        <v>2689</v>
      </c>
      <c r="DH59" s="245">
        <v>2856</v>
      </c>
      <c r="DI59" s="245">
        <v>3498</v>
      </c>
      <c r="DJ59" s="245">
        <v>3181</v>
      </c>
      <c r="DK59" s="245">
        <v>2914</v>
      </c>
      <c r="DL59" s="245">
        <v>2613</v>
      </c>
      <c r="DM59" s="245">
        <v>3445</v>
      </c>
      <c r="DN59" s="245">
        <v>4268</v>
      </c>
      <c r="DO59" s="245">
        <v>3630</v>
      </c>
      <c r="DP59" s="245">
        <v>3129</v>
      </c>
      <c r="DQ59" s="245">
        <v>2624</v>
      </c>
      <c r="DR59" s="245">
        <v>1662</v>
      </c>
      <c r="DS59" s="245">
        <v>734</v>
      </c>
      <c r="DT59" s="245">
        <v>231</v>
      </c>
      <c r="DU59" s="245">
        <v>56</v>
      </c>
      <c r="DV59" s="245">
        <v>3</v>
      </c>
      <c r="DW59" s="266">
        <f t="shared" si="24"/>
        <v>47369</v>
      </c>
      <c r="DX59" s="442">
        <f t="shared" si="54"/>
        <v>11</v>
      </c>
      <c r="DY59" s="442">
        <f t="shared" si="55"/>
        <v>11</v>
      </c>
      <c r="DZ59" s="442">
        <f t="shared" si="56"/>
        <v>12</v>
      </c>
      <c r="EA59" s="442">
        <f t="shared" si="57"/>
        <v>12</v>
      </c>
      <c r="EB59" s="442">
        <f t="shared" si="58"/>
        <v>14</v>
      </c>
      <c r="EC59" s="442">
        <f t="shared" si="59"/>
        <v>16</v>
      </c>
      <c r="ED59" s="442">
        <f t="shared" si="60"/>
        <v>17</v>
      </c>
      <c r="EE59" s="442">
        <f t="shared" si="61"/>
        <v>21</v>
      </c>
      <c r="EF59" s="442">
        <f t="shared" si="62"/>
        <v>19</v>
      </c>
      <c r="EG59" s="442">
        <f t="shared" si="63"/>
        <v>18</v>
      </c>
      <c r="EH59" s="442">
        <f t="shared" si="64"/>
        <v>16</v>
      </c>
      <c r="EI59" s="444">
        <f>ROUND($DA59*DM59/$DW59,0)+1</f>
        <v>22</v>
      </c>
      <c r="EJ59" s="444">
        <f>ROUND($DA59*DN59/$DW59,0)+1</f>
        <v>27</v>
      </c>
      <c r="EK59" s="442">
        <f t="shared" si="66"/>
        <v>22</v>
      </c>
      <c r="EL59" s="442">
        <f t="shared" si="67"/>
        <v>19</v>
      </c>
      <c r="EM59" s="442">
        <f t="shared" si="68"/>
        <v>16</v>
      </c>
      <c r="EN59" s="442">
        <f t="shared" si="69"/>
        <v>10</v>
      </c>
      <c r="EO59" s="442">
        <f t="shared" si="70"/>
        <v>4</v>
      </c>
      <c r="EP59" s="442">
        <f t="shared" si="71"/>
        <v>1</v>
      </c>
      <c r="EQ59" s="442">
        <f t="shared" si="72"/>
        <v>0</v>
      </c>
      <c r="ER59" s="442">
        <f t="shared" si="73"/>
        <v>0</v>
      </c>
      <c r="ES59" s="443">
        <f t="shared" si="26"/>
        <v>288</v>
      </c>
      <c r="EU59" s="245">
        <f t="shared" si="31"/>
        <v>1834</v>
      </c>
      <c r="EV59" s="245">
        <f t="shared" si="32"/>
        <v>1781</v>
      </c>
      <c r="EW59" s="245">
        <f t="shared" si="33"/>
        <v>1965</v>
      </c>
      <c r="EX59" s="245">
        <f t="shared" si="34"/>
        <v>2052</v>
      </c>
      <c r="EY59" s="245">
        <f t="shared" si="35"/>
        <v>2264</v>
      </c>
      <c r="EZ59" s="245">
        <f t="shared" si="36"/>
        <v>2705</v>
      </c>
      <c r="FA59" s="245">
        <f t="shared" si="37"/>
        <v>2873</v>
      </c>
      <c r="FB59" s="245">
        <f t="shared" si="38"/>
        <v>3519</v>
      </c>
      <c r="FC59" s="245">
        <f t="shared" si="39"/>
        <v>3200</v>
      </c>
      <c r="FD59" s="245">
        <f t="shared" si="40"/>
        <v>2932</v>
      </c>
      <c r="FE59" s="245">
        <f t="shared" si="41"/>
        <v>2629</v>
      </c>
      <c r="FF59" s="245">
        <f t="shared" si="42"/>
        <v>3467</v>
      </c>
      <c r="FG59" s="245">
        <f t="shared" si="43"/>
        <v>4295</v>
      </c>
      <c r="FH59" s="245">
        <f t="shared" si="44"/>
        <v>3652</v>
      </c>
      <c r="FI59" s="245">
        <f t="shared" si="45"/>
        <v>3148</v>
      </c>
      <c r="FJ59" s="245">
        <f t="shared" si="46"/>
        <v>2640</v>
      </c>
      <c r="FK59" s="245">
        <f t="shared" si="47"/>
        <v>1672</v>
      </c>
      <c r="FL59" s="245">
        <f t="shared" si="48"/>
        <v>738</v>
      </c>
      <c r="FM59" s="245">
        <f t="shared" si="49"/>
        <v>232</v>
      </c>
      <c r="FN59" s="245">
        <f t="shared" si="50"/>
        <v>56</v>
      </c>
      <c r="FO59" s="245">
        <f t="shared" si="51"/>
        <v>3</v>
      </c>
      <c r="FP59" s="452">
        <f t="shared" si="27"/>
        <v>47657</v>
      </c>
      <c r="FQ59" s="443">
        <f t="shared" si="52"/>
        <v>0</v>
      </c>
    </row>
    <row r="60" spans="1:173" s="232" customFormat="1" ht="12.75" x14ac:dyDescent="0.15">
      <c r="A60" s="230" t="s">
        <v>1074</v>
      </c>
      <c r="B60" s="261" t="s">
        <v>1066</v>
      </c>
      <c r="C60" s="245">
        <v>77616</v>
      </c>
      <c r="D60" s="245">
        <v>645</v>
      </c>
      <c r="E60" s="245">
        <v>652</v>
      </c>
      <c r="F60" s="245">
        <v>613</v>
      </c>
      <c r="G60" s="245">
        <v>647</v>
      </c>
      <c r="H60" s="245">
        <v>625</v>
      </c>
      <c r="I60" s="245">
        <v>644</v>
      </c>
      <c r="J60" s="245">
        <v>645</v>
      </c>
      <c r="K60" s="245">
        <v>702</v>
      </c>
      <c r="L60" s="245">
        <v>697</v>
      </c>
      <c r="M60" s="245">
        <v>722</v>
      </c>
      <c r="N60" s="245">
        <v>762</v>
      </c>
      <c r="O60" s="245">
        <v>762</v>
      </c>
      <c r="P60" s="245">
        <v>775</v>
      </c>
      <c r="Q60" s="245">
        <v>747</v>
      </c>
      <c r="R60" s="245">
        <v>707</v>
      </c>
      <c r="S60" s="245">
        <v>781</v>
      </c>
      <c r="T60" s="245">
        <v>785</v>
      </c>
      <c r="U60" s="245">
        <v>789</v>
      </c>
      <c r="V60" s="245">
        <v>832</v>
      </c>
      <c r="W60" s="245">
        <v>772</v>
      </c>
      <c r="X60" s="245">
        <v>760</v>
      </c>
      <c r="Y60" s="245">
        <v>727</v>
      </c>
      <c r="Z60" s="245">
        <v>800</v>
      </c>
      <c r="AA60" s="245">
        <v>763</v>
      </c>
      <c r="AB60" s="245">
        <v>716</v>
      </c>
      <c r="AC60" s="245">
        <v>871</v>
      </c>
      <c r="AD60" s="245">
        <v>908</v>
      </c>
      <c r="AE60" s="245">
        <v>875</v>
      </c>
      <c r="AF60" s="245">
        <v>798</v>
      </c>
      <c r="AG60" s="245">
        <v>835</v>
      </c>
      <c r="AH60" s="245">
        <v>893</v>
      </c>
      <c r="AI60" s="245">
        <v>893</v>
      </c>
      <c r="AJ60" s="245">
        <v>913</v>
      </c>
      <c r="AK60" s="245">
        <v>950</v>
      </c>
      <c r="AL60" s="245">
        <v>1036</v>
      </c>
      <c r="AM60" s="245">
        <v>1082</v>
      </c>
      <c r="AN60" s="245">
        <v>1156</v>
      </c>
      <c r="AO60" s="245">
        <v>1157</v>
      </c>
      <c r="AP60" s="245">
        <v>1129</v>
      </c>
      <c r="AQ60" s="245">
        <v>1139</v>
      </c>
      <c r="AR60" s="245">
        <v>1087</v>
      </c>
      <c r="AS60" s="245">
        <v>1121</v>
      </c>
      <c r="AT60" s="245">
        <v>1035</v>
      </c>
      <c r="AU60" s="245">
        <v>1043</v>
      </c>
      <c r="AV60" s="245">
        <v>797</v>
      </c>
      <c r="AW60" s="245">
        <v>982</v>
      </c>
      <c r="AX60" s="245">
        <v>989</v>
      </c>
      <c r="AY60" s="245">
        <v>976</v>
      </c>
      <c r="AZ60" s="245">
        <v>972</v>
      </c>
      <c r="BA60" s="245">
        <v>945</v>
      </c>
      <c r="BB60" s="245">
        <v>899</v>
      </c>
      <c r="BC60" s="245">
        <v>925</v>
      </c>
      <c r="BD60" s="245">
        <v>940</v>
      </c>
      <c r="BE60" s="245">
        <v>871</v>
      </c>
      <c r="BF60" s="245">
        <v>927</v>
      </c>
      <c r="BG60" s="245">
        <v>916</v>
      </c>
      <c r="BH60" s="245">
        <v>895</v>
      </c>
      <c r="BI60" s="245">
        <v>1034</v>
      </c>
      <c r="BJ60" s="245">
        <v>1060</v>
      </c>
      <c r="BK60" s="245">
        <v>1150</v>
      </c>
      <c r="BL60" s="245">
        <v>1309</v>
      </c>
      <c r="BM60" s="245">
        <v>1586</v>
      </c>
      <c r="BN60" s="245">
        <v>1613</v>
      </c>
      <c r="BO60" s="245">
        <v>1562</v>
      </c>
      <c r="BP60" s="245">
        <v>931</v>
      </c>
      <c r="BQ60" s="245">
        <v>979</v>
      </c>
      <c r="BR60" s="245">
        <v>1264</v>
      </c>
      <c r="BS60" s="245">
        <v>1202</v>
      </c>
      <c r="BT60" s="245">
        <v>1226</v>
      </c>
      <c r="BU60" s="245">
        <v>1177</v>
      </c>
      <c r="BV60" s="245">
        <v>1021</v>
      </c>
      <c r="BW60" s="245">
        <v>927</v>
      </c>
      <c r="BX60" s="245">
        <v>934</v>
      </c>
      <c r="BY60" s="245">
        <v>968</v>
      </c>
      <c r="BZ60" s="245">
        <v>931</v>
      </c>
      <c r="CA60" s="245">
        <v>833</v>
      </c>
      <c r="CB60" s="245">
        <v>784</v>
      </c>
      <c r="CC60" s="245">
        <v>755</v>
      </c>
      <c r="CD60" s="245">
        <v>774</v>
      </c>
      <c r="CE60" s="245">
        <v>633</v>
      </c>
      <c r="CF60" s="245">
        <v>570</v>
      </c>
      <c r="CG60" s="245">
        <v>470</v>
      </c>
      <c r="CH60" s="245">
        <v>487</v>
      </c>
      <c r="CI60" s="245">
        <v>398</v>
      </c>
      <c r="CJ60" s="245">
        <v>377</v>
      </c>
      <c r="CK60" s="245">
        <v>287</v>
      </c>
      <c r="CL60" s="245">
        <v>250</v>
      </c>
      <c r="CM60" s="245">
        <v>143</v>
      </c>
      <c r="CN60" s="245">
        <v>118</v>
      </c>
      <c r="CO60" s="245">
        <v>96</v>
      </c>
      <c r="CP60" s="245">
        <v>81</v>
      </c>
      <c r="CQ60" s="245">
        <v>52</v>
      </c>
      <c r="CR60" s="245">
        <v>52</v>
      </c>
      <c r="CS60" s="245">
        <v>33</v>
      </c>
      <c r="CT60" s="245">
        <v>21</v>
      </c>
      <c r="CU60" s="245">
        <v>34</v>
      </c>
      <c r="CV60" s="245">
        <v>20</v>
      </c>
      <c r="CW60" s="245">
        <v>13</v>
      </c>
      <c r="CX60" s="245">
        <v>12</v>
      </c>
      <c r="CY60" s="245">
        <v>4</v>
      </c>
      <c r="CZ60" s="245">
        <v>6</v>
      </c>
      <c r="DA60" s="266">
        <v>414</v>
      </c>
      <c r="DB60" s="245">
        <v>3182</v>
      </c>
      <c r="DC60" s="245">
        <v>3410</v>
      </c>
      <c r="DD60" s="245">
        <v>3753</v>
      </c>
      <c r="DE60" s="245">
        <v>3959</v>
      </c>
      <c r="DF60" s="245">
        <v>3766</v>
      </c>
      <c r="DG60" s="245">
        <v>4287</v>
      </c>
      <c r="DH60" s="245">
        <v>4685</v>
      </c>
      <c r="DI60" s="245">
        <v>5663</v>
      </c>
      <c r="DJ60" s="245">
        <v>5083</v>
      </c>
      <c r="DK60" s="245">
        <v>4864</v>
      </c>
      <c r="DL60" s="245">
        <v>4562</v>
      </c>
      <c r="DM60" s="245">
        <v>5055</v>
      </c>
      <c r="DN60" s="245">
        <v>7001</v>
      </c>
      <c r="DO60" s="245">
        <v>5848</v>
      </c>
      <c r="DP60" s="245">
        <v>4781</v>
      </c>
      <c r="DQ60" s="245">
        <v>3779</v>
      </c>
      <c r="DR60" s="245">
        <v>2302</v>
      </c>
      <c r="DS60" s="245">
        <v>894</v>
      </c>
      <c r="DT60" s="245">
        <v>239</v>
      </c>
      <c r="DU60" s="245">
        <v>83</v>
      </c>
      <c r="DV60" s="245">
        <v>6</v>
      </c>
      <c r="DW60" s="266">
        <f t="shared" si="24"/>
        <v>77202</v>
      </c>
      <c r="DX60" s="442">
        <f t="shared" si="54"/>
        <v>17</v>
      </c>
      <c r="DY60" s="442">
        <f t="shared" si="55"/>
        <v>18</v>
      </c>
      <c r="DZ60" s="442">
        <f t="shared" si="56"/>
        <v>20</v>
      </c>
      <c r="EA60" s="442">
        <f t="shared" si="57"/>
        <v>21</v>
      </c>
      <c r="EB60" s="442">
        <f t="shared" si="58"/>
        <v>20</v>
      </c>
      <c r="EC60" s="442">
        <f t="shared" si="59"/>
        <v>23</v>
      </c>
      <c r="ED60" s="442">
        <f t="shared" si="60"/>
        <v>25</v>
      </c>
      <c r="EE60" s="442">
        <f t="shared" si="61"/>
        <v>30</v>
      </c>
      <c r="EF60" s="442">
        <f t="shared" si="62"/>
        <v>27</v>
      </c>
      <c r="EG60" s="442">
        <f t="shared" si="63"/>
        <v>26</v>
      </c>
      <c r="EH60" s="442">
        <f t="shared" si="64"/>
        <v>24</v>
      </c>
      <c r="EI60" s="444">
        <f>ROUND($DA60*DM60/$DW60,0)+1</f>
        <v>28</v>
      </c>
      <c r="EJ60" s="444">
        <f>ROUND($DA60*DN60/$DW60,0)+1</f>
        <v>39</v>
      </c>
      <c r="EK60" s="444">
        <f>ROUND($DA60*DO60/$DW60,0)+1</f>
        <v>32</v>
      </c>
      <c r="EL60" s="442">
        <f t="shared" si="67"/>
        <v>26</v>
      </c>
      <c r="EM60" s="442">
        <f t="shared" si="68"/>
        <v>20</v>
      </c>
      <c r="EN60" s="442">
        <f t="shared" si="69"/>
        <v>12</v>
      </c>
      <c r="EO60" s="442">
        <f t="shared" si="70"/>
        <v>5</v>
      </c>
      <c r="EP60" s="442">
        <f t="shared" si="71"/>
        <v>1</v>
      </c>
      <c r="EQ60" s="442">
        <f t="shared" si="72"/>
        <v>0</v>
      </c>
      <c r="ER60" s="442">
        <f t="shared" si="73"/>
        <v>0</v>
      </c>
      <c r="ES60" s="443">
        <f t="shared" si="26"/>
        <v>414</v>
      </c>
      <c r="EU60" s="245">
        <f t="shared" si="31"/>
        <v>3199</v>
      </c>
      <c r="EV60" s="245">
        <f t="shared" si="32"/>
        <v>3428</v>
      </c>
      <c r="EW60" s="245">
        <f t="shared" si="33"/>
        <v>3773</v>
      </c>
      <c r="EX60" s="245">
        <f t="shared" si="34"/>
        <v>3980</v>
      </c>
      <c r="EY60" s="245">
        <f t="shared" si="35"/>
        <v>3786</v>
      </c>
      <c r="EZ60" s="245">
        <f t="shared" si="36"/>
        <v>4310</v>
      </c>
      <c r="FA60" s="245">
        <f t="shared" si="37"/>
        <v>4710</v>
      </c>
      <c r="FB60" s="245">
        <f t="shared" si="38"/>
        <v>5693</v>
      </c>
      <c r="FC60" s="245">
        <f t="shared" si="39"/>
        <v>5110</v>
      </c>
      <c r="FD60" s="245">
        <f t="shared" si="40"/>
        <v>4890</v>
      </c>
      <c r="FE60" s="245">
        <f t="shared" si="41"/>
        <v>4586</v>
      </c>
      <c r="FF60" s="245">
        <f t="shared" si="42"/>
        <v>5083</v>
      </c>
      <c r="FG60" s="245">
        <f t="shared" si="43"/>
        <v>7040</v>
      </c>
      <c r="FH60" s="245">
        <f t="shared" si="44"/>
        <v>5880</v>
      </c>
      <c r="FI60" s="245">
        <f t="shared" si="45"/>
        <v>4807</v>
      </c>
      <c r="FJ60" s="245">
        <f t="shared" si="46"/>
        <v>3799</v>
      </c>
      <c r="FK60" s="245">
        <f t="shared" si="47"/>
        <v>2314</v>
      </c>
      <c r="FL60" s="245">
        <f t="shared" si="48"/>
        <v>899</v>
      </c>
      <c r="FM60" s="245">
        <f t="shared" si="49"/>
        <v>240</v>
      </c>
      <c r="FN60" s="245">
        <f t="shared" si="50"/>
        <v>83</v>
      </c>
      <c r="FO60" s="245">
        <f t="shared" si="51"/>
        <v>6</v>
      </c>
      <c r="FP60" s="452">
        <f t="shared" si="27"/>
        <v>77616</v>
      </c>
      <c r="FQ60" s="443">
        <f t="shared" si="52"/>
        <v>0</v>
      </c>
    </row>
    <row r="61" spans="1:173" s="232" customFormat="1" ht="12.75" x14ac:dyDescent="0.15">
      <c r="A61" s="230" t="s">
        <v>1075</v>
      </c>
      <c r="B61" s="261" t="s">
        <v>1066</v>
      </c>
      <c r="C61" s="245">
        <v>103928</v>
      </c>
      <c r="D61" s="245">
        <v>962</v>
      </c>
      <c r="E61" s="245">
        <v>947</v>
      </c>
      <c r="F61" s="245">
        <v>969</v>
      </c>
      <c r="G61" s="245">
        <v>911</v>
      </c>
      <c r="H61" s="245">
        <v>921</v>
      </c>
      <c r="I61" s="245">
        <v>921</v>
      </c>
      <c r="J61" s="245">
        <v>911</v>
      </c>
      <c r="K61" s="245">
        <v>989</v>
      </c>
      <c r="L61" s="245">
        <v>957</v>
      </c>
      <c r="M61" s="245">
        <v>1011</v>
      </c>
      <c r="N61" s="245">
        <v>1035</v>
      </c>
      <c r="O61" s="245">
        <v>985</v>
      </c>
      <c r="P61" s="245">
        <v>1029</v>
      </c>
      <c r="Q61" s="245">
        <v>1033</v>
      </c>
      <c r="R61" s="245">
        <v>1039</v>
      </c>
      <c r="S61" s="245">
        <v>978</v>
      </c>
      <c r="T61" s="245">
        <v>1083</v>
      </c>
      <c r="U61" s="245">
        <v>1082</v>
      </c>
      <c r="V61" s="245">
        <v>1075</v>
      </c>
      <c r="W61" s="245">
        <v>1082</v>
      </c>
      <c r="X61" s="245">
        <v>1186</v>
      </c>
      <c r="Y61" s="245">
        <v>1031</v>
      </c>
      <c r="Z61" s="245">
        <v>1098</v>
      </c>
      <c r="AA61" s="245">
        <v>1014</v>
      </c>
      <c r="AB61" s="245">
        <v>1093</v>
      </c>
      <c r="AC61" s="245">
        <v>1142</v>
      </c>
      <c r="AD61" s="245">
        <v>1141</v>
      </c>
      <c r="AE61" s="245">
        <v>1180</v>
      </c>
      <c r="AF61" s="245">
        <v>1152</v>
      </c>
      <c r="AG61" s="245">
        <v>1190</v>
      </c>
      <c r="AH61" s="245">
        <v>1197</v>
      </c>
      <c r="AI61" s="245">
        <v>1238</v>
      </c>
      <c r="AJ61" s="245">
        <v>1216</v>
      </c>
      <c r="AK61" s="245">
        <v>1324</v>
      </c>
      <c r="AL61" s="245">
        <v>1365</v>
      </c>
      <c r="AM61" s="245">
        <v>1589</v>
      </c>
      <c r="AN61" s="245">
        <v>1627</v>
      </c>
      <c r="AO61" s="245">
        <v>1644</v>
      </c>
      <c r="AP61" s="245">
        <v>1701</v>
      </c>
      <c r="AQ61" s="245">
        <v>1547</v>
      </c>
      <c r="AR61" s="245">
        <v>1490</v>
      </c>
      <c r="AS61" s="245">
        <v>1519</v>
      </c>
      <c r="AT61" s="245">
        <v>1431</v>
      </c>
      <c r="AU61" s="245">
        <v>1496</v>
      </c>
      <c r="AV61" s="245">
        <v>1130</v>
      </c>
      <c r="AW61" s="245">
        <v>1552</v>
      </c>
      <c r="AX61" s="245">
        <v>1286</v>
      </c>
      <c r="AY61" s="245">
        <v>1290</v>
      </c>
      <c r="AZ61" s="245">
        <v>1210</v>
      </c>
      <c r="BA61" s="245">
        <v>1232</v>
      </c>
      <c r="BB61" s="245">
        <v>1244</v>
      </c>
      <c r="BC61" s="245">
        <v>1167</v>
      </c>
      <c r="BD61" s="245">
        <v>1215</v>
      </c>
      <c r="BE61" s="245">
        <v>1113</v>
      </c>
      <c r="BF61" s="245">
        <v>1288</v>
      </c>
      <c r="BG61" s="245">
        <v>1280</v>
      </c>
      <c r="BH61" s="245">
        <v>1271</v>
      </c>
      <c r="BI61" s="245">
        <v>1360</v>
      </c>
      <c r="BJ61" s="245">
        <v>1416</v>
      </c>
      <c r="BK61" s="245">
        <v>1553</v>
      </c>
      <c r="BL61" s="245">
        <v>1544</v>
      </c>
      <c r="BM61" s="245">
        <v>1876</v>
      </c>
      <c r="BN61" s="245">
        <v>1948</v>
      </c>
      <c r="BO61" s="245">
        <v>1812</v>
      </c>
      <c r="BP61" s="245">
        <v>1120</v>
      </c>
      <c r="BQ61" s="245">
        <v>1249</v>
      </c>
      <c r="BR61" s="245">
        <v>1604</v>
      </c>
      <c r="BS61" s="245">
        <v>1446</v>
      </c>
      <c r="BT61" s="245">
        <v>1499</v>
      </c>
      <c r="BU61" s="245">
        <v>1460</v>
      </c>
      <c r="BV61" s="245">
        <v>1314</v>
      </c>
      <c r="BW61" s="245">
        <v>1118</v>
      </c>
      <c r="BX61" s="245">
        <v>1147</v>
      </c>
      <c r="BY61" s="245">
        <v>1161</v>
      </c>
      <c r="BZ61" s="245">
        <v>1192</v>
      </c>
      <c r="CA61" s="245">
        <v>1162</v>
      </c>
      <c r="CB61" s="245">
        <v>991</v>
      </c>
      <c r="CC61" s="245">
        <v>1016</v>
      </c>
      <c r="CD61" s="245">
        <v>967</v>
      </c>
      <c r="CE61" s="245">
        <v>861</v>
      </c>
      <c r="CF61" s="245">
        <v>749</v>
      </c>
      <c r="CG61" s="245">
        <v>683</v>
      </c>
      <c r="CH61" s="245">
        <v>623</v>
      </c>
      <c r="CI61" s="245">
        <v>561</v>
      </c>
      <c r="CJ61" s="245">
        <v>495</v>
      </c>
      <c r="CK61" s="245">
        <v>384</v>
      </c>
      <c r="CL61" s="245">
        <v>342</v>
      </c>
      <c r="CM61" s="245">
        <v>241</v>
      </c>
      <c r="CN61" s="245">
        <v>226</v>
      </c>
      <c r="CO61" s="245">
        <v>162</v>
      </c>
      <c r="CP61" s="245">
        <v>144</v>
      </c>
      <c r="CQ61" s="245">
        <v>95</v>
      </c>
      <c r="CR61" s="245">
        <v>71</v>
      </c>
      <c r="CS61" s="245">
        <v>71</v>
      </c>
      <c r="CT61" s="245">
        <v>41</v>
      </c>
      <c r="CU61" s="245">
        <v>34</v>
      </c>
      <c r="CV61" s="245">
        <v>24</v>
      </c>
      <c r="CW61" s="245">
        <v>14</v>
      </c>
      <c r="CX61" s="245">
        <v>12</v>
      </c>
      <c r="CY61" s="245">
        <v>5</v>
      </c>
      <c r="CZ61" s="245">
        <v>10</v>
      </c>
      <c r="DA61" s="266">
        <v>316</v>
      </c>
      <c r="DB61" s="245">
        <v>4710</v>
      </c>
      <c r="DC61" s="245">
        <v>4789</v>
      </c>
      <c r="DD61" s="245">
        <v>5121</v>
      </c>
      <c r="DE61" s="245">
        <v>5300</v>
      </c>
      <c r="DF61" s="245">
        <v>5422</v>
      </c>
      <c r="DG61" s="245">
        <v>5805</v>
      </c>
      <c r="DH61" s="245">
        <v>6340</v>
      </c>
      <c r="DI61" s="245">
        <v>8108</v>
      </c>
      <c r="DJ61" s="245">
        <v>7066</v>
      </c>
      <c r="DK61" s="245">
        <v>6570</v>
      </c>
      <c r="DL61" s="245">
        <v>6027</v>
      </c>
      <c r="DM61" s="245">
        <v>6880</v>
      </c>
      <c r="DN61" s="245">
        <v>8300</v>
      </c>
      <c r="DO61" s="245">
        <v>7258</v>
      </c>
      <c r="DP61" s="245">
        <v>5932</v>
      </c>
      <c r="DQ61" s="245">
        <v>4997</v>
      </c>
      <c r="DR61" s="245">
        <v>3111</v>
      </c>
      <c r="DS61" s="245">
        <v>1355</v>
      </c>
      <c r="DT61" s="245">
        <v>422</v>
      </c>
      <c r="DU61" s="245">
        <v>89</v>
      </c>
      <c r="DV61" s="245">
        <v>10</v>
      </c>
      <c r="DW61" s="266">
        <f t="shared" si="24"/>
        <v>103612</v>
      </c>
      <c r="DX61" s="442">
        <f t="shared" si="54"/>
        <v>14</v>
      </c>
      <c r="DY61" s="442">
        <f t="shared" si="55"/>
        <v>15</v>
      </c>
      <c r="DZ61" s="442">
        <f t="shared" si="56"/>
        <v>16</v>
      </c>
      <c r="EA61" s="442">
        <f t="shared" si="57"/>
        <v>16</v>
      </c>
      <c r="EB61" s="442">
        <f t="shared" si="58"/>
        <v>17</v>
      </c>
      <c r="EC61" s="442">
        <f t="shared" si="59"/>
        <v>18</v>
      </c>
      <c r="ED61" s="442">
        <f t="shared" si="60"/>
        <v>19</v>
      </c>
      <c r="EE61" s="442">
        <f t="shared" si="61"/>
        <v>25</v>
      </c>
      <c r="EF61" s="442">
        <f t="shared" si="62"/>
        <v>22</v>
      </c>
      <c r="EG61" s="442">
        <f t="shared" si="63"/>
        <v>20</v>
      </c>
      <c r="EH61" s="442">
        <f t="shared" si="64"/>
        <v>18</v>
      </c>
      <c r="EI61" s="442">
        <f t="shared" si="65"/>
        <v>21</v>
      </c>
      <c r="EJ61" s="444">
        <f>ROUND($DA61*DN61/$DW61,0)+1</f>
        <v>26</v>
      </c>
      <c r="EK61" s="442">
        <f t="shared" si="66"/>
        <v>22</v>
      </c>
      <c r="EL61" s="442">
        <f t="shared" si="67"/>
        <v>18</v>
      </c>
      <c r="EM61" s="442">
        <f t="shared" si="68"/>
        <v>15</v>
      </c>
      <c r="EN61" s="442">
        <f t="shared" si="69"/>
        <v>9</v>
      </c>
      <c r="EO61" s="442">
        <f t="shared" si="70"/>
        <v>4</v>
      </c>
      <c r="EP61" s="442">
        <f t="shared" si="71"/>
        <v>1</v>
      </c>
      <c r="EQ61" s="442">
        <f t="shared" si="72"/>
        <v>0</v>
      </c>
      <c r="ER61" s="442">
        <f t="shared" si="73"/>
        <v>0</v>
      </c>
      <c r="ES61" s="443">
        <f t="shared" si="26"/>
        <v>316</v>
      </c>
      <c r="EU61" s="245">
        <f t="shared" si="31"/>
        <v>4724</v>
      </c>
      <c r="EV61" s="245">
        <f t="shared" si="32"/>
        <v>4804</v>
      </c>
      <c r="EW61" s="245">
        <f t="shared" si="33"/>
        <v>5137</v>
      </c>
      <c r="EX61" s="245">
        <f t="shared" si="34"/>
        <v>5316</v>
      </c>
      <c r="EY61" s="245">
        <f t="shared" si="35"/>
        <v>5439</v>
      </c>
      <c r="EZ61" s="245">
        <f t="shared" si="36"/>
        <v>5823</v>
      </c>
      <c r="FA61" s="245">
        <f t="shared" si="37"/>
        <v>6359</v>
      </c>
      <c r="FB61" s="245">
        <f t="shared" si="38"/>
        <v>8133</v>
      </c>
      <c r="FC61" s="245">
        <f t="shared" si="39"/>
        <v>7088</v>
      </c>
      <c r="FD61" s="245">
        <f t="shared" si="40"/>
        <v>6590</v>
      </c>
      <c r="FE61" s="245">
        <f t="shared" si="41"/>
        <v>6045</v>
      </c>
      <c r="FF61" s="245">
        <f t="shared" si="42"/>
        <v>6901</v>
      </c>
      <c r="FG61" s="245">
        <f t="shared" si="43"/>
        <v>8326</v>
      </c>
      <c r="FH61" s="245">
        <f t="shared" si="44"/>
        <v>7280</v>
      </c>
      <c r="FI61" s="245">
        <f t="shared" si="45"/>
        <v>5950</v>
      </c>
      <c r="FJ61" s="245">
        <f t="shared" si="46"/>
        <v>5012</v>
      </c>
      <c r="FK61" s="245">
        <f t="shared" si="47"/>
        <v>3120</v>
      </c>
      <c r="FL61" s="245">
        <f t="shared" si="48"/>
        <v>1359</v>
      </c>
      <c r="FM61" s="245">
        <f t="shared" si="49"/>
        <v>423</v>
      </c>
      <c r="FN61" s="245">
        <f t="shared" si="50"/>
        <v>89</v>
      </c>
      <c r="FO61" s="245">
        <f t="shared" si="51"/>
        <v>10</v>
      </c>
      <c r="FP61" s="452">
        <f t="shared" si="27"/>
        <v>103928</v>
      </c>
      <c r="FQ61" s="443">
        <f t="shared" si="52"/>
        <v>0</v>
      </c>
    </row>
    <row r="62" spans="1:173" s="232" customFormat="1" ht="12.75" x14ac:dyDescent="0.15">
      <c r="A62" s="230" t="s">
        <v>1076</v>
      </c>
      <c r="B62" s="261" t="s">
        <v>1066</v>
      </c>
      <c r="C62" s="245">
        <v>107531</v>
      </c>
      <c r="D62" s="245">
        <v>852</v>
      </c>
      <c r="E62" s="245">
        <v>927</v>
      </c>
      <c r="F62" s="245">
        <v>1013</v>
      </c>
      <c r="G62" s="245">
        <v>1045</v>
      </c>
      <c r="H62" s="245">
        <v>1039</v>
      </c>
      <c r="I62" s="245">
        <v>1005</v>
      </c>
      <c r="J62" s="245">
        <v>1072</v>
      </c>
      <c r="K62" s="245">
        <v>1170</v>
      </c>
      <c r="L62" s="245">
        <v>1075</v>
      </c>
      <c r="M62" s="245">
        <v>1161</v>
      </c>
      <c r="N62" s="245">
        <v>1116</v>
      </c>
      <c r="O62" s="245">
        <v>1164</v>
      </c>
      <c r="P62" s="245">
        <v>1225</v>
      </c>
      <c r="Q62" s="245">
        <v>1182</v>
      </c>
      <c r="R62" s="245">
        <v>1227</v>
      </c>
      <c r="S62" s="245">
        <v>1305</v>
      </c>
      <c r="T62" s="245">
        <v>1194</v>
      </c>
      <c r="U62" s="245">
        <v>1202</v>
      </c>
      <c r="V62" s="245">
        <v>1187</v>
      </c>
      <c r="W62" s="245">
        <v>998</v>
      </c>
      <c r="X62" s="245">
        <v>1107</v>
      </c>
      <c r="Y62" s="245">
        <v>935</v>
      </c>
      <c r="Z62" s="245">
        <v>1042</v>
      </c>
      <c r="AA62" s="245">
        <v>942</v>
      </c>
      <c r="AB62" s="245">
        <v>1005</v>
      </c>
      <c r="AC62" s="245">
        <v>1012</v>
      </c>
      <c r="AD62" s="245">
        <v>1077</v>
      </c>
      <c r="AE62" s="245">
        <v>1023</v>
      </c>
      <c r="AF62" s="245">
        <v>1008</v>
      </c>
      <c r="AG62" s="245">
        <v>1034</v>
      </c>
      <c r="AH62" s="245">
        <v>1110</v>
      </c>
      <c r="AI62" s="245">
        <v>1118</v>
      </c>
      <c r="AJ62" s="245">
        <v>1300</v>
      </c>
      <c r="AK62" s="245">
        <v>1292</v>
      </c>
      <c r="AL62" s="245">
        <v>1444</v>
      </c>
      <c r="AM62" s="245">
        <v>1559</v>
      </c>
      <c r="AN62" s="245">
        <v>1722</v>
      </c>
      <c r="AO62" s="245">
        <v>1708</v>
      </c>
      <c r="AP62" s="245">
        <v>1776</v>
      </c>
      <c r="AQ62" s="245">
        <v>1666</v>
      </c>
      <c r="AR62" s="245">
        <v>1563</v>
      </c>
      <c r="AS62" s="245">
        <v>1651</v>
      </c>
      <c r="AT62" s="245">
        <v>1510</v>
      </c>
      <c r="AU62" s="245">
        <v>1525</v>
      </c>
      <c r="AV62" s="245">
        <v>1160</v>
      </c>
      <c r="AW62" s="245">
        <v>1467</v>
      </c>
      <c r="AX62" s="245">
        <v>1378</v>
      </c>
      <c r="AY62" s="245">
        <v>1364</v>
      </c>
      <c r="AZ62" s="245">
        <v>1309</v>
      </c>
      <c r="BA62" s="245">
        <v>1290</v>
      </c>
      <c r="BB62" s="245">
        <v>1335</v>
      </c>
      <c r="BC62" s="245">
        <v>1388</v>
      </c>
      <c r="BD62" s="245">
        <v>1310</v>
      </c>
      <c r="BE62" s="245">
        <v>1223</v>
      </c>
      <c r="BF62" s="245">
        <v>1291</v>
      </c>
      <c r="BG62" s="245">
        <v>1247</v>
      </c>
      <c r="BH62" s="245">
        <v>1342</v>
      </c>
      <c r="BI62" s="245">
        <v>1469</v>
      </c>
      <c r="BJ62" s="245">
        <v>1568</v>
      </c>
      <c r="BK62" s="245">
        <v>1660</v>
      </c>
      <c r="BL62" s="245">
        <v>1743</v>
      </c>
      <c r="BM62" s="245">
        <v>2108</v>
      </c>
      <c r="BN62" s="245">
        <v>2062</v>
      </c>
      <c r="BO62" s="245">
        <v>2014</v>
      </c>
      <c r="BP62" s="245">
        <v>1176</v>
      </c>
      <c r="BQ62" s="245">
        <v>1371</v>
      </c>
      <c r="BR62" s="245">
        <v>1606</v>
      </c>
      <c r="BS62" s="245">
        <v>1658</v>
      </c>
      <c r="BT62" s="245">
        <v>1683</v>
      </c>
      <c r="BU62" s="245">
        <v>1550</v>
      </c>
      <c r="BV62" s="245">
        <v>1361</v>
      </c>
      <c r="BW62" s="245">
        <v>1218</v>
      </c>
      <c r="BX62" s="245">
        <v>1300</v>
      </c>
      <c r="BY62" s="245">
        <v>1213</v>
      </c>
      <c r="BZ62" s="245">
        <v>1199</v>
      </c>
      <c r="CA62" s="245">
        <v>1072</v>
      </c>
      <c r="CB62" s="245">
        <v>944</v>
      </c>
      <c r="CC62" s="245">
        <v>941</v>
      </c>
      <c r="CD62" s="245">
        <v>795</v>
      </c>
      <c r="CE62" s="245">
        <v>753</v>
      </c>
      <c r="CF62" s="245">
        <v>670</v>
      </c>
      <c r="CG62" s="245">
        <v>625</v>
      </c>
      <c r="CH62" s="245">
        <v>549</v>
      </c>
      <c r="CI62" s="245">
        <v>481</v>
      </c>
      <c r="CJ62" s="245">
        <v>417</v>
      </c>
      <c r="CK62" s="245">
        <v>349</v>
      </c>
      <c r="CL62" s="245">
        <v>283</v>
      </c>
      <c r="CM62" s="245">
        <v>229</v>
      </c>
      <c r="CN62" s="245">
        <v>186</v>
      </c>
      <c r="CO62" s="245">
        <v>136</v>
      </c>
      <c r="CP62" s="245">
        <v>125</v>
      </c>
      <c r="CQ62" s="245">
        <v>71</v>
      </c>
      <c r="CR62" s="245">
        <v>67</v>
      </c>
      <c r="CS62" s="245">
        <v>39</v>
      </c>
      <c r="CT62" s="245">
        <v>38</v>
      </c>
      <c r="CU62" s="245">
        <v>26</v>
      </c>
      <c r="CV62" s="245">
        <v>23</v>
      </c>
      <c r="CW62" s="245">
        <v>17</v>
      </c>
      <c r="CX62" s="245">
        <v>18</v>
      </c>
      <c r="CY62" s="245">
        <v>10</v>
      </c>
      <c r="CZ62" s="245">
        <v>11</v>
      </c>
      <c r="DA62" s="266">
        <v>305</v>
      </c>
      <c r="DB62" s="245">
        <v>4876</v>
      </c>
      <c r="DC62" s="245">
        <v>5483</v>
      </c>
      <c r="DD62" s="245">
        <v>5914</v>
      </c>
      <c r="DE62" s="245">
        <v>5886</v>
      </c>
      <c r="DF62" s="245">
        <v>5031</v>
      </c>
      <c r="DG62" s="245">
        <v>5154</v>
      </c>
      <c r="DH62" s="245">
        <v>6264</v>
      </c>
      <c r="DI62" s="245">
        <v>8431</v>
      </c>
      <c r="DJ62" s="245">
        <v>7409</v>
      </c>
      <c r="DK62" s="245">
        <v>6808</v>
      </c>
      <c r="DL62" s="245">
        <v>6547</v>
      </c>
      <c r="DM62" s="245">
        <v>7286</v>
      </c>
      <c r="DN62" s="245">
        <v>9103</v>
      </c>
      <c r="DO62" s="245">
        <v>7868</v>
      </c>
      <c r="DP62" s="245">
        <v>6291</v>
      </c>
      <c r="DQ62" s="245">
        <v>4505</v>
      </c>
      <c r="DR62" s="245">
        <v>2742</v>
      </c>
      <c r="DS62" s="245">
        <v>1183</v>
      </c>
      <c r="DT62" s="245">
        <v>340</v>
      </c>
      <c r="DU62" s="245">
        <v>94</v>
      </c>
      <c r="DV62" s="245">
        <v>11</v>
      </c>
      <c r="DW62" s="266">
        <f t="shared" si="24"/>
        <v>107226</v>
      </c>
      <c r="DX62" s="442">
        <f t="shared" si="54"/>
        <v>14</v>
      </c>
      <c r="DY62" s="442">
        <f t="shared" si="55"/>
        <v>16</v>
      </c>
      <c r="DZ62" s="442">
        <f t="shared" si="56"/>
        <v>17</v>
      </c>
      <c r="EA62" s="442">
        <f t="shared" si="57"/>
        <v>17</v>
      </c>
      <c r="EB62" s="442">
        <f t="shared" si="58"/>
        <v>14</v>
      </c>
      <c r="EC62" s="442">
        <f t="shared" si="59"/>
        <v>15</v>
      </c>
      <c r="ED62" s="442">
        <f t="shared" si="60"/>
        <v>18</v>
      </c>
      <c r="EE62" s="442">
        <f t="shared" si="61"/>
        <v>24</v>
      </c>
      <c r="EF62" s="442">
        <f t="shared" si="62"/>
        <v>21</v>
      </c>
      <c r="EG62" s="442">
        <f t="shared" si="63"/>
        <v>19</v>
      </c>
      <c r="EH62" s="442">
        <f t="shared" si="64"/>
        <v>19</v>
      </c>
      <c r="EI62" s="442">
        <f t="shared" si="65"/>
        <v>21</v>
      </c>
      <c r="EJ62" s="444">
        <f>ROUND($DA62*DN62/$DW62,0)-1</f>
        <v>25</v>
      </c>
      <c r="EK62" s="442">
        <f t="shared" si="66"/>
        <v>22</v>
      </c>
      <c r="EL62" s="442">
        <f t="shared" si="67"/>
        <v>18</v>
      </c>
      <c r="EM62" s="442">
        <f t="shared" si="68"/>
        <v>13</v>
      </c>
      <c r="EN62" s="442">
        <f t="shared" si="69"/>
        <v>8</v>
      </c>
      <c r="EO62" s="442">
        <f t="shared" si="70"/>
        <v>3</v>
      </c>
      <c r="EP62" s="442">
        <f t="shared" si="71"/>
        <v>1</v>
      </c>
      <c r="EQ62" s="442">
        <f t="shared" si="72"/>
        <v>0</v>
      </c>
      <c r="ER62" s="442">
        <f t="shared" si="73"/>
        <v>0</v>
      </c>
      <c r="ES62" s="443">
        <f t="shared" si="26"/>
        <v>305</v>
      </c>
      <c r="EU62" s="245">
        <f t="shared" si="31"/>
        <v>4890</v>
      </c>
      <c r="EV62" s="245">
        <f t="shared" si="32"/>
        <v>5499</v>
      </c>
      <c r="EW62" s="245">
        <f t="shared" si="33"/>
        <v>5931</v>
      </c>
      <c r="EX62" s="245">
        <f t="shared" si="34"/>
        <v>5903</v>
      </c>
      <c r="EY62" s="245">
        <f t="shared" si="35"/>
        <v>5045</v>
      </c>
      <c r="EZ62" s="245">
        <f t="shared" si="36"/>
        <v>5169</v>
      </c>
      <c r="FA62" s="245">
        <f t="shared" si="37"/>
        <v>6282</v>
      </c>
      <c r="FB62" s="245">
        <f t="shared" si="38"/>
        <v>8455</v>
      </c>
      <c r="FC62" s="245">
        <f t="shared" si="39"/>
        <v>7430</v>
      </c>
      <c r="FD62" s="245">
        <f t="shared" si="40"/>
        <v>6827</v>
      </c>
      <c r="FE62" s="245">
        <f t="shared" si="41"/>
        <v>6566</v>
      </c>
      <c r="FF62" s="245">
        <f t="shared" si="42"/>
        <v>7307</v>
      </c>
      <c r="FG62" s="245">
        <f t="shared" si="43"/>
        <v>9128</v>
      </c>
      <c r="FH62" s="245">
        <f t="shared" si="44"/>
        <v>7890</v>
      </c>
      <c r="FI62" s="245">
        <f t="shared" si="45"/>
        <v>6309</v>
      </c>
      <c r="FJ62" s="245">
        <f t="shared" si="46"/>
        <v>4518</v>
      </c>
      <c r="FK62" s="245">
        <f t="shared" si="47"/>
        <v>2750</v>
      </c>
      <c r="FL62" s="245">
        <f t="shared" si="48"/>
        <v>1186</v>
      </c>
      <c r="FM62" s="245">
        <f t="shared" si="49"/>
        <v>341</v>
      </c>
      <c r="FN62" s="245">
        <f t="shared" si="50"/>
        <v>94</v>
      </c>
      <c r="FO62" s="245">
        <f t="shared" si="51"/>
        <v>11</v>
      </c>
      <c r="FP62" s="452">
        <f t="shared" si="27"/>
        <v>107531</v>
      </c>
      <c r="FQ62" s="443">
        <f t="shared" si="52"/>
        <v>0</v>
      </c>
    </row>
    <row r="63" spans="1:173" s="232" customFormat="1" ht="12.75" x14ac:dyDescent="0.15">
      <c r="A63" s="230" t="s">
        <v>1077</v>
      </c>
      <c r="B63" s="261" t="s">
        <v>1066</v>
      </c>
      <c r="C63" s="245">
        <v>59240</v>
      </c>
      <c r="D63" s="245">
        <v>447</v>
      </c>
      <c r="E63" s="245">
        <v>422</v>
      </c>
      <c r="F63" s="245">
        <v>423</v>
      </c>
      <c r="G63" s="245">
        <v>388</v>
      </c>
      <c r="H63" s="245">
        <v>357</v>
      </c>
      <c r="I63" s="245">
        <v>362</v>
      </c>
      <c r="J63" s="245">
        <v>375</v>
      </c>
      <c r="K63" s="245">
        <v>360</v>
      </c>
      <c r="L63" s="245">
        <v>328</v>
      </c>
      <c r="M63" s="245">
        <v>315</v>
      </c>
      <c r="N63" s="245">
        <v>370</v>
      </c>
      <c r="O63" s="245">
        <v>340</v>
      </c>
      <c r="P63" s="245">
        <v>350</v>
      </c>
      <c r="Q63" s="245">
        <v>346</v>
      </c>
      <c r="R63" s="245">
        <v>310</v>
      </c>
      <c r="S63" s="245">
        <v>361</v>
      </c>
      <c r="T63" s="245">
        <v>421</v>
      </c>
      <c r="U63" s="245">
        <v>353</v>
      </c>
      <c r="V63" s="245">
        <v>462</v>
      </c>
      <c r="W63" s="245">
        <v>592</v>
      </c>
      <c r="X63" s="245">
        <v>629</v>
      </c>
      <c r="Y63" s="245">
        <v>679</v>
      </c>
      <c r="Z63" s="245">
        <v>747</v>
      </c>
      <c r="AA63" s="245">
        <v>841</v>
      </c>
      <c r="AB63" s="245">
        <v>830</v>
      </c>
      <c r="AC63" s="245">
        <v>877</v>
      </c>
      <c r="AD63" s="245">
        <v>921</v>
      </c>
      <c r="AE63" s="245">
        <v>891</v>
      </c>
      <c r="AF63" s="245">
        <v>859</v>
      </c>
      <c r="AG63" s="245">
        <v>859</v>
      </c>
      <c r="AH63" s="245">
        <v>808</v>
      </c>
      <c r="AI63" s="245">
        <v>921</v>
      </c>
      <c r="AJ63" s="245">
        <v>916</v>
      </c>
      <c r="AK63" s="245">
        <v>966</v>
      </c>
      <c r="AL63" s="245">
        <v>927</v>
      </c>
      <c r="AM63" s="245">
        <v>963</v>
      </c>
      <c r="AN63" s="245">
        <v>968</v>
      </c>
      <c r="AO63" s="245">
        <v>961</v>
      </c>
      <c r="AP63" s="245">
        <v>922</v>
      </c>
      <c r="AQ63" s="245">
        <v>914</v>
      </c>
      <c r="AR63" s="245">
        <v>864</v>
      </c>
      <c r="AS63" s="245">
        <v>869</v>
      </c>
      <c r="AT63" s="245">
        <v>834</v>
      </c>
      <c r="AU63" s="245">
        <v>809</v>
      </c>
      <c r="AV63" s="245">
        <v>648</v>
      </c>
      <c r="AW63" s="245">
        <v>848</v>
      </c>
      <c r="AX63" s="245">
        <v>744</v>
      </c>
      <c r="AY63" s="245">
        <v>704</v>
      </c>
      <c r="AZ63" s="245">
        <v>726</v>
      </c>
      <c r="BA63" s="245">
        <v>671</v>
      </c>
      <c r="BB63" s="245">
        <v>716</v>
      </c>
      <c r="BC63" s="245">
        <v>692</v>
      </c>
      <c r="BD63" s="245">
        <v>651</v>
      </c>
      <c r="BE63" s="245">
        <v>631</v>
      </c>
      <c r="BF63" s="245">
        <v>708</v>
      </c>
      <c r="BG63" s="245">
        <v>743</v>
      </c>
      <c r="BH63" s="245">
        <v>694</v>
      </c>
      <c r="BI63" s="245">
        <v>706</v>
      </c>
      <c r="BJ63" s="245">
        <v>809</v>
      </c>
      <c r="BK63" s="245">
        <v>875</v>
      </c>
      <c r="BL63" s="245">
        <v>920</v>
      </c>
      <c r="BM63" s="245">
        <v>1117</v>
      </c>
      <c r="BN63" s="245">
        <v>1076</v>
      </c>
      <c r="BO63" s="245">
        <v>1065</v>
      </c>
      <c r="BP63" s="245">
        <v>637</v>
      </c>
      <c r="BQ63" s="245">
        <v>701</v>
      </c>
      <c r="BR63" s="245">
        <v>831</v>
      </c>
      <c r="BS63" s="245">
        <v>748</v>
      </c>
      <c r="BT63" s="245">
        <v>796</v>
      </c>
      <c r="BU63" s="245">
        <v>738</v>
      </c>
      <c r="BV63" s="245">
        <v>628</v>
      </c>
      <c r="BW63" s="245">
        <v>539</v>
      </c>
      <c r="BX63" s="245">
        <v>595</v>
      </c>
      <c r="BY63" s="245">
        <v>589</v>
      </c>
      <c r="BZ63" s="245">
        <v>587</v>
      </c>
      <c r="CA63" s="245">
        <v>601</v>
      </c>
      <c r="CB63" s="245">
        <v>554</v>
      </c>
      <c r="CC63" s="245">
        <v>527</v>
      </c>
      <c r="CD63" s="245">
        <v>485</v>
      </c>
      <c r="CE63" s="245">
        <v>413</v>
      </c>
      <c r="CF63" s="245">
        <v>388</v>
      </c>
      <c r="CG63" s="245">
        <v>365</v>
      </c>
      <c r="CH63" s="245">
        <v>329</v>
      </c>
      <c r="CI63" s="245">
        <v>282</v>
      </c>
      <c r="CJ63" s="245">
        <v>230</v>
      </c>
      <c r="CK63" s="245">
        <v>191</v>
      </c>
      <c r="CL63" s="245">
        <v>137</v>
      </c>
      <c r="CM63" s="245">
        <v>132</v>
      </c>
      <c r="CN63" s="245">
        <v>98</v>
      </c>
      <c r="CO63" s="245">
        <v>69</v>
      </c>
      <c r="CP63" s="245">
        <v>51</v>
      </c>
      <c r="CQ63" s="245">
        <v>39</v>
      </c>
      <c r="CR63" s="245">
        <v>37</v>
      </c>
      <c r="CS63" s="245">
        <v>28</v>
      </c>
      <c r="CT63" s="245">
        <v>32</v>
      </c>
      <c r="CU63" s="245">
        <v>12</v>
      </c>
      <c r="CV63" s="245">
        <v>9</v>
      </c>
      <c r="CW63" s="245">
        <v>8</v>
      </c>
      <c r="CX63" s="245">
        <v>4</v>
      </c>
      <c r="CY63" s="245">
        <v>6</v>
      </c>
      <c r="CZ63" s="245">
        <v>5</v>
      </c>
      <c r="DA63" s="266">
        <v>2618</v>
      </c>
      <c r="DB63" s="245">
        <v>2037</v>
      </c>
      <c r="DC63" s="245">
        <v>1740</v>
      </c>
      <c r="DD63" s="245">
        <v>1716</v>
      </c>
      <c r="DE63" s="245">
        <v>2189</v>
      </c>
      <c r="DF63" s="245">
        <v>3726</v>
      </c>
      <c r="DG63" s="245">
        <v>4407</v>
      </c>
      <c r="DH63" s="245">
        <v>4538</v>
      </c>
      <c r="DI63" s="245">
        <v>4728</v>
      </c>
      <c r="DJ63" s="245">
        <v>4024</v>
      </c>
      <c r="DK63" s="245">
        <v>3693</v>
      </c>
      <c r="DL63" s="245">
        <v>3398</v>
      </c>
      <c r="DM63" s="245">
        <v>3827</v>
      </c>
      <c r="DN63" s="245">
        <v>4815</v>
      </c>
      <c r="DO63" s="245">
        <v>3814</v>
      </c>
      <c r="DP63" s="245">
        <v>2938</v>
      </c>
      <c r="DQ63" s="245">
        <v>2580</v>
      </c>
      <c r="DR63" s="245">
        <v>1594</v>
      </c>
      <c r="DS63" s="245">
        <v>627</v>
      </c>
      <c r="DT63" s="245">
        <v>187</v>
      </c>
      <c r="DU63" s="245">
        <v>39</v>
      </c>
      <c r="DV63" s="245">
        <v>5</v>
      </c>
      <c r="DW63" s="266">
        <f t="shared" si="24"/>
        <v>56622</v>
      </c>
      <c r="DX63" s="442">
        <f t="shared" si="54"/>
        <v>94</v>
      </c>
      <c r="DY63" s="442">
        <f t="shared" si="55"/>
        <v>80</v>
      </c>
      <c r="DZ63" s="442">
        <f t="shared" si="56"/>
        <v>79</v>
      </c>
      <c r="EA63" s="442">
        <f t="shared" si="57"/>
        <v>101</v>
      </c>
      <c r="EB63" s="442">
        <f t="shared" si="58"/>
        <v>172</v>
      </c>
      <c r="EC63" s="442">
        <f t="shared" si="59"/>
        <v>204</v>
      </c>
      <c r="ED63" s="442">
        <f t="shared" si="60"/>
        <v>210</v>
      </c>
      <c r="EE63" s="442">
        <f t="shared" si="61"/>
        <v>219</v>
      </c>
      <c r="EF63" s="442">
        <f t="shared" si="62"/>
        <v>186</v>
      </c>
      <c r="EG63" s="442">
        <f t="shared" si="63"/>
        <v>171</v>
      </c>
      <c r="EH63" s="442">
        <f t="shared" si="64"/>
        <v>157</v>
      </c>
      <c r="EI63" s="442">
        <f t="shared" si="65"/>
        <v>177</v>
      </c>
      <c r="EJ63" s="444">
        <f>ROUND($DA63*DN63/$DW63,0)</f>
        <v>223</v>
      </c>
      <c r="EK63" s="442">
        <f t="shared" si="66"/>
        <v>176</v>
      </c>
      <c r="EL63" s="442">
        <f t="shared" si="67"/>
        <v>136</v>
      </c>
      <c r="EM63" s="442">
        <f t="shared" si="68"/>
        <v>119</v>
      </c>
      <c r="EN63" s="442">
        <f t="shared" si="69"/>
        <v>74</v>
      </c>
      <c r="EO63" s="442">
        <f t="shared" si="70"/>
        <v>29</v>
      </c>
      <c r="EP63" s="442">
        <f t="shared" si="71"/>
        <v>9</v>
      </c>
      <c r="EQ63" s="442">
        <f t="shared" si="72"/>
        <v>2</v>
      </c>
      <c r="ER63" s="442">
        <f t="shared" si="73"/>
        <v>0</v>
      </c>
      <c r="ES63" s="443">
        <f t="shared" si="26"/>
        <v>2618</v>
      </c>
      <c r="EU63" s="245">
        <f t="shared" si="31"/>
        <v>2131</v>
      </c>
      <c r="EV63" s="245">
        <f t="shared" si="32"/>
        <v>1820</v>
      </c>
      <c r="EW63" s="245">
        <f t="shared" si="33"/>
        <v>1795</v>
      </c>
      <c r="EX63" s="245">
        <f t="shared" si="34"/>
        <v>2290</v>
      </c>
      <c r="EY63" s="245">
        <f t="shared" si="35"/>
        <v>3898</v>
      </c>
      <c r="EZ63" s="245">
        <f t="shared" si="36"/>
        <v>4611</v>
      </c>
      <c r="FA63" s="245">
        <f t="shared" si="37"/>
        <v>4748</v>
      </c>
      <c r="FB63" s="245">
        <f t="shared" si="38"/>
        <v>4947</v>
      </c>
      <c r="FC63" s="245">
        <f t="shared" si="39"/>
        <v>4210</v>
      </c>
      <c r="FD63" s="245">
        <f t="shared" si="40"/>
        <v>3864</v>
      </c>
      <c r="FE63" s="245">
        <f t="shared" si="41"/>
        <v>3555</v>
      </c>
      <c r="FF63" s="245">
        <f t="shared" si="42"/>
        <v>4004</v>
      </c>
      <c r="FG63" s="245">
        <f t="shared" si="43"/>
        <v>5038</v>
      </c>
      <c r="FH63" s="245">
        <f t="shared" si="44"/>
        <v>3990</v>
      </c>
      <c r="FI63" s="245">
        <f t="shared" si="45"/>
        <v>3074</v>
      </c>
      <c r="FJ63" s="245">
        <f t="shared" si="46"/>
        <v>2699</v>
      </c>
      <c r="FK63" s="245">
        <f t="shared" si="47"/>
        <v>1668</v>
      </c>
      <c r="FL63" s="245">
        <f t="shared" si="48"/>
        <v>656</v>
      </c>
      <c r="FM63" s="245">
        <f t="shared" si="49"/>
        <v>196</v>
      </c>
      <c r="FN63" s="245">
        <f t="shared" si="50"/>
        <v>41</v>
      </c>
      <c r="FO63" s="245">
        <f t="shared" si="51"/>
        <v>5</v>
      </c>
      <c r="FP63" s="452">
        <f t="shared" si="27"/>
        <v>59240</v>
      </c>
      <c r="FQ63" s="443">
        <f t="shared" si="52"/>
        <v>0</v>
      </c>
    </row>
    <row r="64" spans="1:173" s="232" customFormat="1" ht="12.75" x14ac:dyDescent="0.15">
      <c r="A64" s="230" t="s">
        <v>1078</v>
      </c>
      <c r="B64" s="261" t="s">
        <v>1066</v>
      </c>
      <c r="C64" s="245">
        <v>120835</v>
      </c>
      <c r="D64" s="245">
        <v>1043</v>
      </c>
      <c r="E64" s="245">
        <v>1082</v>
      </c>
      <c r="F64" s="245">
        <v>1169</v>
      </c>
      <c r="G64" s="245">
        <v>1208</v>
      </c>
      <c r="H64" s="245">
        <v>1211</v>
      </c>
      <c r="I64" s="245">
        <v>1155</v>
      </c>
      <c r="J64" s="245">
        <v>1216</v>
      </c>
      <c r="K64" s="245">
        <v>1254</v>
      </c>
      <c r="L64" s="245">
        <v>1261</v>
      </c>
      <c r="M64" s="245">
        <v>1320</v>
      </c>
      <c r="N64" s="245">
        <v>1251</v>
      </c>
      <c r="O64" s="245">
        <v>1349</v>
      </c>
      <c r="P64" s="245">
        <v>1339</v>
      </c>
      <c r="Q64" s="245">
        <v>1346</v>
      </c>
      <c r="R64" s="245">
        <v>1333</v>
      </c>
      <c r="S64" s="245">
        <v>1431</v>
      </c>
      <c r="T64" s="245">
        <v>1386</v>
      </c>
      <c r="U64" s="245">
        <v>1415</v>
      </c>
      <c r="V64" s="245">
        <v>1632</v>
      </c>
      <c r="W64" s="245">
        <v>1678</v>
      </c>
      <c r="X64" s="245">
        <v>1587</v>
      </c>
      <c r="Y64" s="245">
        <v>1612</v>
      </c>
      <c r="Z64" s="245">
        <v>1460</v>
      </c>
      <c r="AA64" s="245">
        <v>1317</v>
      </c>
      <c r="AB64" s="245">
        <v>1306</v>
      </c>
      <c r="AC64" s="245">
        <v>1353</v>
      </c>
      <c r="AD64" s="245">
        <v>1338</v>
      </c>
      <c r="AE64" s="245">
        <v>1358</v>
      </c>
      <c r="AF64" s="245">
        <v>1305</v>
      </c>
      <c r="AG64" s="245">
        <v>1274</v>
      </c>
      <c r="AH64" s="245">
        <v>1339</v>
      </c>
      <c r="AI64" s="245">
        <v>1359</v>
      </c>
      <c r="AJ64" s="245">
        <v>1469</v>
      </c>
      <c r="AK64" s="245">
        <v>1531</v>
      </c>
      <c r="AL64" s="245">
        <v>1604</v>
      </c>
      <c r="AM64" s="245">
        <v>1769</v>
      </c>
      <c r="AN64" s="245">
        <v>1887</v>
      </c>
      <c r="AO64" s="245">
        <v>1851</v>
      </c>
      <c r="AP64" s="245">
        <v>1859</v>
      </c>
      <c r="AQ64" s="245">
        <v>1837</v>
      </c>
      <c r="AR64" s="245">
        <v>1784</v>
      </c>
      <c r="AS64" s="245">
        <v>1696</v>
      </c>
      <c r="AT64" s="245">
        <v>1746</v>
      </c>
      <c r="AU64" s="245">
        <v>1570</v>
      </c>
      <c r="AV64" s="245">
        <v>1343</v>
      </c>
      <c r="AW64" s="245">
        <v>1612</v>
      </c>
      <c r="AX64" s="245">
        <v>1563</v>
      </c>
      <c r="AY64" s="245">
        <v>1531</v>
      </c>
      <c r="AZ64" s="245">
        <v>1565</v>
      </c>
      <c r="BA64" s="245">
        <v>1539</v>
      </c>
      <c r="BB64" s="245">
        <v>1520</v>
      </c>
      <c r="BC64" s="245">
        <v>1615</v>
      </c>
      <c r="BD64" s="245">
        <v>1661</v>
      </c>
      <c r="BE64" s="245">
        <v>1471</v>
      </c>
      <c r="BF64" s="245">
        <v>1599</v>
      </c>
      <c r="BG64" s="245">
        <v>1694</v>
      </c>
      <c r="BH64" s="245">
        <v>1730</v>
      </c>
      <c r="BI64" s="245">
        <v>1862</v>
      </c>
      <c r="BJ64" s="245">
        <v>1900</v>
      </c>
      <c r="BK64" s="245">
        <v>2022</v>
      </c>
      <c r="BL64" s="245">
        <v>2070</v>
      </c>
      <c r="BM64" s="245">
        <v>2294</v>
      </c>
      <c r="BN64" s="245">
        <v>2277</v>
      </c>
      <c r="BO64" s="245">
        <v>2214</v>
      </c>
      <c r="BP64" s="245">
        <v>1304</v>
      </c>
      <c r="BQ64" s="245">
        <v>1406</v>
      </c>
      <c r="BR64" s="245">
        <v>1557</v>
      </c>
      <c r="BS64" s="245">
        <v>1444</v>
      </c>
      <c r="BT64" s="245">
        <v>1524</v>
      </c>
      <c r="BU64" s="245">
        <v>1409</v>
      </c>
      <c r="BV64" s="245">
        <v>1211</v>
      </c>
      <c r="BW64" s="245">
        <v>956</v>
      </c>
      <c r="BX64" s="245">
        <v>942</v>
      </c>
      <c r="BY64" s="245">
        <v>969</v>
      </c>
      <c r="BZ64" s="245">
        <v>913</v>
      </c>
      <c r="CA64" s="245">
        <v>858</v>
      </c>
      <c r="CB64" s="245">
        <v>785</v>
      </c>
      <c r="CC64" s="245">
        <v>765</v>
      </c>
      <c r="CD64" s="245">
        <v>760</v>
      </c>
      <c r="CE64" s="245">
        <v>631</v>
      </c>
      <c r="CF64" s="245">
        <v>585</v>
      </c>
      <c r="CG64" s="245">
        <v>541</v>
      </c>
      <c r="CH64" s="245">
        <v>513</v>
      </c>
      <c r="CI64" s="245">
        <v>435</v>
      </c>
      <c r="CJ64" s="245">
        <v>394</v>
      </c>
      <c r="CK64" s="245">
        <v>305</v>
      </c>
      <c r="CL64" s="245">
        <v>269</v>
      </c>
      <c r="CM64" s="245">
        <v>189</v>
      </c>
      <c r="CN64" s="245">
        <v>133</v>
      </c>
      <c r="CO64" s="245">
        <v>110</v>
      </c>
      <c r="CP64" s="245">
        <v>98</v>
      </c>
      <c r="CQ64" s="245">
        <v>55</v>
      </c>
      <c r="CR64" s="245">
        <v>48</v>
      </c>
      <c r="CS64" s="245">
        <v>45</v>
      </c>
      <c r="CT64" s="245">
        <v>31</v>
      </c>
      <c r="CU64" s="245">
        <v>29</v>
      </c>
      <c r="CV64" s="245">
        <v>25</v>
      </c>
      <c r="CW64" s="245">
        <v>18</v>
      </c>
      <c r="CX64" s="245">
        <v>7</v>
      </c>
      <c r="CY64" s="245">
        <v>10</v>
      </c>
      <c r="CZ64" s="245">
        <v>4</v>
      </c>
      <c r="DA64" s="266">
        <v>1185</v>
      </c>
      <c r="DB64" s="245">
        <v>5713</v>
      </c>
      <c r="DC64" s="245">
        <v>6206</v>
      </c>
      <c r="DD64" s="245">
        <v>6618</v>
      </c>
      <c r="DE64" s="245">
        <v>7542</v>
      </c>
      <c r="DF64" s="245">
        <v>7282</v>
      </c>
      <c r="DG64" s="245">
        <v>6628</v>
      </c>
      <c r="DH64" s="245">
        <v>7302</v>
      </c>
      <c r="DI64" s="245">
        <v>9203</v>
      </c>
      <c r="DJ64" s="245">
        <v>8139</v>
      </c>
      <c r="DK64" s="245">
        <v>7810</v>
      </c>
      <c r="DL64" s="245">
        <v>7866</v>
      </c>
      <c r="DM64" s="245">
        <v>9208</v>
      </c>
      <c r="DN64" s="245">
        <v>10159</v>
      </c>
      <c r="DO64" s="245">
        <v>7340</v>
      </c>
      <c r="DP64" s="245">
        <v>4991</v>
      </c>
      <c r="DQ64" s="245">
        <v>3799</v>
      </c>
      <c r="DR64" s="245">
        <v>2468</v>
      </c>
      <c r="DS64" s="245">
        <v>1006</v>
      </c>
      <c r="DT64" s="245">
        <v>277</v>
      </c>
      <c r="DU64" s="245">
        <v>89</v>
      </c>
      <c r="DV64" s="245">
        <v>4</v>
      </c>
      <c r="DW64" s="266">
        <f t="shared" si="24"/>
        <v>119650</v>
      </c>
      <c r="DX64" s="442">
        <f t="shared" si="54"/>
        <v>57</v>
      </c>
      <c r="DY64" s="442">
        <f t="shared" si="55"/>
        <v>61</v>
      </c>
      <c r="DZ64" s="442">
        <f t="shared" si="56"/>
        <v>66</v>
      </c>
      <c r="EA64" s="442">
        <f t="shared" si="57"/>
        <v>75</v>
      </c>
      <c r="EB64" s="442">
        <f t="shared" si="58"/>
        <v>72</v>
      </c>
      <c r="EC64" s="442">
        <f t="shared" si="59"/>
        <v>66</v>
      </c>
      <c r="ED64" s="442">
        <f t="shared" si="60"/>
        <v>72</v>
      </c>
      <c r="EE64" s="442">
        <f t="shared" si="61"/>
        <v>91</v>
      </c>
      <c r="EF64" s="442">
        <f t="shared" si="62"/>
        <v>81</v>
      </c>
      <c r="EG64" s="442">
        <f t="shared" si="63"/>
        <v>77</v>
      </c>
      <c r="EH64" s="442">
        <f t="shared" si="64"/>
        <v>78</v>
      </c>
      <c r="EI64" s="442">
        <f t="shared" si="65"/>
        <v>91</v>
      </c>
      <c r="EJ64" s="444">
        <f>ROUND($DA64*DN64/$DW64,0)-1</f>
        <v>100</v>
      </c>
      <c r="EK64" s="442">
        <f t="shared" si="66"/>
        <v>73</v>
      </c>
      <c r="EL64" s="442">
        <f t="shared" si="67"/>
        <v>49</v>
      </c>
      <c r="EM64" s="442">
        <f t="shared" si="68"/>
        <v>38</v>
      </c>
      <c r="EN64" s="442">
        <f t="shared" si="69"/>
        <v>24</v>
      </c>
      <c r="EO64" s="442">
        <f t="shared" si="70"/>
        <v>10</v>
      </c>
      <c r="EP64" s="442">
        <f t="shared" si="71"/>
        <v>3</v>
      </c>
      <c r="EQ64" s="442">
        <f t="shared" si="72"/>
        <v>1</v>
      </c>
      <c r="ER64" s="442">
        <f t="shared" si="73"/>
        <v>0</v>
      </c>
      <c r="ES64" s="443">
        <f t="shared" si="26"/>
        <v>1185</v>
      </c>
      <c r="EU64" s="245">
        <f t="shared" si="31"/>
        <v>5770</v>
      </c>
      <c r="EV64" s="245">
        <f t="shared" si="32"/>
        <v>6267</v>
      </c>
      <c r="EW64" s="245">
        <f t="shared" si="33"/>
        <v>6684</v>
      </c>
      <c r="EX64" s="245">
        <f t="shared" si="34"/>
        <v>7617</v>
      </c>
      <c r="EY64" s="245">
        <f t="shared" si="35"/>
        <v>7354</v>
      </c>
      <c r="EZ64" s="245">
        <f t="shared" si="36"/>
        <v>6694</v>
      </c>
      <c r="FA64" s="245">
        <f t="shared" si="37"/>
        <v>7374</v>
      </c>
      <c r="FB64" s="245">
        <f t="shared" si="38"/>
        <v>9294</v>
      </c>
      <c r="FC64" s="245">
        <f t="shared" si="39"/>
        <v>8220</v>
      </c>
      <c r="FD64" s="245">
        <f t="shared" si="40"/>
        <v>7887</v>
      </c>
      <c r="FE64" s="245">
        <f t="shared" si="41"/>
        <v>7944</v>
      </c>
      <c r="FF64" s="245">
        <f t="shared" si="42"/>
        <v>9299</v>
      </c>
      <c r="FG64" s="245">
        <f t="shared" si="43"/>
        <v>10259</v>
      </c>
      <c r="FH64" s="245">
        <f t="shared" si="44"/>
        <v>7413</v>
      </c>
      <c r="FI64" s="245">
        <f t="shared" si="45"/>
        <v>5040</v>
      </c>
      <c r="FJ64" s="245">
        <f t="shared" si="46"/>
        <v>3837</v>
      </c>
      <c r="FK64" s="245">
        <f t="shared" si="47"/>
        <v>2492</v>
      </c>
      <c r="FL64" s="245">
        <f t="shared" si="48"/>
        <v>1016</v>
      </c>
      <c r="FM64" s="245">
        <f t="shared" si="49"/>
        <v>280</v>
      </c>
      <c r="FN64" s="245">
        <f t="shared" si="50"/>
        <v>90</v>
      </c>
      <c r="FO64" s="245">
        <f t="shared" si="51"/>
        <v>4</v>
      </c>
      <c r="FP64" s="452">
        <f t="shared" si="27"/>
        <v>120835</v>
      </c>
      <c r="FQ64" s="443">
        <f t="shared" si="52"/>
        <v>0</v>
      </c>
    </row>
    <row r="65" spans="1:173" s="232" customFormat="1" ht="12.75" x14ac:dyDescent="0.15">
      <c r="A65" s="230" t="s">
        <v>1174</v>
      </c>
      <c r="B65" s="261" t="s">
        <v>1066</v>
      </c>
      <c r="C65" s="245">
        <v>259320</v>
      </c>
      <c r="D65" s="245">
        <v>2505</v>
      </c>
      <c r="E65" s="245">
        <v>2478</v>
      </c>
      <c r="F65" s="245">
        <v>2620</v>
      </c>
      <c r="G65" s="245">
        <v>2611</v>
      </c>
      <c r="H65" s="245">
        <v>2529</v>
      </c>
      <c r="I65" s="245">
        <v>2491</v>
      </c>
      <c r="J65" s="245">
        <v>2628</v>
      </c>
      <c r="K65" s="245">
        <v>2698</v>
      </c>
      <c r="L65" s="245">
        <v>2798</v>
      </c>
      <c r="M65" s="245">
        <v>2908</v>
      </c>
      <c r="N65" s="245">
        <v>2875</v>
      </c>
      <c r="O65" s="245">
        <v>2932</v>
      </c>
      <c r="P65" s="245">
        <v>3091</v>
      </c>
      <c r="Q65" s="245">
        <v>2916</v>
      </c>
      <c r="R65" s="245">
        <v>2865</v>
      </c>
      <c r="S65" s="245">
        <v>2970</v>
      </c>
      <c r="T65" s="245">
        <v>3015</v>
      </c>
      <c r="U65" s="245">
        <v>2910</v>
      </c>
      <c r="V65" s="245">
        <v>2763</v>
      </c>
      <c r="W65" s="245">
        <v>2520</v>
      </c>
      <c r="X65" s="245">
        <v>2549</v>
      </c>
      <c r="Y65" s="245">
        <v>2537</v>
      </c>
      <c r="Z65" s="245">
        <v>2633</v>
      </c>
      <c r="AA65" s="245">
        <v>2710</v>
      </c>
      <c r="AB65" s="245">
        <v>2746</v>
      </c>
      <c r="AC65" s="245">
        <v>2950</v>
      </c>
      <c r="AD65" s="245">
        <v>2966</v>
      </c>
      <c r="AE65" s="245">
        <v>3038</v>
      </c>
      <c r="AF65" s="245">
        <v>2975</v>
      </c>
      <c r="AG65" s="245">
        <v>2992</v>
      </c>
      <c r="AH65" s="245">
        <v>3248</v>
      </c>
      <c r="AI65" s="245">
        <v>3147</v>
      </c>
      <c r="AJ65" s="245">
        <v>3489</v>
      </c>
      <c r="AK65" s="245">
        <v>3653</v>
      </c>
      <c r="AL65" s="245">
        <v>3843</v>
      </c>
      <c r="AM65" s="245">
        <v>4129</v>
      </c>
      <c r="AN65" s="245">
        <v>4344</v>
      </c>
      <c r="AO65" s="245">
        <v>4503</v>
      </c>
      <c r="AP65" s="245">
        <v>4292</v>
      </c>
      <c r="AQ65" s="245">
        <v>4248</v>
      </c>
      <c r="AR65" s="245">
        <v>3921</v>
      </c>
      <c r="AS65" s="245">
        <v>3914</v>
      </c>
      <c r="AT65" s="245">
        <v>3722</v>
      </c>
      <c r="AU65" s="245">
        <v>3702</v>
      </c>
      <c r="AV65" s="245">
        <v>2921</v>
      </c>
      <c r="AW65" s="245">
        <v>3591</v>
      </c>
      <c r="AX65" s="245">
        <v>3294</v>
      </c>
      <c r="AY65" s="245">
        <v>3325</v>
      </c>
      <c r="AZ65" s="245">
        <v>3245</v>
      </c>
      <c r="BA65" s="245">
        <v>3055</v>
      </c>
      <c r="BB65" s="245">
        <v>2994</v>
      </c>
      <c r="BC65" s="245">
        <v>3124</v>
      </c>
      <c r="BD65" s="245">
        <v>2963</v>
      </c>
      <c r="BE65" s="245">
        <v>2892</v>
      </c>
      <c r="BF65" s="245">
        <v>3089</v>
      </c>
      <c r="BG65" s="245">
        <v>3211</v>
      </c>
      <c r="BH65" s="245">
        <v>3139</v>
      </c>
      <c r="BI65" s="245">
        <v>3364</v>
      </c>
      <c r="BJ65" s="245">
        <v>3457</v>
      </c>
      <c r="BK65" s="245">
        <v>3674</v>
      </c>
      <c r="BL65" s="245">
        <v>4017</v>
      </c>
      <c r="BM65" s="245">
        <v>4550</v>
      </c>
      <c r="BN65" s="245">
        <v>4734</v>
      </c>
      <c r="BO65" s="245">
        <v>4324</v>
      </c>
      <c r="BP65" s="245">
        <v>2756</v>
      </c>
      <c r="BQ65" s="245">
        <v>2857</v>
      </c>
      <c r="BR65" s="245">
        <v>3495</v>
      </c>
      <c r="BS65" s="245">
        <v>3292</v>
      </c>
      <c r="BT65" s="245">
        <v>3536</v>
      </c>
      <c r="BU65" s="245">
        <v>3565</v>
      </c>
      <c r="BV65" s="245">
        <v>2973</v>
      </c>
      <c r="BW65" s="245">
        <v>2329</v>
      </c>
      <c r="BX65" s="245">
        <v>2504</v>
      </c>
      <c r="BY65" s="245">
        <v>2648</v>
      </c>
      <c r="BZ65" s="245">
        <v>2592</v>
      </c>
      <c r="CA65" s="245">
        <v>2417</v>
      </c>
      <c r="CB65" s="245">
        <v>1985</v>
      </c>
      <c r="CC65" s="245">
        <v>2030</v>
      </c>
      <c r="CD65" s="245">
        <v>1805</v>
      </c>
      <c r="CE65" s="245">
        <v>1777</v>
      </c>
      <c r="CF65" s="245">
        <v>1496</v>
      </c>
      <c r="CG65" s="245">
        <v>1315</v>
      </c>
      <c r="CH65" s="245">
        <v>1190</v>
      </c>
      <c r="CI65" s="245">
        <v>1037</v>
      </c>
      <c r="CJ65" s="245">
        <v>990</v>
      </c>
      <c r="CK65" s="245">
        <v>738</v>
      </c>
      <c r="CL65" s="245">
        <v>596</v>
      </c>
      <c r="CM65" s="245">
        <v>466</v>
      </c>
      <c r="CN65" s="245">
        <v>374</v>
      </c>
      <c r="CO65" s="245">
        <v>307</v>
      </c>
      <c r="CP65" s="245">
        <v>205</v>
      </c>
      <c r="CQ65" s="245">
        <v>166</v>
      </c>
      <c r="CR65" s="245">
        <v>146</v>
      </c>
      <c r="CS65" s="245">
        <v>124</v>
      </c>
      <c r="CT65" s="245">
        <v>97</v>
      </c>
      <c r="CU65" s="245">
        <v>61</v>
      </c>
      <c r="CV65" s="245">
        <v>42</v>
      </c>
      <c r="CW65" s="245">
        <v>28</v>
      </c>
      <c r="CX65" s="245">
        <v>19</v>
      </c>
      <c r="CY65" s="245">
        <v>14</v>
      </c>
      <c r="CZ65" s="245">
        <v>18</v>
      </c>
      <c r="DA65" s="266">
        <v>993</v>
      </c>
      <c r="DB65" s="245">
        <v>12743</v>
      </c>
      <c r="DC65" s="245">
        <v>13523</v>
      </c>
      <c r="DD65" s="245">
        <v>14679</v>
      </c>
      <c r="DE65" s="245">
        <v>14178</v>
      </c>
      <c r="DF65" s="245">
        <v>13175</v>
      </c>
      <c r="DG65" s="245">
        <v>14921</v>
      </c>
      <c r="DH65" s="245">
        <v>17380</v>
      </c>
      <c r="DI65" s="245">
        <v>21516</v>
      </c>
      <c r="DJ65" s="245">
        <v>18180</v>
      </c>
      <c r="DK65" s="245">
        <v>16510</v>
      </c>
      <c r="DL65" s="245">
        <v>15062</v>
      </c>
      <c r="DM65" s="245">
        <v>16845</v>
      </c>
      <c r="DN65" s="245">
        <v>20381</v>
      </c>
      <c r="DO65" s="245">
        <v>16745</v>
      </c>
      <c r="DP65" s="245">
        <v>13046</v>
      </c>
      <c r="DQ65" s="245">
        <v>10014</v>
      </c>
      <c r="DR65" s="245">
        <v>6028</v>
      </c>
      <c r="DS65" s="245">
        <v>2481</v>
      </c>
      <c r="DT65" s="245">
        <v>738</v>
      </c>
      <c r="DU65" s="245">
        <v>164</v>
      </c>
      <c r="DV65" s="245">
        <v>18</v>
      </c>
      <c r="DW65" s="266">
        <f t="shared" si="24"/>
        <v>258327</v>
      </c>
      <c r="DX65" s="442">
        <f t="shared" si="54"/>
        <v>49</v>
      </c>
      <c r="DY65" s="442">
        <f t="shared" si="55"/>
        <v>52</v>
      </c>
      <c r="DZ65" s="442">
        <f t="shared" si="56"/>
        <v>56</v>
      </c>
      <c r="EA65" s="442">
        <f t="shared" si="57"/>
        <v>54</v>
      </c>
      <c r="EB65" s="442">
        <f t="shared" si="58"/>
        <v>51</v>
      </c>
      <c r="EC65" s="442">
        <f t="shared" si="59"/>
        <v>57</v>
      </c>
      <c r="ED65" s="442">
        <f t="shared" si="60"/>
        <v>67</v>
      </c>
      <c r="EE65" s="442">
        <f t="shared" si="61"/>
        <v>83</v>
      </c>
      <c r="EF65" s="442">
        <f t="shared" si="62"/>
        <v>70</v>
      </c>
      <c r="EG65" s="442">
        <f t="shared" si="63"/>
        <v>63</v>
      </c>
      <c r="EH65" s="442">
        <f t="shared" si="64"/>
        <v>58</v>
      </c>
      <c r="EI65" s="442">
        <f t="shared" si="65"/>
        <v>65</v>
      </c>
      <c r="EJ65" s="444">
        <f>ROUND($DA65*DN65/$DW65,0)+1</f>
        <v>79</v>
      </c>
      <c r="EK65" s="442">
        <f t="shared" si="66"/>
        <v>64</v>
      </c>
      <c r="EL65" s="442">
        <f t="shared" si="67"/>
        <v>50</v>
      </c>
      <c r="EM65" s="442">
        <f t="shared" si="68"/>
        <v>38</v>
      </c>
      <c r="EN65" s="442">
        <f t="shared" si="69"/>
        <v>23</v>
      </c>
      <c r="EO65" s="442">
        <f t="shared" si="70"/>
        <v>10</v>
      </c>
      <c r="EP65" s="442">
        <f t="shared" si="71"/>
        <v>3</v>
      </c>
      <c r="EQ65" s="442">
        <f t="shared" si="72"/>
        <v>1</v>
      </c>
      <c r="ER65" s="442">
        <f t="shared" si="73"/>
        <v>0</v>
      </c>
      <c r="ES65" s="443">
        <f t="shared" si="26"/>
        <v>993</v>
      </c>
      <c r="EU65" s="245">
        <f t="shared" si="31"/>
        <v>12792</v>
      </c>
      <c r="EV65" s="245">
        <f t="shared" si="32"/>
        <v>13575</v>
      </c>
      <c r="EW65" s="245">
        <f t="shared" si="33"/>
        <v>14735</v>
      </c>
      <c r="EX65" s="245">
        <f t="shared" si="34"/>
        <v>14232</v>
      </c>
      <c r="EY65" s="245">
        <f t="shared" si="35"/>
        <v>13226</v>
      </c>
      <c r="EZ65" s="245">
        <f t="shared" si="36"/>
        <v>14978</v>
      </c>
      <c r="FA65" s="245">
        <f t="shared" si="37"/>
        <v>17447</v>
      </c>
      <c r="FB65" s="245">
        <f t="shared" si="38"/>
        <v>21599</v>
      </c>
      <c r="FC65" s="245">
        <f t="shared" si="39"/>
        <v>18250</v>
      </c>
      <c r="FD65" s="245">
        <f t="shared" si="40"/>
        <v>16573</v>
      </c>
      <c r="FE65" s="245">
        <f t="shared" si="41"/>
        <v>15120</v>
      </c>
      <c r="FF65" s="245">
        <f t="shared" si="42"/>
        <v>16910</v>
      </c>
      <c r="FG65" s="245">
        <f t="shared" si="43"/>
        <v>20460</v>
      </c>
      <c r="FH65" s="245">
        <f t="shared" si="44"/>
        <v>16809</v>
      </c>
      <c r="FI65" s="245">
        <f t="shared" si="45"/>
        <v>13096</v>
      </c>
      <c r="FJ65" s="245">
        <f t="shared" si="46"/>
        <v>10052</v>
      </c>
      <c r="FK65" s="245">
        <f t="shared" si="47"/>
        <v>6051</v>
      </c>
      <c r="FL65" s="245">
        <f t="shared" si="48"/>
        <v>2491</v>
      </c>
      <c r="FM65" s="245">
        <f t="shared" si="49"/>
        <v>741</v>
      </c>
      <c r="FN65" s="245">
        <f t="shared" si="50"/>
        <v>165</v>
      </c>
      <c r="FO65" s="245">
        <f t="shared" si="51"/>
        <v>18</v>
      </c>
      <c r="FP65" s="452">
        <f t="shared" si="27"/>
        <v>259320</v>
      </c>
      <c r="FQ65" s="443">
        <f t="shared" si="52"/>
        <v>0</v>
      </c>
    </row>
    <row r="66" spans="1:173" s="232" customFormat="1" ht="12.75" x14ac:dyDescent="0.15">
      <c r="A66" s="230" t="s">
        <v>1175</v>
      </c>
      <c r="B66" s="261" t="s">
        <v>1066</v>
      </c>
      <c r="C66" s="245">
        <v>221216</v>
      </c>
      <c r="D66" s="245">
        <v>1918</v>
      </c>
      <c r="E66" s="245">
        <v>1755</v>
      </c>
      <c r="F66" s="245">
        <v>1904</v>
      </c>
      <c r="G66" s="245">
        <v>1814</v>
      </c>
      <c r="H66" s="245">
        <v>1786</v>
      </c>
      <c r="I66" s="245">
        <v>1803</v>
      </c>
      <c r="J66" s="245">
        <v>1756</v>
      </c>
      <c r="K66" s="245">
        <v>1810</v>
      </c>
      <c r="L66" s="245">
        <v>1830</v>
      </c>
      <c r="M66" s="245">
        <v>1879</v>
      </c>
      <c r="N66" s="245">
        <v>1820</v>
      </c>
      <c r="O66" s="245">
        <v>1845</v>
      </c>
      <c r="P66" s="245">
        <v>1928</v>
      </c>
      <c r="Q66" s="245">
        <v>1843</v>
      </c>
      <c r="R66" s="245">
        <v>1807</v>
      </c>
      <c r="S66" s="245">
        <v>1930</v>
      </c>
      <c r="T66" s="245">
        <v>1940</v>
      </c>
      <c r="U66" s="245">
        <v>1924</v>
      </c>
      <c r="V66" s="245">
        <v>2026</v>
      </c>
      <c r="W66" s="245">
        <v>2015</v>
      </c>
      <c r="X66" s="245">
        <v>1910</v>
      </c>
      <c r="Y66" s="245">
        <v>2097</v>
      </c>
      <c r="Z66" s="245">
        <v>2186</v>
      </c>
      <c r="AA66" s="245">
        <v>2222</v>
      </c>
      <c r="AB66" s="245">
        <v>2392</v>
      </c>
      <c r="AC66" s="245">
        <v>2479</v>
      </c>
      <c r="AD66" s="245">
        <v>2629</v>
      </c>
      <c r="AE66" s="245">
        <v>2659</v>
      </c>
      <c r="AF66" s="245">
        <v>2744</v>
      </c>
      <c r="AG66" s="245">
        <v>2825</v>
      </c>
      <c r="AH66" s="245">
        <v>2939</v>
      </c>
      <c r="AI66" s="245">
        <v>2996</v>
      </c>
      <c r="AJ66" s="245">
        <v>3170</v>
      </c>
      <c r="AK66" s="245">
        <v>3242</v>
      </c>
      <c r="AL66" s="245">
        <v>3561</v>
      </c>
      <c r="AM66" s="245">
        <v>3663</v>
      </c>
      <c r="AN66" s="245">
        <v>3940</v>
      </c>
      <c r="AO66" s="245">
        <v>3971</v>
      </c>
      <c r="AP66" s="245">
        <v>3845</v>
      </c>
      <c r="AQ66" s="245">
        <v>3853</v>
      </c>
      <c r="AR66" s="245">
        <v>3678</v>
      </c>
      <c r="AS66" s="245">
        <v>3633</v>
      </c>
      <c r="AT66" s="245">
        <v>3500</v>
      </c>
      <c r="AU66" s="245">
        <v>3481</v>
      </c>
      <c r="AV66" s="245">
        <v>2645</v>
      </c>
      <c r="AW66" s="245">
        <v>3206</v>
      </c>
      <c r="AX66" s="245">
        <v>2997</v>
      </c>
      <c r="AY66" s="245">
        <v>2764</v>
      </c>
      <c r="AZ66" s="245">
        <v>2642</v>
      </c>
      <c r="BA66" s="245">
        <v>2546</v>
      </c>
      <c r="BB66" s="245">
        <v>2583</v>
      </c>
      <c r="BC66" s="245">
        <v>2410</v>
      </c>
      <c r="BD66" s="245">
        <v>2477</v>
      </c>
      <c r="BE66" s="245">
        <v>2330</v>
      </c>
      <c r="BF66" s="245">
        <v>2506</v>
      </c>
      <c r="BG66" s="245">
        <v>2593</v>
      </c>
      <c r="BH66" s="245">
        <v>2552</v>
      </c>
      <c r="BI66" s="245">
        <v>2712</v>
      </c>
      <c r="BJ66" s="245">
        <v>3099</v>
      </c>
      <c r="BK66" s="245">
        <v>3335</v>
      </c>
      <c r="BL66" s="245">
        <v>3574</v>
      </c>
      <c r="BM66" s="245">
        <v>4116</v>
      </c>
      <c r="BN66" s="245">
        <v>4183</v>
      </c>
      <c r="BO66" s="245">
        <v>3911</v>
      </c>
      <c r="BP66" s="245">
        <v>2389</v>
      </c>
      <c r="BQ66" s="245">
        <v>2662</v>
      </c>
      <c r="BR66" s="245">
        <v>3339</v>
      </c>
      <c r="BS66" s="245">
        <v>3138</v>
      </c>
      <c r="BT66" s="245">
        <v>3287</v>
      </c>
      <c r="BU66" s="245">
        <v>3438</v>
      </c>
      <c r="BV66" s="245">
        <v>2750</v>
      </c>
      <c r="BW66" s="245">
        <v>2486</v>
      </c>
      <c r="BX66" s="245">
        <v>2502</v>
      </c>
      <c r="BY66" s="245">
        <v>2511</v>
      </c>
      <c r="BZ66" s="245">
        <v>2501</v>
      </c>
      <c r="CA66" s="245">
        <v>2198</v>
      </c>
      <c r="CB66" s="245">
        <v>1902</v>
      </c>
      <c r="CC66" s="245">
        <v>1788</v>
      </c>
      <c r="CD66" s="245">
        <v>1705</v>
      </c>
      <c r="CE66" s="245">
        <v>1510</v>
      </c>
      <c r="CF66" s="245">
        <v>1324</v>
      </c>
      <c r="CG66" s="245">
        <v>1218</v>
      </c>
      <c r="CH66" s="245">
        <v>1053</v>
      </c>
      <c r="CI66" s="245">
        <v>921</v>
      </c>
      <c r="CJ66" s="245">
        <v>793</v>
      </c>
      <c r="CK66" s="245">
        <v>633</v>
      </c>
      <c r="CL66" s="245">
        <v>479</v>
      </c>
      <c r="CM66" s="245">
        <v>344</v>
      </c>
      <c r="CN66" s="245">
        <v>316</v>
      </c>
      <c r="CO66" s="245">
        <v>235</v>
      </c>
      <c r="CP66" s="245">
        <v>230</v>
      </c>
      <c r="CQ66" s="245">
        <v>138</v>
      </c>
      <c r="CR66" s="245">
        <v>115</v>
      </c>
      <c r="CS66" s="245">
        <v>97</v>
      </c>
      <c r="CT66" s="245">
        <v>80</v>
      </c>
      <c r="CU66" s="245">
        <v>50</v>
      </c>
      <c r="CV66" s="245">
        <v>38</v>
      </c>
      <c r="CW66" s="245">
        <v>30</v>
      </c>
      <c r="CX66" s="245">
        <v>17</v>
      </c>
      <c r="CY66" s="245">
        <v>13</v>
      </c>
      <c r="CZ66" s="245">
        <v>16</v>
      </c>
      <c r="DA66" s="266">
        <v>2841</v>
      </c>
      <c r="DB66" s="245">
        <v>9177</v>
      </c>
      <c r="DC66" s="245">
        <v>9078</v>
      </c>
      <c r="DD66" s="245">
        <v>9243</v>
      </c>
      <c r="DE66" s="245">
        <v>9835</v>
      </c>
      <c r="DF66" s="245">
        <v>10807</v>
      </c>
      <c r="DG66" s="245">
        <v>13336</v>
      </c>
      <c r="DH66" s="245">
        <v>15908</v>
      </c>
      <c r="DI66" s="245">
        <v>19272</v>
      </c>
      <c r="DJ66" s="245">
        <v>16937</v>
      </c>
      <c r="DK66" s="245">
        <v>14155</v>
      </c>
      <c r="DL66" s="245">
        <v>12306</v>
      </c>
      <c r="DM66" s="245">
        <v>14291</v>
      </c>
      <c r="DN66" s="245">
        <v>18173</v>
      </c>
      <c r="DO66" s="245">
        <v>15864</v>
      </c>
      <c r="DP66" s="245">
        <v>12750</v>
      </c>
      <c r="DQ66" s="245">
        <v>9103</v>
      </c>
      <c r="DR66" s="245">
        <v>5309</v>
      </c>
      <c r="DS66" s="245">
        <v>2007</v>
      </c>
      <c r="DT66" s="245">
        <v>660</v>
      </c>
      <c r="DU66" s="245">
        <v>148</v>
      </c>
      <c r="DV66" s="245">
        <v>16</v>
      </c>
      <c r="DW66" s="266">
        <f t="shared" si="24"/>
        <v>218375</v>
      </c>
      <c r="DX66" s="442">
        <f t="shared" si="54"/>
        <v>119</v>
      </c>
      <c r="DY66" s="442">
        <f t="shared" si="55"/>
        <v>118</v>
      </c>
      <c r="DZ66" s="442">
        <f t="shared" si="56"/>
        <v>120</v>
      </c>
      <c r="EA66" s="442">
        <f t="shared" si="57"/>
        <v>128</v>
      </c>
      <c r="EB66" s="442">
        <f t="shared" si="58"/>
        <v>141</v>
      </c>
      <c r="EC66" s="442">
        <f t="shared" si="59"/>
        <v>173</v>
      </c>
      <c r="ED66" s="442">
        <f t="shared" si="60"/>
        <v>207</v>
      </c>
      <c r="EE66" s="444">
        <f>ROUND($DA66*DI66/$DW66,0)+1</f>
        <v>252</v>
      </c>
      <c r="EF66" s="442">
        <f t="shared" si="62"/>
        <v>220</v>
      </c>
      <c r="EG66" s="442">
        <f t="shared" si="63"/>
        <v>184</v>
      </c>
      <c r="EH66" s="442">
        <f t="shared" si="64"/>
        <v>160</v>
      </c>
      <c r="EI66" s="442">
        <f t="shared" si="65"/>
        <v>186</v>
      </c>
      <c r="EJ66" s="444">
        <f>ROUND($DA66*DN66/$DW66,0)+1</f>
        <v>237</v>
      </c>
      <c r="EK66" s="442">
        <f t="shared" si="66"/>
        <v>206</v>
      </c>
      <c r="EL66" s="442">
        <f t="shared" si="67"/>
        <v>166</v>
      </c>
      <c r="EM66" s="442">
        <f t="shared" si="68"/>
        <v>118</v>
      </c>
      <c r="EN66" s="442">
        <f t="shared" si="69"/>
        <v>69</v>
      </c>
      <c r="EO66" s="442">
        <f t="shared" si="70"/>
        <v>26</v>
      </c>
      <c r="EP66" s="442">
        <f t="shared" si="71"/>
        <v>9</v>
      </c>
      <c r="EQ66" s="442">
        <f t="shared" si="72"/>
        <v>2</v>
      </c>
      <c r="ER66" s="442">
        <f t="shared" si="73"/>
        <v>0</v>
      </c>
      <c r="ES66" s="443">
        <f t="shared" si="26"/>
        <v>2841</v>
      </c>
      <c r="EU66" s="245">
        <f t="shared" si="31"/>
        <v>9296</v>
      </c>
      <c r="EV66" s="245">
        <f t="shared" si="32"/>
        <v>9196</v>
      </c>
      <c r="EW66" s="245">
        <f t="shared" si="33"/>
        <v>9363</v>
      </c>
      <c r="EX66" s="245">
        <f t="shared" si="34"/>
        <v>9963</v>
      </c>
      <c r="EY66" s="245">
        <f t="shared" si="35"/>
        <v>10948</v>
      </c>
      <c r="EZ66" s="245">
        <f t="shared" si="36"/>
        <v>13509</v>
      </c>
      <c r="FA66" s="245">
        <f t="shared" si="37"/>
        <v>16115</v>
      </c>
      <c r="FB66" s="245">
        <f t="shared" si="38"/>
        <v>19524</v>
      </c>
      <c r="FC66" s="245">
        <f t="shared" si="39"/>
        <v>17157</v>
      </c>
      <c r="FD66" s="245">
        <f t="shared" si="40"/>
        <v>14339</v>
      </c>
      <c r="FE66" s="245">
        <f t="shared" si="41"/>
        <v>12466</v>
      </c>
      <c r="FF66" s="245">
        <f t="shared" si="42"/>
        <v>14477</v>
      </c>
      <c r="FG66" s="245">
        <f t="shared" si="43"/>
        <v>18410</v>
      </c>
      <c r="FH66" s="245">
        <f t="shared" si="44"/>
        <v>16070</v>
      </c>
      <c r="FI66" s="245">
        <f t="shared" si="45"/>
        <v>12916</v>
      </c>
      <c r="FJ66" s="245">
        <f t="shared" si="46"/>
        <v>9221</v>
      </c>
      <c r="FK66" s="245">
        <f t="shared" si="47"/>
        <v>5378</v>
      </c>
      <c r="FL66" s="245">
        <f t="shared" si="48"/>
        <v>2033</v>
      </c>
      <c r="FM66" s="245">
        <f t="shared" si="49"/>
        <v>669</v>
      </c>
      <c r="FN66" s="245">
        <f t="shared" si="50"/>
        <v>150</v>
      </c>
      <c r="FO66" s="245">
        <f t="shared" si="51"/>
        <v>16</v>
      </c>
      <c r="FP66" s="452">
        <f t="shared" si="27"/>
        <v>221216</v>
      </c>
      <c r="FQ66" s="443">
        <f t="shared" si="52"/>
        <v>0</v>
      </c>
    </row>
    <row r="67" spans="1:173" s="232" customFormat="1" ht="12.75" x14ac:dyDescent="0.15">
      <c r="A67" s="230" t="s">
        <v>1176</v>
      </c>
      <c r="B67" s="261" t="s">
        <v>1066</v>
      </c>
      <c r="C67" s="245">
        <v>141344</v>
      </c>
      <c r="D67" s="245">
        <v>1239</v>
      </c>
      <c r="E67" s="245">
        <v>1320</v>
      </c>
      <c r="F67" s="245">
        <v>1285</v>
      </c>
      <c r="G67" s="245">
        <v>1311</v>
      </c>
      <c r="H67" s="245">
        <v>1330</v>
      </c>
      <c r="I67" s="245">
        <v>1225</v>
      </c>
      <c r="J67" s="245">
        <v>1246</v>
      </c>
      <c r="K67" s="245">
        <v>1421</v>
      </c>
      <c r="L67" s="245">
        <v>1331</v>
      </c>
      <c r="M67" s="245">
        <v>1458</v>
      </c>
      <c r="N67" s="245">
        <v>1456</v>
      </c>
      <c r="O67" s="245">
        <v>1432</v>
      </c>
      <c r="P67" s="245">
        <v>1509</v>
      </c>
      <c r="Q67" s="245">
        <v>1443</v>
      </c>
      <c r="R67" s="245">
        <v>1501</v>
      </c>
      <c r="S67" s="245">
        <v>1536</v>
      </c>
      <c r="T67" s="245">
        <v>1487</v>
      </c>
      <c r="U67" s="245">
        <v>1479</v>
      </c>
      <c r="V67" s="245">
        <v>1445</v>
      </c>
      <c r="W67" s="245">
        <v>1247</v>
      </c>
      <c r="X67" s="245">
        <v>1254</v>
      </c>
      <c r="Y67" s="245">
        <v>1293</v>
      </c>
      <c r="Z67" s="245">
        <v>1352</v>
      </c>
      <c r="AA67" s="245">
        <v>1327</v>
      </c>
      <c r="AB67" s="245">
        <v>1475</v>
      </c>
      <c r="AC67" s="245">
        <v>1517</v>
      </c>
      <c r="AD67" s="245">
        <v>1704</v>
      </c>
      <c r="AE67" s="245">
        <v>1710</v>
      </c>
      <c r="AF67" s="245">
        <v>1535</v>
      </c>
      <c r="AG67" s="245">
        <v>1607</v>
      </c>
      <c r="AH67" s="245">
        <v>1772</v>
      </c>
      <c r="AI67" s="245">
        <v>1744</v>
      </c>
      <c r="AJ67" s="245">
        <v>1903</v>
      </c>
      <c r="AK67" s="245">
        <v>1880</v>
      </c>
      <c r="AL67" s="245">
        <v>1999</v>
      </c>
      <c r="AM67" s="245">
        <v>2216</v>
      </c>
      <c r="AN67" s="245">
        <v>2225</v>
      </c>
      <c r="AO67" s="245">
        <v>2367</v>
      </c>
      <c r="AP67" s="245">
        <v>2358</v>
      </c>
      <c r="AQ67" s="245">
        <v>2363</v>
      </c>
      <c r="AR67" s="245">
        <v>2363</v>
      </c>
      <c r="AS67" s="245">
        <v>2194</v>
      </c>
      <c r="AT67" s="245">
        <v>2202</v>
      </c>
      <c r="AU67" s="245">
        <v>2243</v>
      </c>
      <c r="AV67" s="245">
        <v>1777</v>
      </c>
      <c r="AW67" s="245">
        <v>2036</v>
      </c>
      <c r="AX67" s="245">
        <v>1916</v>
      </c>
      <c r="AY67" s="245">
        <v>1851</v>
      </c>
      <c r="AZ67" s="245">
        <v>1792</v>
      </c>
      <c r="BA67" s="245">
        <v>1736</v>
      </c>
      <c r="BB67" s="245">
        <v>1660</v>
      </c>
      <c r="BC67" s="245">
        <v>1763</v>
      </c>
      <c r="BD67" s="245">
        <v>1630</v>
      </c>
      <c r="BE67" s="245">
        <v>1525</v>
      </c>
      <c r="BF67" s="245">
        <v>1593</v>
      </c>
      <c r="BG67" s="245">
        <v>1698</v>
      </c>
      <c r="BH67" s="245">
        <v>1670</v>
      </c>
      <c r="BI67" s="245">
        <v>1799</v>
      </c>
      <c r="BJ67" s="245">
        <v>1879</v>
      </c>
      <c r="BK67" s="245">
        <v>2074</v>
      </c>
      <c r="BL67" s="245">
        <v>2294</v>
      </c>
      <c r="BM67" s="245">
        <v>2570</v>
      </c>
      <c r="BN67" s="245">
        <v>2618</v>
      </c>
      <c r="BO67" s="245">
        <v>2459</v>
      </c>
      <c r="BP67" s="245">
        <v>1458</v>
      </c>
      <c r="BQ67" s="245">
        <v>1627</v>
      </c>
      <c r="BR67" s="245">
        <v>1996</v>
      </c>
      <c r="BS67" s="245">
        <v>1939</v>
      </c>
      <c r="BT67" s="245">
        <v>2012</v>
      </c>
      <c r="BU67" s="245">
        <v>1982</v>
      </c>
      <c r="BV67" s="245">
        <v>1630</v>
      </c>
      <c r="BW67" s="245">
        <v>1423</v>
      </c>
      <c r="BX67" s="245">
        <v>1440</v>
      </c>
      <c r="BY67" s="245">
        <v>1376</v>
      </c>
      <c r="BZ67" s="245">
        <v>1400</v>
      </c>
      <c r="CA67" s="245">
        <v>1217</v>
      </c>
      <c r="CB67" s="245">
        <v>1113</v>
      </c>
      <c r="CC67" s="245">
        <v>1096</v>
      </c>
      <c r="CD67" s="245">
        <v>1058</v>
      </c>
      <c r="CE67" s="245">
        <v>900</v>
      </c>
      <c r="CF67" s="245">
        <v>760</v>
      </c>
      <c r="CG67" s="245">
        <v>685</v>
      </c>
      <c r="CH67" s="245">
        <v>634</v>
      </c>
      <c r="CI67" s="245">
        <v>572</v>
      </c>
      <c r="CJ67" s="245">
        <v>490</v>
      </c>
      <c r="CK67" s="245">
        <v>397</v>
      </c>
      <c r="CL67" s="245">
        <v>304</v>
      </c>
      <c r="CM67" s="245">
        <v>239</v>
      </c>
      <c r="CN67" s="245">
        <v>182</v>
      </c>
      <c r="CO67" s="245">
        <v>148</v>
      </c>
      <c r="CP67" s="245">
        <v>145</v>
      </c>
      <c r="CQ67" s="245">
        <v>72</v>
      </c>
      <c r="CR67" s="245">
        <v>61</v>
      </c>
      <c r="CS67" s="245">
        <v>42</v>
      </c>
      <c r="CT67" s="245">
        <v>41</v>
      </c>
      <c r="CU67" s="245">
        <v>35</v>
      </c>
      <c r="CV67" s="245">
        <v>27</v>
      </c>
      <c r="CW67" s="245">
        <v>17</v>
      </c>
      <c r="CX67" s="245">
        <v>19</v>
      </c>
      <c r="CY67" s="245">
        <v>6</v>
      </c>
      <c r="CZ67" s="245">
        <v>11</v>
      </c>
      <c r="DA67" s="266">
        <v>2146</v>
      </c>
      <c r="DB67" s="245">
        <v>6485</v>
      </c>
      <c r="DC67" s="245">
        <v>6681</v>
      </c>
      <c r="DD67" s="245">
        <v>7341</v>
      </c>
      <c r="DE67" s="245">
        <v>7194</v>
      </c>
      <c r="DF67" s="245">
        <v>6701</v>
      </c>
      <c r="DG67" s="245">
        <v>8073</v>
      </c>
      <c r="DH67" s="245">
        <v>9298</v>
      </c>
      <c r="DI67" s="245">
        <v>11529</v>
      </c>
      <c r="DJ67" s="245">
        <v>10779</v>
      </c>
      <c r="DK67" s="245">
        <v>9331</v>
      </c>
      <c r="DL67" s="245">
        <v>8171</v>
      </c>
      <c r="DM67" s="245">
        <v>9120</v>
      </c>
      <c r="DN67" s="245">
        <v>11399</v>
      </c>
      <c r="DO67" s="245">
        <v>9556</v>
      </c>
      <c r="DP67" s="245">
        <v>7269</v>
      </c>
      <c r="DQ67" s="245">
        <v>5384</v>
      </c>
      <c r="DR67" s="245">
        <v>3141</v>
      </c>
      <c r="DS67" s="245">
        <v>1270</v>
      </c>
      <c r="DT67" s="245">
        <v>361</v>
      </c>
      <c r="DU67" s="245">
        <v>104</v>
      </c>
      <c r="DV67" s="245">
        <v>11</v>
      </c>
      <c r="DW67" s="266">
        <f t="shared" si="24"/>
        <v>139198</v>
      </c>
      <c r="DX67" s="442">
        <f t="shared" si="54"/>
        <v>100</v>
      </c>
      <c r="DY67" s="442">
        <f t="shared" si="55"/>
        <v>103</v>
      </c>
      <c r="DZ67" s="442">
        <f t="shared" si="56"/>
        <v>113</v>
      </c>
      <c r="EA67" s="442">
        <f t="shared" si="57"/>
        <v>111</v>
      </c>
      <c r="EB67" s="442">
        <f t="shared" si="58"/>
        <v>103</v>
      </c>
      <c r="EC67" s="442">
        <f t="shared" si="59"/>
        <v>124</v>
      </c>
      <c r="ED67" s="442">
        <f t="shared" si="60"/>
        <v>143</v>
      </c>
      <c r="EE67" s="442">
        <f t="shared" si="61"/>
        <v>178</v>
      </c>
      <c r="EF67" s="442">
        <f t="shared" si="62"/>
        <v>166</v>
      </c>
      <c r="EG67" s="442">
        <f t="shared" si="63"/>
        <v>144</v>
      </c>
      <c r="EH67" s="442">
        <f t="shared" si="64"/>
        <v>126</v>
      </c>
      <c r="EI67" s="442">
        <f t="shared" si="65"/>
        <v>141</v>
      </c>
      <c r="EJ67" s="444">
        <f>ROUND($DA67*DN67/$DW67,0)</f>
        <v>176</v>
      </c>
      <c r="EK67" s="442">
        <f t="shared" si="66"/>
        <v>147</v>
      </c>
      <c r="EL67" s="442">
        <f t="shared" si="67"/>
        <v>112</v>
      </c>
      <c r="EM67" s="442">
        <f t="shared" si="68"/>
        <v>83</v>
      </c>
      <c r="EN67" s="442">
        <f t="shared" si="69"/>
        <v>48</v>
      </c>
      <c r="EO67" s="442">
        <f t="shared" si="70"/>
        <v>20</v>
      </c>
      <c r="EP67" s="442">
        <f t="shared" si="71"/>
        <v>6</v>
      </c>
      <c r="EQ67" s="442">
        <f t="shared" si="72"/>
        <v>2</v>
      </c>
      <c r="ER67" s="442">
        <f t="shared" si="73"/>
        <v>0</v>
      </c>
      <c r="ES67" s="443">
        <f t="shared" si="26"/>
        <v>2146</v>
      </c>
      <c r="EU67" s="245">
        <f t="shared" ref="EU67:EU98" si="74">DB67+DX67</f>
        <v>6585</v>
      </c>
      <c r="EV67" s="245">
        <f t="shared" ref="EV67:EV98" si="75">DC67+DY67</f>
        <v>6784</v>
      </c>
      <c r="EW67" s="245">
        <f t="shared" ref="EW67:EW98" si="76">DD67+DZ67</f>
        <v>7454</v>
      </c>
      <c r="EX67" s="245">
        <f t="shared" ref="EX67:EX98" si="77">DE67+EA67</f>
        <v>7305</v>
      </c>
      <c r="EY67" s="245">
        <f t="shared" ref="EY67:EY98" si="78">DF67+EB67</f>
        <v>6804</v>
      </c>
      <c r="EZ67" s="245">
        <f t="shared" ref="EZ67:EZ98" si="79">DG67+EC67</f>
        <v>8197</v>
      </c>
      <c r="FA67" s="245">
        <f t="shared" ref="FA67:FA98" si="80">DH67+ED67</f>
        <v>9441</v>
      </c>
      <c r="FB67" s="245">
        <f t="shared" ref="FB67:FB98" si="81">DI67+EE67</f>
        <v>11707</v>
      </c>
      <c r="FC67" s="245">
        <f t="shared" ref="FC67:FC98" si="82">DJ67+EF67</f>
        <v>10945</v>
      </c>
      <c r="FD67" s="245">
        <f t="shared" ref="FD67:FD98" si="83">DK67+EG67</f>
        <v>9475</v>
      </c>
      <c r="FE67" s="245">
        <f t="shared" ref="FE67:FE98" si="84">DL67+EH67</f>
        <v>8297</v>
      </c>
      <c r="FF67" s="245">
        <f t="shared" ref="FF67:FF98" si="85">DM67+EI67</f>
        <v>9261</v>
      </c>
      <c r="FG67" s="245">
        <f t="shared" ref="FG67:FG98" si="86">DN67+EJ67</f>
        <v>11575</v>
      </c>
      <c r="FH67" s="245">
        <f t="shared" ref="FH67:FH98" si="87">DO67+EK67</f>
        <v>9703</v>
      </c>
      <c r="FI67" s="245">
        <f t="shared" ref="FI67:FI98" si="88">DP67+EL67</f>
        <v>7381</v>
      </c>
      <c r="FJ67" s="245">
        <f t="shared" ref="FJ67:FJ98" si="89">DQ67+EM67</f>
        <v>5467</v>
      </c>
      <c r="FK67" s="245">
        <f t="shared" ref="FK67:FK98" si="90">DR67+EN67</f>
        <v>3189</v>
      </c>
      <c r="FL67" s="245">
        <f t="shared" ref="FL67:FL98" si="91">DS67+EO67</f>
        <v>1290</v>
      </c>
      <c r="FM67" s="245">
        <f t="shared" ref="FM67:FM98" si="92">DT67+EP67</f>
        <v>367</v>
      </c>
      <c r="FN67" s="245">
        <f t="shared" ref="FN67:FN98" si="93">DU67+EQ67</f>
        <v>106</v>
      </c>
      <c r="FO67" s="245">
        <f t="shared" ref="FO67:FO98" si="94">DV67+ER67</f>
        <v>11</v>
      </c>
      <c r="FP67" s="452">
        <f t="shared" si="27"/>
        <v>141344</v>
      </c>
      <c r="FQ67" s="443">
        <f t="shared" ref="FQ67:FQ98" si="95">FP67-C67</f>
        <v>0</v>
      </c>
    </row>
    <row r="68" spans="1:173" s="232" customFormat="1" ht="12.75" x14ac:dyDescent="0.15">
      <c r="A68" s="230" t="s">
        <v>1177</v>
      </c>
      <c r="B68" s="261" t="s">
        <v>1066</v>
      </c>
      <c r="C68" s="245">
        <v>227660</v>
      </c>
      <c r="D68" s="245">
        <v>2352</v>
      </c>
      <c r="E68" s="245">
        <v>2309</v>
      </c>
      <c r="F68" s="245">
        <v>2401</v>
      </c>
      <c r="G68" s="245">
        <v>2523</v>
      </c>
      <c r="H68" s="245">
        <v>2414</v>
      </c>
      <c r="I68" s="245">
        <v>2357</v>
      </c>
      <c r="J68" s="245">
        <v>2547</v>
      </c>
      <c r="K68" s="245">
        <v>2555</v>
      </c>
      <c r="L68" s="245">
        <v>2652</v>
      </c>
      <c r="M68" s="245">
        <v>2556</v>
      </c>
      <c r="N68" s="245">
        <v>2742</v>
      </c>
      <c r="O68" s="245">
        <v>2529</v>
      </c>
      <c r="P68" s="245">
        <v>2468</v>
      </c>
      <c r="Q68" s="245">
        <v>2329</v>
      </c>
      <c r="R68" s="245">
        <v>2310</v>
      </c>
      <c r="S68" s="245">
        <v>2335</v>
      </c>
      <c r="T68" s="245">
        <v>2138</v>
      </c>
      <c r="U68" s="245">
        <v>2107</v>
      </c>
      <c r="V68" s="245">
        <v>2332</v>
      </c>
      <c r="W68" s="245">
        <v>2571</v>
      </c>
      <c r="X68" s="245">
        <v>2485</v>
      </c>
      <c r="Y68" s="245">
        <v>2466</v>
      </c>
      <c r="Z68" s="245">
        <v>2423</v>
      </c>
      <c r="AA68" s="245">
        <v>2344</v>
      </c>
      <c r="AB68" s="245">
        <v>2366</v>
      </c>
      <c r="AC68" s="245">
        <v>2314</v>
      </c>
      <c r="AD68" s="245">
        <v>2352</v>
      </c>
      <c r="AE68" s="245">
        <v>2595</v>
      </c>
      <c r="AF68" s="245">
        <v>2559</v>
      </c>
      <c r="AG68" s="245">
        <v>2591</v>
      </c>
      <c r="AH68" s="245">
        <v>2796</v>
      </c>
      <c r="AI68" s="245">
        <v>2846</v>
      </c>
      <c r="AJ68" s="245">
        <v>3089</v>
      </c>
      <c r="AK68" s="245">
        <v>3195</v>
      </c>
      <c r="AL68" s="245">
        <v>3393</v>
      </c>
      <c r="AM68" s="245">
        <v>3775</v>
      </c>
      <c r="AN68" s="245">
        <v>4024</v>
      </c>
      <c r="AO68" s="245">
        <v>4194</v>
      </c>
      <c r="AP68" s="245">
        <v>4041</v>
      </c>
      <c r="AQ68" s="245">
        <v>4057</v>
      </c>
      <c r="AR68" s="245">
        <v>4113</v>
      </c>
      <c r="AS68" s="245">
        <v>4080</v>
      </c>
      <c r="AT68" s="245">
        <v>4037</v>
      </c>
      <c r="AU68" s="245">
        <v>3841</v>
      </c>
      <c r="AV68" s="245">
        <v>2952</v>
      </c>
      <c r="AW68" s="245">
        <v>3598</v>
      </c>
      <c r="AX68" s="245">
        <v>3381</v>
      </c>
      <c r="AY68" s="245">
        <v>3133</v>
      </c>
      <c r="AZ68" s="245">
        <v>3026</v>
      </c>
      <c r="BA68" s="245">
        <v>2787</v>
      </c>
      <c r="BB68" s="245">
        <v>2668</v>
      </c>
      <c r="BC68" s="245">
        <v>2717</v>
      </c>
      <c r="BD68" s="245">
        <v>2481</v>
      </c>
      <c r="BE68" s="245">
        <v>2382</v>
      </c>
      <c r="BF68" s="245">
        <v>2466</v>
      </c>
      <c r="BG68" s="245">
        <v>2456</v>
      </c>
      <c r="BH68" s="245">
        <v>2464</v>
      </c>
      <c r="BI68" s="245">
        <v>2477</v>
      </c>
      <c r="BJ68" s="245">
        <v>2777</v>
      </c>
      <c r="BK68" s="245">
        <v>2971</v>
      </c>
      <c r="BL68" s="245">
        <v>3226</v>
      </c>
      <c r="BM68" s="245">
        <v>3716</v>
      </c>
      <c r="BN68" s="245">
        <v>3727</v>
      </c>
      <c r="BO68" s="245">
        <v>3706</v>
      </c>
      <c r="BP68" s="245">
        <v>2208</v>
      </c>
      <c r="BQ68" s="245">
        <v>2230</v>
      </c>
      <c r="BR68" s="245">
        <v>2805</v>
      </c>
      <c r="BS68" s="245">
        <v>2660</v>
      </c>
      <c r="BT68" s="245">
        <v>2688</v>
      </c>
      <c r="BU68" s="245">
        <v>2638</v>
      </c>
      <c r="BV68" s="245">
        <v>2227</v>
      </c>
      <c r="BW68" s="245">
        <v>1993</v>
      </c>
      <c r="BX68" s="245">
        <v>2056</v>
      </c>
      <c r="BY68" s="245">
        <v>2011</v>
      </c>
      <c r="BZ68" s="245">
        <v>1955</v>
      </c>
      <c r="CA68" s="245">
        <v>1856</v>
      </c>
      <c r="CB68" s="245">
        <v>1609</v>
      </c>
      <c r="CC68" s="245">
        <v>1601</v>
      </c>
      <c r="CD68" s="245">
        <v>1512</v>
      </c>
      <c r="CE68" s="245">
        <v>1369</v>
      </c>
      <c r="CF68" s="245">
        <v>1180</v>
      </c>
      <c r="CG68" s="245">
        <v>1100</v>
      </c>
      <c r="CH68" s="245">
        <v>959</v>
      </c>
      <c r="CI68" s="245">
        <v>880</v>
      </c>
      <c r="CJ68" s="245">
        <v>780</v>
      </c>
      <c r="CK68" s="245">
        <v>650</v>
      </c>
      <c r="CL68" s="245">
        <v>491</v>
      </c>
      <c r="CM68" s="245">
        <v>363</v>
      </c>
      <c r="CN68" s="245">
        <v>309</v>
      </c>
      <c r="CO68" s="245">
        <v>226</v>
      </c>
      <c r="CP68" s="245">
        <v>238</v>
      </c>
      <c r="CQ68" s="245">
        <v>157</v>
      </c>
      <c r="CR68" s="245">
        <v>122</v>
      </c>
      <c r="CS68" s="245">
        <v>118</v>
      </c>
      <c r="CT68" s="245">
        <v>73</v>
      </c>
      <c r="CU68" s="245">
        <v>67</v>
      </c>
      <c r="CV68" s="245">
        <v>37</v>
      </c>
      <c r="CW68" s="245">
        <v>34</v>
      </c>
      <c r="CX68" s="245">
        <v>25</v>
      </c>
      <c r="CY68" s="245">
        <v>16</v>
      </c>
      <c r="CZ68" s="245">
        <v>15</v>
      </c>
      <c r="DA68" s="266">
        <v>2788</v>
      </c>
      <c r="DB68" s="245">
        <v>11999</v>
      </c>
      <c r="DC68" s="245">
        <v>12667</v>
      </c>
      <c r="DD68" s="245">
        <v>12378</v>
      </c>
      <c r="DE68" s="245">
        <v>11483</v>
      </c>
      <c r="DF68" s="245">
        <v>12084</v>
      </c>
      <c r="DG68" s="245">
        <v>12411</v>
      </c>
      <c r="DH68" s="245">
        <v>15319</v>
      </c>
      <c r="DI68" s="245">
        <v>20091</v>
      </c>
      <c r="DJ68" s="245">
        <v>19023</v>
      </c>
      <c r="DK68" s="245">
        <v>15925</v>
      </c>
      <c r="DL68" s="245">
        <v>12714</v>
      </c>
      <c r="DM68" s="245">
        <v>13145</v>
      </c>
      <c r="DN68" s="245">
        <v>16583</v>
      </c>
      <c r="DO68" s="245">
        <v>13021</v>
      </c>
      <c r="DP68" s="245">
        <v>10242</v>
      </c>
      <c r="DQ68" s="245">
        <v>7947</v>
      </c>
      <c r="DR68" s="245">
        <v>4899</v>
      </c>
      <c r="DS68" s="245">
        <v>2039</v>
      </c>
      <c r="DT68" s="245">
        <v>708</v>
      </c>
      <c r="DU68" s="245">
        <v>179</v>
      </c>
      <c r="DV68" s="245">
        <v>15</v>
      </c>
      <c r="DW68" s="266">
        <f t="shared" ref="DW68:DW131" si="96">SUM(DB68:DV68)</f>
        <v>224872</v>
      </c>
      <c r="DX68" s="442">
        <f t="shared" ref="DX68:DX131" si="97">ROUND($DA68*DB68/$DW68,0)</f>
        <v>149</v>
      </c>
      <c r="DY68" s="442">
        <f t="shared" ref="DY68:DY131" si="98">ROUND($DA68*DC68/$DW68,0)</f>
        <v>157</v>
      </c>
      <c r="DZ68" s="442">
        <f t="shared" ref="DZ68:DZ131" si="99">ROUND($DA68*DD68/$DW68,0)</f>
        <v>153</v>
      </c>
      <c r="EA68" s="442">
        <f t="shared" ref="EA68:EA131" si="100">ROUND($DA68*DE68/$DW68,0)</f>
        <v>142</v>
      </c>
      <c r="EB68" s="442">
        <f t="shared" ref="EB68:EB131" si="101">ROUND($DA68*DF68/$DW68,0)</f>
        <v>150</v>
      </c>
      <c r="EC68" s="442">
        <f t="shared" ref="EC68:EC131" si="102">ROUND($DA68*DG68/$DW68,0)</f>
        <v>154</v>
      </c>
      <c r="ED68" s="442">
        <f t="shared" ref="ED68:ED131" si="103">ROUND($DA68*DH68/$DW68,0)</f>
        <v>190</v>
      </c>
      <c r="EE68" s="442">
        <f t="shared" ref="EE68:EE131" si="104">ROUND($DA68*DI68/$DW68,0)</f>
        <v>249</v>
      </c>
      <c r="EF68" s="442">
        <f t="shared" ref="EF68:EF131" si="105">ROUND($DA68*DJ68/$DW68,0)</f>
        <v>236</v>
      </c>
      <c r="EG68" s="442">
        <f t="shared" ref="EG68:EG131" si="106">ROUND($DA68*DK68/$DW68,0)</f>
        <v>197</v>
      </c>
      <c r="EH68" s="442">
        <f t="shared" ref="EH68:EH131" si="107">ROUND($DA68*DL68/$DW68,0)</f>
        <v>158</v>
      </c>
      <c r="EI68" s="442">
        <f t="shared" ref="EI68:EI131" si="108">ROUND($DA68*DM68/$DW68,0)</f>
        <v>163</v>
      </c>
      <c r="EJ68" s="444">
        <f>ROUND($DA68*DN68/$DW68,0)</f>
        <v>206</v>
      </c>
      <c r="EK68" s="442">
        <f t="shared" ref="EK68:EK131" si="109">ROUND($DA68*DO68/$DW68,0)</f>
        <v>161</v>
      </c>
      <c r="EL68" s="442">
        <f t="shared" ref="EL68:EL131" si="110">ROUND($DA68*DP68/$DW68,0)</f>
        <v>127</v>
      </c>
      <c r="EM68" s="442">
        <f t="shared" ref="EM68:EM131" si="111">ROUND($DA68*DQ68/$DW68,0)</f>
        <v>99</v>
      </c>
      <c r="EN68" s="442">
        <f t="shared" ref="EN68:EN131" si="112">ROUND($DA68*DR68/$DW68,0)</f>
        <v>61</v>
      </c>
      <c r="EO68" s="442">
        <f t="shared" ref="EO68:EO131" si="113">ROUND($DA68*DS68/$DW68,0)</f>
        <v>25</v>
      </c>
      <c r="EP68" s="442">
        <f t="shared" ref="EP68:EP131" si="114">ROUND($DA68*DT68/$DW68,0)</f>
        <v>9</v>
      </c>
      <c r="EQ68" s="442">
        <f t="shared" ref="EQ68:EQ131" si="115">ROUND($DA68*DU68/$DW68,0)</f>
        <v>2</v>
      </c>
      <c r="ER68" s="442">
        <f t="shared" ref="ER68:ER131" si="116">ROUND($DA68*DV68/$DW68,0)</f>
        <v>0</v>
      </c>
      <c r="ES68" s="443">
        <f t="shared" ref="ES68:ES131" si="117">SUM(DX68:ER68)</f>
        <v>2788</v>
      </c>
      <c r="EU68" s="245">
        <f t="shared" si="74"/>
        <v>12148</v>
      </c>
      <c r="EV68" s="245">
        <f t="shared" si="75"/>
        <v>12824</v>
      </c>
      <c r="EW68" s="245">
        <f t="shared" si="76"/>
        <v>12531</v>
      </c>
      <c r="EX68" s="245">
        <f t="shared" si="77"/>
        <v>11625</v>
      </c>
      <c r="EY68" s="245">
        <f t="shared" si="78"/>
        <v>12234</v>
      </c>
      <c r="EZ68" s="245">
        <f t="shared" si="79"/>
        <v>12565</v>
      </c>
      <c r="FA68" s="245">
        <f t="shared" si="80"/>
        <v>15509</v>
      </c>
      <c r="FB68" s="245">
        <f t="shared" si="81"/>
        <v>20340</v>
      </c>
      <c r="FC68" s="245">
        <f t="shared" si="82"/>
        <v>19259</v>
      </c>
      <c r="FD68" s="245">
        <f t="shared" si="83"/>
        <v>16122</v>
      </c>
      <c r="FE68" s="245">
        <f t="shared" si="84"/>
        <v>12872</v>
      </c>
      <c r="FF68" s="245">
        <f t="shared" si="85"/>
        <v>13308</v>
      </c>
      <c r="FG68" s="245">
        <f t="shared" si="86"/>
        <v>16789</v>
      </c>
      <c r="FH68" s="245">
        <f t="shared" si="87"/>
        <v>13182</v>
      </c>
      <c r="FI68" s="245">
        <f t="shared" si="88"/>
        <v>10369</v>
      </c>
      <c r="FJ68" s="245">
        <f t="shared" si="89"/>
        <v>8046</v>
      </c>
      <c r="FK68" s="245">
        <f t="shared" si="90"/>
        <v>4960</v>
      </c>
      <c r="FL68" s="245">
        <f t="shared" si="91"/>
        <v>2064</v>
      </c>
      <c r="FM68" s="245">
        <f t="shared" si="92"/>
        <v>717</v>
      </c>
      <c r="FN68" s="245">
        <f t="shared" si="93"/>
        <v>181</v>
      </c>
      <c r="FO68" s="245">
        <f t="shared" si="94"/>
        <v>15</v>
      </c>
      <c r="FP68" s="452">
        <f t="shared" ref="FP68:FP131" si="118">SUM(EU68:FO68)</f>
        <v>227660</v>
      </c>
      <c r="FQ68" s="443">
        <f t="shared" si="95"/>
        <v>0</v>
      </c>
    </row>
    <row r="69" spans="1:173" s="232" customFormat="1" ht="12.75" x14ac:dyDescent="0.15">
      <c r="A69" s="230" t="s">
        <v>1178</v>
      </c>
      <c r="B69" s="261" t="s">
        <v>1066</v>
      </c>
      <c r="C69" s="245">
        <v>22449</v>
      </c>
      <c r="D69" s="245">
        <v>179</v>
      </c>
      <c r="E69" s="245">
        <v>190</v>
      </c>
      <c r="F69" s="245">
        <v>196</v>
      </c>
      <c r="G69" s="245">
        <v>175</v>
      </c>
      <c r="H69" s="245">
        <v>190</v>
      </c>
      <c r="I69" s="245">
        <v>192</v>
      </c>
      <c r="J69" s="245">
        <v>195</v>
      </c>
      <c r="K69" s="245">
        <v>224</v>
      </c>
      <c r="L69" s="245">
        <v>206</v>
      </c>
      <c r="M69" s="245">
        <v>236</v>
      </c>
      <c r="N69" s="245">
        <v>227</v>
      </c>
      <c r="O69" s="245">
        <v>219</v>
      </c>
      <c r="P69" s="245">
        <v>230</v>
      </c>
      <c r="Q69" s="245">
        <v>225</v>
      </c>
      <c r="R69" s="245">
        <v>225</v>
      </c>
      <c r="S69" s="245">
        <v>242</v>
      </c>
      <c r="T69" s="245">
        <v>227</v>
      </c>
      <c r="U69" s="245">
        <v>238</v>
      </c>
      <c r="V69" s="245">
        <v>198</v>
      </c>
      <c r="W69" s="245">
        <v>140</v>
      </c>
      <c r="X69" s="245">
        <v>115</v>
      </c>
      <c r="Y69" s="245">
        <v>114</v>
      </c>
      <c r="Z69" s="245">
        <v>137</v>
      </c>
      <c r="AA69" s="245">
        <v>134</v>
      </c>
      <c r="AB69" s="245">
        <v>180</v>
      </c>
      <c r="AC69" s="245">
        <v>184</v>
      </c>
      <c r="AD69" s="245">
        <v>208</v>
      </c>
      <c r="AE69" s="245">
        <v>176</v>
      </c>
      <c r="AF69" s="245">
        <v>228</v>
      </c>
      <c r="AG69" s="245">
        <v>230</v>
      </c>
      <c r="AH69" s="245">
        <v>249</v>
      </c>
      <c r="AI69" s="245">
        <v>244</v>
      </c>
      <c r="AJ69" s="245">
        <v>259</v>
      </c>
      <c r="AK69" s="245">
        <v>256</v>
      </c>
      <c r="AL69" s="245">
        <v>293</v>
      </c>
      <c r="AM69" s="245">
        <v>292</v>
      </c>
      <c r="AN69" s="245">
        <v>320</v>
      </c>
      <c r="AO69" s="245">
        <v>330</v>
      </c>
      <c r="AP69" s="245">
        <v>323</v>
      </c>
      <c r="AQ69" s="245">
        <v>292</v>
      </c>
      <c r="AR69" s="245">
        <v>284</v>
      </c>
      <c r="AS69" s="245">
        <v>309</v>
      </c>
      <c r="AT69" s="245">
        <v>296</v>
      </c>
      <c r="AU69" s="245">
        <v>256</v>
      </c>
      <c r="AV69" s="245">
        <v>245</v>
      </c>
      <c r="AW69" s="245">
        <v>308</v>
      </c>
      <c r="AX69" s="245">
        <v>287</v>
      </c>
      <c r="AY69" s="245">
        <v>279</v>
      </c>
      <c r="AZ69" s="245">
        <v>254</v>
      </c>
      <c r="BA69" s="245">
        <v>262</v>
      </c>
      <c r="BB69" s="245">
        <v>269</v>
      </c>
      <c r="BC69" s="245">
        <v>271</v>
      </c>
      <c r="BD69" s="245">
        <v>279</v>
      </c>
      <c r="BE69" s="245">
        <v>245</v>
      </c>
      <c r="BF69" s="245">
        <v>326</v>
      </c>
      <c r="BG69" s="245">
        <v>317</v>
      </c>
      <c r="BH69" s="245">
        <v>322</v>
      </c>
      <c r="BI69" s="245">
        <v>352</v>
      </c>
      <c r="BJ69" s="245">
        <v>340</v>
      </c>
      <c r="BK69" s="245">
        <v>375</v>
      </c>
      <c r="BL69" s="245">
        <v>411</v>
      </c>
      <c r="BM69" s="245">
        <v>491</v>
      </c>
      <c r="BN69" s="245">
        <v>487</v>
      </c>
      <c r="BO69" s="245">
        <v>478</v>
      </c>
      <c r="BP69" s="245">
        <v>284</v>
      </c>
      <c r="BQ69" s="245">
        <v>270</v>
      </c>
      <c r="BR69" s="245">
        <v>330</v>
      </c>
      <c r="BS69" s="245">
        <v>308</v>
      </c>
      <c r="BT69" s="245">
        <v>320</v>
      </c>
      <c r="BU69" s="245">
        <v>290</v>
      </c>
      <c r="BV69" s="245">
        <v>264</v>
      </c>
      <c r="BW69" s="245">
        <v>204</v>
      </c>
      <c r="BX69" s="245">
        <v>258</v>
      </c>
      <c r="BY69" s="245">
        <v>258</v>
      </c>
      <c r="BZ69" s="245">
        <v>297</v>
      </c>
      <c r="CA69" s="245">
        <v>255</v>
      </c>
      <c r="CB69" s="245">
        <v>216</v>
      </c>
      <c r="CC69" s="245">
        <v>264</v>
      </c>
      <c r="CD69" s="245">
        <v>285</v>
      </c>
      <c r="CE69" s="245">
        <v>217</v>
      </c>
      <c r="CF69" s="245">
        <v>207</v>
      </c>
      <c r="CG69" s="245">
        <v>205</v>
      </c>
      <c r="CH69" s="245">
        <v>197</v>
      </c>
      <c r="CI69" s="245">
        <v>190</v>
      </c>
      <c r="CJ69" s="245">
        <v>183</v>
      </c>
      <c r="CK69" s="245">
        <v>134</v>
      </c>
      <c r="CL69" s="245">
        <v>133</v>
      </c>
      <c r="CM69" s="245">
        <v>101</v>
      </c>
      <c r="CN69" s="245">
        <v>67</v>
      </c>
      <c r="CO69" s="245">
        <v>56</v>
      </c>
      <c r="CP69" s="245">
        <v>44</v>
      </c>
      <c r="CQ69" s="245">
        <v>26</v>
      </c>
      <c r="CR69" s="245">
        <v>22</v>
      </c>
      <c r="CS69" s="245">
        <v>17</v>
      </c>
      <c r="CT69" s="245">
        <v>16</v>
      </c>
      <c r="CU69" s="245">
        <v>8</v>
      </c>
      <c r="CV69" s="245">
        <v>9</v>
      </c>
      <c r="CW69" s="245">
        <v>7</v>
      </c>
      <c r="CX69" s="245">
        <v>3</v>
      </c>
      <c r="CY69" s="245">
        <v>6</v>
      </c>
      <c r="CZ69" s="245">
        <v>6</v>
      </c>
      <c r="DA69" s="266">
        <v>31</v>
      </c>
      <c r="DB69" s="245">
        <v>930</v>
      </c>
      <c r="DC69" s="245">
        <v>1053</v>
      </c>
      <c r="DD69" s="245">
        <v>1126</v>
      </c>
      <c r="DE69" s="245">
        <v>1045</v>
      </c>
      <c r="DF69" s="245">
        <v>680</v>
      </c>
      <c r="DG69" s="245">
        <v>1026</v>
      </c>
      <c r="DH69" s="245">
        <v>1301</v>
      </c>
      <c r="DI69" s="245">
        <v>1557</v>
      </c>
      <c r="DJ69" s="245">
        <v>1390</v>
      </c>
      <c r="DK69" s="245">
        <v>1390</v>
      </c>
      <c r="DL69" s="245">
        <v>1390</v>
      </c>
      <c r="DM69" s="245">
        <v>1706</v>
      </c>
      <c r="DN69" s="245">
        <v>2151</v>
      </c>
      <c r="DO69" s="245">
        <v>1518</v>
      </c>
      <c r="DP69" s="245">
        <v>1281</v>
      </c>
      <c r="DQ69" s="245">
        <v>1237</v>
      </c>
      <c r="DR69" s="245">
        <v>982</v>
      </c>
      <c r="DS69" s="245">
        <v>491</v>
      </c>
      <c r="DT69" s="245">
        <v>125</v>
      </c>
      <c r="DU69" s="245">
        <v>33</v>
      </c>
      <c r="DV69" s="245">
        <v>6</v>
      </c>
      <c r="DW69" s="266">
        <f t="shared" si="96"/>
        <v>22418</v>
      </c>
      <c r="DX69" s="442">
        <f t="shared" si="97"/>
        <v>1</v>
      </c>
      <c r="DY69" s="442">
        <f t="shared" si="98"/>
        <v>1</v>
      </c>
      <c r="DZ69" s="442">
        <f t="shared" si="99"/>
        <v>2</v>
      </c>
      <c r="EA69" s="442">
        <f t="shared" si="100"/>
        <v>1</v>
      </c>
      <c r="EB69" s="442">
        <f t="shared" si="101"/>
        <v>1</v>
      </c>
      <c r="EC69" s="442">
        <f t="shared" si="102"/>
        <v>1</v>
      </c>
      <c r="ED69" s="442">
        <f t="shared" si="103"/>
        <v>2</v>
      </c>
      <c r="EE69" s="442">
        <f t="shared" si="104"/>
        <v>2</v>
      </c>
      <c r="EF69" s="442">
        <f t="shared" si="105"/>
        <v>2</v>
      </c>
      <c r="EG69" s="442">
        <f t="shared" si="106"/>
        <v>2</v>
      </c>
      <c r="EH69" s="442">
        <f t="shared" si="107"/>
        <v>2</v>
      </c>
      <c r="EI69" s="442">
        <f t="shared" si="108"/>
        <v>2</v>
      </c>
      <c r="EJ69" s="444">
        <f>ROUND($DA69*DN69/$DW69,0)+1</f>
        <v>4</v>
      </c>
      <c r="EK69" s="442">
        <f t="shared" si="109"/>
        <v>2</v>
      </c>
      <c r="EL69" s="442">
        <f t="shared" si="110"/>
        <v>2</v>
      </c>
      <c r="EM69" s="442">
        <f t="shared" si="111"/>
        <v>2</v>
      </c>
      <c r="EN69" s="442">
        <f t="shared" si="112"/>
        <v>1</v>
      </c>
      <c r="EO69" s="442">
        <f t="shared" si="113"/>
        <v>1</v>
      </c>
      <c r="EP69" s="442">
        <f t="shared" si="114"/>
        <v>0</v>
      </c>
      <c r="EQ69" s="442">
        <f t="shared" si="115"/>
        <v>0</v>
      </c>
      <c r="ER69" s="442">
        <f t="shared" si="116"/>
        <v>0</v>
      </c>
      <c r="ES69" s="443">
        <f t="shared" si="117"/>
        <v>31</v>
      </c>
      <c r="EU69" s="245">
        <f t="shared" si="74"/>
        <v>931</v>
      </c>
      <c r="EV69" s="245">
        <f t="shared" si="75"/>
        <v>1054</v>
      </c>
      <c r="EW69" s="245">
        <f t="shared" si="76"/>
        <v>1128</v>
      </c>
      <c r="EX69" s="245">
        <f t="shared" si="77"/>
        <v>1046</v>
      </c>
      <c r="EY69" s="245">
        <f t="shared" si="78"/>
        <v>681</v>
      </c>
      <c r="EZ69" s="245">
        <f t="shared" si="79"/>
        <v>1027</v>
      </c>
      <c r="FA69" s="245">
        <f t="shared" si="80"/>
        <v>1303</v>
      </c>
      <c r="FB69" s="245">
        <f t="shared" si="81"/>
        <v>1559</v>
      </c>
      <c r="FC69" s="245">
        <f t="shared" si="82"/>
        <v>1392</v>
      </c>
      <c r="FD69" s="245">
        <f t="shared" si="83"/>
        <v>1392</v>
      </c>
      <c r="FE69" s="245">
        <f t="shared" si="84"/>
        <v>1392</v>
      </c>
      <c r="FF69" s="245">
        <f t="shared" si="85"/>
        <v>1708</v>
      </c>
      <c r="FG69" s="245">
        <f t="shared" si="86"/>
        <v>2155</v>
      </c>
      <c r="FH69" s="245">
        <f t="shared" si="87"/>
        <v>1520</v>
      </c>
      <c r="FI69" s="245">
        <f t="shared" si="88"/>
        <v>1283</v>
      </c>
      <c r="FJ69" s="245">
        <f t="shared" si="89"/>
        <v>1239</v>
      </c>
      <c r="FK69" s="245">
        <f t="shared" si="90"/>
        <v>983</v>
      </c>
      <c r="FL69" s="245">
        <f t="shared" si="91"/>
        <v>492</v>
      </c>
      <c r="FM69" s="245">
        <f t="shared" si="92"/>
        <v>125</v>
      </c>
      <c r="FN69" s="245">
        <f t="shared" si="93"/>
        <v>33</v>
      </c>
      <c r="FO69" s="245">
        <f t="shared" si="94"/>
        <v>6</v>
      </c>
      <c r="FP69" s="452">
        <f t="shared" si="118"/>
        <v>22449</v>
      </c>
      <c r="FQ69" s="443">
        <f t="shared" si="95"/>
        <v>0</v>
      </c>
    </row>
    <row r="70" spans="1:173" s="232" customFormat="1" ht="12.75" x14ac:dyDescent="0.15">
      <c r="A70" s="230" t="s">
        <v>1179</v>
      </c>
      <c r="B70" s="261" t="s">
        <v>1066</v>
      </c>
      <c r="C70" s="245">
        <v>42385</v>
      </c>
      <c r="D70" s="245">
        <v>428</v>
      </c>
      <c r="E70" s="245">
        <v>421</v>
      </c>
      <c r="F70" s="245">
        <v>431</v>
      </c>
      <c r="G70" s="245">
        <v>440</v>
      </c>
      <c r="H70" s="245">
        <v>442</v>
      </c>
      <c r="I70" s="245">
        <v>444</v>
      </c>
      <c r="J70" s="245">
        <v>428</v>
      </c>
      <c r="K70" s="245">
        <v>453</v>
      </c>
      <c r="L70" s="245">
        <v>433</v>
      </c>
      <c r="M70" s="245">
        <v>459</v>
      </c>
      <c r="N70" s="245">
        <v>462</v>
      </c>
      <c r="O70" s="245">
        <v>438</v>
      </c>
      <c r="P70" s="245">
        <v>390</v>
      </c>
      <c r="Q70" s="245">
        <v>398</v>
      </c>
      <c r="R70" s="245">
        <v>398</v>
      </c>
      <c r="S70" s="245">
        <v>384</v>
      </c>
      <c r="T70" s="245">
        <v>387</v>
      </c>
      <c r="U70" s="245">
        <v>396</v>
      </c>
      <c r="V70" s="245">
        <v>374</v>
      </c>
      <c r="W70" s="245">
        <v>383</v>
      </c>
      <c r="X70" s="245">
        <v>340</v>
      </c>
      <c r="Y70" s="245">
        <v>366</v>
      </c>
      <c r="Z70" s="245">
        <v>329</v>
      </c>
      <c r="AA70" s="245">
        <v>372</v>
      </c>
      <c r="AB70" s="245">
        <v>392</v>
      </c>
      <c r="AC70" s="245">
        <v>377</v>
      </c>
      <c r="AD70" s="245">
        <v>350</v>
      </c>
      <c r="AE70" s="245">
        <v>425</v>
      </c>
      <c r="AF70" s="245">
        <v>414</v>
      </c>
      <c r="AG70" s="245">
        <v>412</v>
      </c>
      <c r="AH70" s="245">
        <v>430</v>
      </c>
      <c r="AI70" s="245">
        <v>460</v>
      </c>
      <c r="AJ70" s="245">
        <v>513</v>
      </c>
      <c r="AK70" s="245">
        <v>502</v>
      </c>
      <c r="AL70" s="245">
        <v>596</v>
      </c>
      <c r="AM70" s="245">
        <v>632</v>
      </c>
      <c r="AN70" s="245">
        <v>678</v>
      </c>
      <c r="AO70" s="245">
        <v>670</v>
      </c>
      <c r="AP70" s="245">
        <v>728</v>
      </c>
      <c r="AQ70" s="245">
        <v>739</v>
      </c>
      <c r="AR70" s="245">
        <v>737</v>
      </c>
      <c r="AS70" s="245">
        <v>710</v>
      </c>
      <c r="AT70" s="245">
        <v>764</v>
      </c>
      <c r="AU70" s="245">
        <v>702</v>
      </c>
      <c r="AV70" s="245">
        <v>566</v>
      </c>
      <c r="AW70" s="245">
        <v>661</v>
      </c>
      <c r="AX70" s="245">
        <v>586</v>
      </c>
      <c r="AY70" s="245">
        <v>598</v>
      </c>
      <c r="AZ70" s="245">
        <v>593</v>
      </c>
      <c r="BA70" s="245">
        <v>556</v>
      </c>
      <c r="BB70" s="245">
        <v>551</v>
      </c>
      <c r="BC70" s="245">
        <v>502</v>
      </c>
      <c r="BD70" s="245">
        <v>541</v>
      </c>
      <c r="BE70" s="245">
        <v>489</v>
      </c>
      <c r="BF70" s="245">
        <v>505</v>
      </c>
      <c r="BG70" s="245">
        <v>511</v>
      </c>
      <c r="BH70" s="245">
        <v>476</v>
      </c>
      <c r="BI70" s="245">
        <v>550</v>
      </c>
      <c r="BJ70" s="245">
        <v>565</v>
      </c>
      <c r="BK70" s="245">
        <v>621</v>
      </c>
      <c r="BL70" s="245">
        <v>668</v>
      </c>
      <c r="BM70" s="245">
        <v>787</v>
      </c>
      <c r="BN70" s="245">
        <v>778</v>
      </c>
      <c r="BO70" s="245">
        <v>778</v>
      </c>
      <c r="BP70" s="245">
        <v>446</v>
      </c>
      <c r="BQ70" s="245">
        <v>504</v>
      </c>
      <c r="BR70" s="245">
        <v>577</v>
      </c>
      <c r="BS70" s="245">
        <v>541</v>
      </c>
      <c r="BT70" s="245">
        <v>558</v>
      </c>
      <c r="BU70" s="245">
        <v>572</v>
      </c>
      <c r="BV70" s="245">
        <v>482</v>
      </c>
      <c r="BW70" s="245">
        <v>451</v>
      </c>
      <c r="BX70" s="245">
        <v>422</v>
      </c>
      <c r="BY70" s="245">
        <v>422</v>
      </c>
      <c r="BZ70" s="245">
        <v>454</v>
      </c>
      <c r="CA70" s="245">
        <v>450</v>
      </c>
      <c r="CB70" s="245">
        <v>402</v>
      </c>
      <c r="CC70" s="245">
        <v>369</v>
      </c>
      <c r="CD70" s="245">
        <v>363</v>
      </c>
      <c r="CE70" s="245">
        <v>329</v>
      </c>
      <c r="CF70" s="245">
        <v>305</v>
      </c>
      <c r="CG70" s="245">
        <v>296</v>
      </c>
      <c r="CH70" s="245">
        <v>212</v>
      </c>
      <c r="CI70" s="245">
        <v>243</v>
      </c>
      <c r="CJ70" s="245">
        <v>201</v>
      </c>
      <c r="CK70" s="245">
        <v>175</v>
      </c>
      <c r="CL70" s="245">
        <v>108</v>
      </c>
      <c r="CM70" s="245">
        <v>112</v>
      </c>
      <c r="CN70" s="245">
        <v>79</v>
      </c>
      <c r="CO70" s="245">
        <v>81</v>
      </c>
      <c r="CP70" s="245">
        <v>46</v>
      </c>
      <c r="CQ70" s="245">
        <v>39</v>
      </c>
      <c r="CR70" s="245">
        <v>28</v>
      </c>
      <c r="CS70" s="245">
        <v>34</v>
      </c>
      <c r="CT70" s="245">
        <v>15</v>
      </c>
      <c r="CU70" s="245">
        <v>16</v>
      </c>
      <c r="CV70" s="245">
        <v>7</v>
      </c>
      <c r="CW70" s="245">
        <v>7</v>
      </c>
      <c r="CX70" s="245">
        <v>6</v>
      </c>
      <c r="CY70" s="245">
        <v>2</v>
      </c>
      <c r="CZ70" s="245">
        <v>4</v>
      </c>
      <c r="DA70" s="266">
        <v>118</v>
      </c>
      <c r="DB70" s="245">
        <v>2162</v>
      </c>
      <c r="DC70" s="245">
        <v>2217</v>
      </c>
      <c r="DD70" s="245">
        <v>2086</v>
      </c>
      <c r="DE70" s="245">
        <v>1924</v>
      </c>
      <c r="DF70" s="245">
        <v>1799</v>
      </c>
      <c r="DG70" s="245">
        <v>1978</v>
      </c>
      <c r="DH70" s="245">
        <v>2501</v>
      </c>
      <c r="DI70" s="245">
        <v>3447</v>
      </c>
      <c r="DJ70" s="245">
        <v>3479</v>
      </c>
      <c r="DK70" s="245">
        <v>2994</v>
      </c>
      <c r="DL70" s="245">
        <v>2588</v>
      </c>
      <c r="DM70" s="245">
        <v>2723</v>
      </c>
      <c r="DN70" s="245">
        <v>3457</v>
      </c>
      <c r="DO70" s="245">
        <v>2752</v>
      </c>
      <c r="DP70" s="245">
        <v>2231</v>
      </c>
      <c r="DQ70" s="245">
        <v>1913</v>
      </c>
      <c r="DR70" s="245">
        <v>1257</v>
      </c>
      <c r="DS70" s="245">
        <v>555</v>
      </c>
      <c r="DT70" s="245">
        <v>162</v>
      </c>
      <c r="DU70" s="245">
        <v>38</v>
      </c>
      <c r="DV70" s="245">
        <v>4</v>
      </c>
      <c r="DW70" s="266">
        <f t="shared" si="96"/>
        <v>42267</v>
      </c>
      <c r="DX70" s="442">
        <f t="shared" si="97"/>
        <v>6</v>
      </c>
      <c r="DY70" s="442">
        <f t="shared" si="98"/>
        <v>6</v>
      </c>
      <c r="DZ70" s="442">
        <f t="shared" si="99"/>
        <v>6</v>
      </c>
      <c r="EA70" s="442">
        <f t="shared" si="100"/>
        <v>5</v>
      </c>
      <c r="EB70" s="442">
        <f t="shared" si="101"/>
        <v>5</v>
      </c>
      <c r="EC70" s="442">
        <f t="shared" si="102"/>
        <v>6</v>
      </c>
      <c r="ED70" s="442">
        <f t="shared" si="103"/>
        <v>7</v>
      </c>
      <c r="EE70" s="442">
        <f t="shared" si="104"/>
        <v>10</v>
      </c>
      <c r="EF70" s="442">
        <f t="shared" si="105"/>
        <v>10</v>
      </c>
      <c r="EG70" s="442">
        <f t="shared" si="106"/>
        <v>8</v>
      </c>
      <c r="EH70" s="442">
        <f t="shared" si="107"/>
        <v>7</v>
      </c>
      <c r="EI70" s="442">
        <f t="shared" si="108"/>
        <v>8</v>
      </c>
      <c r="EJ70" s="444">
        <f>ROUND($DA70*DN70/$DW70,0)-1</f>
        <v>9</v>
      </c>
      <c r="EK70" s="442">
        <f t="shared" si="109"/>
        <v>8</v>
      </c>
      <c r="EL70" s="442">
        <f t="shared" si="110"/>
        <v>6</v>
      </c>
      <c r="EM70" s="442">
        <f t="shared" si="111"/>
        <v>5</v>
      </c>
      <c r="EN70" s="442">
        <f t="shared" si="112"/>
        <v>4</v>
      </c>
      <c r="EO70" s="442">
        <f t="shared" si="113"/>
        <v>2</v>
      </c>
      <c r="EP70" s="442">
        <f t="shared" si="114"/>
        <v>0</v>
      </c>
      <c r="EQ70" s="442">
        <f t="shared" si="115"/>
        <v>0</v>
      </c>
      <c r="ER70" s="442">
        <f t="shared" si="116"/>
        <v>0</v>
      </c>
      <c r="ES70" s="443">
        <f t="shared" si="117"/>
        <v>118</v>
      </c>
      <c r="EU70" s="245">
        <f t="shared" si="74"/>
        <v>2168</v>
      </c>
      <c r="EV70" s="245">
        <f t="shared" si="75"/>
        <v>2223</v>
      </c>
      <c r="EW70" s="245">
        <f t="shared" si="76"/>
        <v>2092</v>
      </c>
      <c r="EX70" s="245">
        <f t="shared" si="77"/>
        <v>1929</v>
      </c>
      <c r="EY70" s="245">
        <f t="shared" si="78"/>
        <v>1804</v>
      </c>
      <c r="EZ70" s="245">
        <f t="shared" si="79"/>
        <v>1984</v>
      </c>
      <c r="FA70" s="245">
        <f t="shared" si="80"/>
        <v>2508</v>
      </c>
      <c r="FB70" s="245">
        <f t="shared" si="81"/>
        <v>3457</v>
      </c>
      <c r="FC70" s="245">
        <f t="shared" si="82"/>
        <v>3489</v>
      </c>
      <c r="FD70" s="245">
        <f t="shared" si="83"/>
        <v>3002</v>
      </c>
      <c r="FE70" s="245">
        <f t="shared" si="84"/>
        <v>2595</v>
      </c>
      <c r="FF70" s="245">
        <f t="shared" si="85"/>
        <v>2731</v>
      </c>
      <c r="FG70" s="245">
        <f t="shared" si="86"/>
        <v>3466</v>
      </c>
      <c r="FH70" s="245">
        <f t="shared" si="87"/>
        <v>2760</v>
      </c>
      <c r="FI70" s="245">
        <f t="shared" si="88"/>
        <v>2237</v>
      </c>
      <c r="FJ70" s="245">
        <f t="shared" si="89"/>
        <v>1918</v>
      </c>
      <c r="FK70" s="245">
        <f t="shared" si="90"/>
        <v>1261</v>
      </c>
      <c r="FL70" s="245">
        <f t="shared" si="91"/>
        <v>557</v>
      </c>
      <c r="FM70" s="245">
        <f t="shared" si="92"/>
        <v>162</v>
      </c>
      <c r="FN70" s="245">
        <f t="shared" si="93"/>
        <v>38</v>
      </c>
      <c r="FO70" s="245">
        <f t="shared" si="94"/>
        <v>4</v>
      </c>
      <c r="FP70" s="452">
        <f t="shared" si="118"/>
        <v>42385</v>
      </c>
      <c r="FQ70" s="443">
        <f t="shared" si="95"/>
        <v>0</v>
      </c>
    </row>
    <row r="71" spans="1:173" s="232" customFormat="1" ht="12.75" x14ac:dyDescent="0.15">
      <c r="A71" s="230" t="s">
        <v>1180</v>
      </c>
      <c r="B71" s="261" t="s">
        <v>1066</v>
      </c>
      <c r="C71" s="245">
        <v>95665</v>
      </c>
      <c r="D71" s="245">
        <v>1059</v>
      </c>
      <c r="E71" s="245">
        <v>964</v>
      </c>
      <c r="F71" s="245">
        <v>1039</v>
      </c>
      <c r="G71" s="245">
        <v>1035</v>
      </c>
      <c r="H71" s="245">
        <v>904</v>
      </c>
      <c r="I71" s="245">
        <v>903</v>
      </c>
      <c r="J71" s="245">
        <v>908</v>
      </c>
      <c r="K71" s="245">
        <v>1025</v>
      </c>
      <c r="L71" s="245">
        <v>989</v>
      </c>
      <c r="M71" s="245">
        <v>984</v>
      </c>
      <c r="N71" s="245">
        <v>993</v>
      </c>
      <c r="O71" s="245">
        <v>1087</v>
      </c>
      <c r="P71" s="245">
        <v>1028</v>
      </c>
      <c r="Q71" s="245">
        <v>1020</v>
      </c>
      <c r="R71" s="245">
        <v>1097</v>
      </c>
      <c r="S71" s="245">
        <v>1021</v>
      </c>
      <c r="T71" s="245">
        <v>1008</v>
      </c>
      <c r="U71" s="245">
        <v>958</v>
      </c>
      <c r="V71" s="245">
        <v>927</v>
      </c>
      <c r="W71" s="245">
        <v>969</v>
      </c>
      <c r="X71" s="245">
        <v>1015</v>
      </c>
      <c r="Y71" s="245">
        <v>963</v>
      </c>
      <c r="Z71" s="245">
        <v>961</v>
      </c>
      <c r="AA71" s="245">
        <v>1012</v>
      </c>
      <c r="AB71" s="245">
        <v>995</v>
      </c>
      <c r="AC71" s="245">
        <v>1122</v>
      </c>
      <c r="AD71" s="245">
        <v>1143</v>
      </c>
      <c r="AE71" s="245">
        <v>1181</v>
      </c>
      <c r="AF71" s="245">
        <v>1231</v>
      </c>
      <c r="AG71" s="245">
        <v>1221</v>
      </c>
      <c r="AH71" s="245">
        <v>1292</v>
      </c>
      <c r="AI71" s="245">
        <v>1350</v>
      </c>
      <c r="AJ71" s="245">
        <v>1411</v>
      </c>
      <c r="AK71" s="245">
        <v>1463</v>
      </c>
      <c r="AL71" s="245">
        <v>1632</v>
      </c>
      <c r="AM71" s="245">
        <v>1639</v>
      </c>
      <c r="AN71" s="245">
        <v>1712</v>
      </c>
      <c r="AO71" s="245">
        <v>1837</v>
      </c>
      <c r="AP71" s="245">
        <v>1754</v>
      </c>
      <c r="AQ71" s="245">
        <v>1723</v>
      </c>
      <c r="AR71" s="245">
        <v>1642</v>
      </c>
      <c r="AS71" s="245">
        <v>1587</v>
      </c>
      <c r="AT71" s="245">
        <v>1702</v>
      </c>
      <c r="AU71" s="245">
        <v>1577</v>
      </c>
      <c r="AV71" s="245">
        <v>1199</v>
      </c>
      <c r="AW71" s="245">
        <v>1494</v>
      </c>
      <c r="AX71" s="245">
        <v>1388</v>
      </c>
      <c r="AY71" s="245">
        <v>1306</v>
      </c>
      <c r="AZ71" s="245">
        <v>1258</v>
      </c>
      <c r="BA71" s="245">
        <v>1146</v>
      </c>
      <c r="BB71" s="245">
        <v>1061</v>
      </c>
      <c r="BC71" s="245">
        <v>1076</v>
      </c>
      <c r="BD71" s="245">
        <v>1020</v>
      </c>
      <c r="BE71" s="245">
        <v>936</v>
      </c>
      <c r="BF71" s="245">
        <v>988</v>
      </c>
      <c r="BG71" s="245">
        <v>963</v>
      </c>
      <c r="BH71" s="245">
        <v>981</v>
      </c>
      <c r="BI71" s="245">
        <v>1076</v>
      </c>
      <c r="BJ71" s="245">
        <v>1193</v>
      </c>
      <c r="BK71" s="245">
        <v>1249</v>
      </c>
      <c r="BL71" s="245">
        <v>1320</v>
      </c>
      <c r="BM71" s="245">
        <v>1578</v>
      </c>
      <c r="BN71" s="245">
        <v>1581</v>
      </c>
      <c r="BO71" s="245">
        <v>1524</v>
      </c>
      <c r="BP71" s="245">
        <v>951</v>
      </c>
      <c r="BQ71" s="245">
        <v>1024</v>
      </c>
      <c r="BR71" s="245">
        <v>1240</v>
      </c>
      <c r="BS71" s="245">
        <v>1178</v>
      </c>
      <c r="BT71" s="245">
        <v>1265</v>
      </c>
      <c r="BU71" s="245">
        <v>1246</v>
      </c>
      <c r="BV71" s="245">
        <v>1072</v>
      </c>
      <c r="BW71" s="245">
        <v>949</v>
      </c>
      <c r="BX71" s="245">
        <v>910</v>
      </c>
      <c r="BY71" s="245">
        <v>955</v>
      </c>
      <c r="BZ71" s="245">
        <v>906</v>
      </c>
      <c r="CA71" s="245">
        <v>814</v>
      </c>
      <c r="CB71" s="245">
        <v>691</v>
      </c>
      <c r="CC71" s="245">
        <v>689</v>
      </c>
      <c r="CD71" s="245">
        <v>673</v>
      </c>
      <c r="CE71" s="245">
        <v>506</v>
      </c>
      <c r="CF71" s="245">
        <v>493</v>
      </c>
      <c r="CG71" s="245">
        <v>430</v>
      </c>
      <c r="CH71" s="245">
        <v>413</v>
      </c>
      <c r="CI71" s="245">
        <v>316</v>
      </c>
      <c r="CJ71" s="245">
        <v>337</v>
      </c>
      <c r="CK71" s="245">
        <v>233</v>
      </c>
      <c r="CL71" s="245">
        <v>188</v>
      </c>
      <c r="CM71" s="245">
        <v>155</v>
      </c>
      <c r="CN71" s="245">
        <v>118</v>
      </c>
      <c r="CO71" s="245">
        <v>95</v>
      </c>
      <c r="CP71" s="245">
        <v>86</v>
      </c>
      <c r="CQ71" s="245">
        <v>44</v>
      </c>
      <c r="CR71" s="245">
        <v>53</v>
      </c>
      <c r="CS71" s="245">
        <v>44</v>
      </c>
      <c r="CT71" s="245">
        <v>32</v>
      </c>
      <c r="CU71" s="245">
        <v>16</v>
      </c>
      <c r="CV71" s="245">
        <v>16</v>
      </c>
      <c r="CW71" s="245">
        <v>15</v>
      </c>
      <c r="CX71" s="245">
        <v>10</v>
      </c>
      <c r="CY71" s="245">
        <v>2</v>
      </c>
      <c r="CZ71" s="245">
        <v>9</v>
      </c>
      <c r="DA71" s="266">
        <v>71</v>
      </c>
      <c r="DB71" s="245">
        <v>5001</v>
      </c>
      <c r="DC71" s="245">
        <v>4809</v>
      </c>
      <c r="DD71" s="245">
        <v>5225</v>
      </c>
      <c r="DE71" s="245">
        <v>4883</v>
      </c>
      <c r="DF71" s="245">
        <v>4946</v>
      </c>
      <c r="DG71" s="245">
        <v>5898</v>
      </c>
      <c r="DH71" s="245">
        <v>7148</v>
      </c>
      <c r="DI71" s="245">
        <v>8665</v>
      </c>
      <c r="DJ71" s="245">
        <v>7707</v>
      </c>
      <c r="DK71" s="245">
        <v>6592</v>
      </c>
      <c r="DL71" s="245">
        <v>5081</v>
      </c>
      <c r="DM71" s="245">
        <v>5462</v>
      </c>
      <c r="DN71" s="245">
        <v>6954</v>
      </c>
      <c r="DO71" s="245">
        <v>5953</v>
      </c>
      <c r="DP71" s="245">
        <v>4792</v>
      </c>
      <c r="DQ71" s="245">
        <v>3373</v>
      </c>
      <c r="DR71" s="245">
        <v>1989</v>
      </c>
      <c r="DS71" s="245">
        <v>789</v>
      </c>
      <c r="DT71" s="245">
        <v>259</v>
      </c>
      <c r="DU71" s="245">
        <v>59</v>
      </c>
      <c r="DV71" s="245">
        <v>9</v>
      </c>
      <c r="DW71" s="266">
        <f t="shared" si="96"/>
        <v>95594</v>
      </c>
      <c r="DX71" s="442">
        <f t="shared" si="97"/>
        <v>4</v>
      </c>
      <c r="DY71" s="442">
        <f t="shared" si="98"/>
        <v>4</v>
      </c>
      <c r="DZ71" s="442">
        <f t="shared" si="99"/>
        <v>4</v>
      </c>
      <c r="EA71" s="442">
        <f t="shared" si="100"/>
        <v>4</v>
      </c>
      <c r="EB71" s="442">
        <f t="shared" si="101"/>
        <v>4</v>
      </c>
      <c r="EC71" s="442">
        <f t="shared" si="102"/>
        <v>4</v>
      </c>
      <c r="ED71" s="442">
        <f t="shared" si="103"/>
        <v>5</v>
      </c>
      <c r="EE71" s="442">
        <f t="shared" si="104"/>
        <v>6</v>
      </c>
      <c r="EF71" s="442">
        <f t="shared" si="105"/>
        <v>6</v>
      </c>
      <c r="EG71" s="442">
        <f t="shared" si="106"/>
        <v>5</v>
      </c>
      <c r="EH71" s="442">
        <f t="shared" si="107"/>
        <v>4</v>
      </c>
      <c r="EI71" s="442">
        <f t="shared" si="108"/>
        <v>4</v>
      </c>
      <c r="EJ71" s="444">
        <f>ROUND($DA71*DN71/$DW71,0)-1</f>
        <v>4</v>
      </c>
      <c r="EK71" s="442">
        <f t="shared" si="109"/>
        <v>4</v>
      </c>
      <c r="EL71" s="442">
        <f t="shared" si="110"/>
        <v>4</v>
      </c>
      <c r="EM71" s="442">
        <f t="shared" si="111"/>
        <v>3</v>
      </c>
      <c r="EN71" s="442">
        <f t="shared" si="112"/>
        <v>1</v>
      </c>
      <c r="EO71" s="442">
        <f t="shared" si="113"/>
        <v>1</v>
      </c>
      <c r="EP71" s="442">
        <f t="shared" si="114"/>
        <v>0</v>
      </c>
      <c r="EQ71" s="442">
        <f t="shared" si="115"/>
        <v>0</v>
      </c>
      <c r="ER71" s="442">
        <f t="shared" si="116"/>
        <v>0</v>
      </c>
      <c r="ES71" s="443">
        <f t="shared" si="117"/>
        <v>71</v>
      </c>
      <c r="EU71" s="245">
        <f t="shared" si="74"/>
        <v>5005</v>
      </c>
      <c r="EV71" s="245">
        <f t="shared" si="75"/>
        <v>4813</v>
      </c>
      <c r="EW71" s="245">
        <f t="shared" si="76"/>
        <v>5229</v>
      </c>
      <c r="EX71" s="245">
        <f t="shared" si="77"/>
        <v>4887</v>
      </c>
      <c r="EY71" s="245">
        <f t="shared" si="78"/>
        <v>4950</v>
      </c>
      <c r="EZ71" s="245">
        <f t="shared" si="79"/>
        <v>5902</v>
      </c>
      <c r="FA71" s="245">
        <f t="shared" si="80"/>
        <v>7153</v>
      </c>
      <c r="FB71" s="245">
        <f t="shared" si="81"/>
        <v>8671</v>
      </c>
      <c r="FC71" s="245">
        <f t="shared" si="82"/>
        <v>7713</v>
      </c>
      <c r="FD71" s="245">
        <f t="shared" si="83"/>
        <v>6597</v>
      </c>
      <c r="FE71" s="245">
        <f t="shared" si="84"/>
        <v>5085</v>
      </c>
      <c r="FF71" s="245">
        <f t="shared" si="85"/>
        <v>5466</v>
      </c>
      <c r="FG71" s="245">
        <f t="shared" si="86"/>
        <v>6958</v>
      </c>
      <c r="FH71" s="245">
        <f t="shared" si="87"/>
        <v>5957</v>
      </c>
      <c r="FI71" s="245">
        <f t="shared" si="88"/>
        <v>4796</v>
      </c>
      <c r="FJ71" s="245">
        <f t="shared" si="89"/>
        <v>3376</v>
      </c>
      <c r="FK71" s="245">
        <f t="shared" si="90"/>
        <v>1990</v>
      </c>
      <c r="FL71" s="245">
        <f t="shared" si="91"/>
        <v>790</v>
      </c>
      <c r="FM71" s="245">
        <f t="shared" si="92"/>
        <v>259</v>
      </c>
      <c r="FN71" s="245">
        <f t="shared" si="93"/>
        <v>59</v>
      </c>
      <c r="FO71" s="245">
        <f t="shared" si="94"/>
        <v>9</v>
      </c>
      <c r="FP71" s="452">
        <f t="shared" si="118"/>
        <v>95665</v>
      </c>
      <c r="FQ71" s="443">
        <f t="shared" si="95"/>
        <v>0</v>
      </c>
    </row>
    <row r="72" spans="1:173" s="232" customFormat="1" ht="12.75" x14ac:dyDescent="0.15">
      <c r="A72" s="230" t="s">
        <v>1181</v>
      </c>
      <c r="B72" s="261" t="s">
        <v>1066</v>
      </c>
      <c r="C72" s="245">
        <v>14972</v>
      </c>
      <c r="D72" s="245">
        <v>116</v>
      </c>
      <c r="E72" s="245">
        <v>121</v>
      </c>
      <c r="F72" s="245">
        <v>114</v>
      </c>
      <c r="G72" s="245">
        <v>119</v>
      </c>
      <c r="H72" s="245">
        <v>107</v>
      </c>
      <c r="I72" s="245">
        <v>116</v>
      </c>
      <c r="J72" s="245">
        <v>93</v>
      </c>
      <c r="K72" s="245">
        <v>116</v>
      </c>
      <c r="L72" s="245">
        <v>105</v>
      </c>
      <c r="M72" s="245">
        <v>107</v>
      </c>
      <c r="N72" s="245">
        <v>150</v>
      </c>
      <c r="O72" s="245">
        <v>138</v>
      </c>
      <c r="P72" s="245">
        <v>154</v>
      </c>
      <c r="Q72" s="245">
        <v>149</v>
      </c>
      <c r="R72" s="245">
        <v>180</v>
      </c>
      <c r="S72" s="245">
        <v>147</v>
      </c>
      <c r="T72" s="245">
        <v>169</v>
      </c>
      <c r="U72" s="245">
        <v>157</v>
      </c>
      <c r="V72" s="245">
        <v>139</v>
      </c>
      <c r="W72" s="245">
        <v>116</v>
      </c>
      <c r="X72" s="245">
        <v>127</v>
      </c>
      <c r="Y72" s="245">
        <v>130</v>
      </c>
      <c r="Z72" s="245">
        <v>130</v>
      </c>
      <c r="AA72" s="245">
        <v>173</v>
      </c>
      <c r="AB72" s="245">
        <v>132</v>
      </c>
      <c r="AC72" s="245">
        <v>121</v>
      </c>
      <c r="AD72" s="245">
        <v>162</v>
      </c>
      <c r="AE72" s="245">
        <v>136</v>
      </c>
      <c r="AF72" s="245">
        <v>177</v>
      </c>
      <c r="AG72" s="245">
        <v>159</v>
      </c>
      <c r="AH72" s="245">
        <v>160</v>
      </c>
      <c r="AI72" s="245">
        <v>164</v>
      </c>
      <c r="AJ72" s="245">
        <v>185</v>
      </c>
      <c r="AK72" s="245">
        <v>172</v>
      </c>
      <c r="AL72" s="245">
        <v>194</v>
      </c>
      <c r="AM72" s="245">
        <v>212</v>
      </c>
      <c r="AN72" s="245">
        <v>224</v>
      </c>
      <c r="AO72" s="245">
        <v>210</v>
      </c>
      <c r="AP72" s="245">
        <v>207</v>
      </c>
      <c r="AQ72" s="245">
        <v>183</v>
      </c>
      <c r="AR72" s="245">
        <v>216</v>
      </c>
      <c r="AS72" s="245">
        <v>170</v>
      </c>
      <c r="AT72" s="245">
        <v>183</v>
      </c>
      <c r="AU72" s="245">
        <v>187</v>
      </c>
      <c r="AV72" s="245">
        <v>118</v>
      </c>
      <c r="AW72" s="245">
        <v>187</v>
      </c>
      <c r="AX72" s="245">
        <v>183</v>
      </c>
      <c r="AY72" s="245">
        <v>168</v>
      </c>
      <c r="AZ72" s="245">
        <v>137</v>
      </c>
      <c r="BA72" s="245">
        <v>150</v>
      </c>
      <c r="BB72" s="245">
        <v>159</v>
      </c>
      <c r="BC72" s="245">
        <v>176</v>
      </c>
      <c r="BD72" s="245">
        <v>160</v>
      </c>
      <c r="BE72" s="245">
        <v>183</v>
      </c>
      <c r="BF72" s="245">
        <v>179</v>
      </c>
      <c r="BG72" s="245">
        <v>179</v>
      </c>
      <c r="BH72" s="245">
        <v>190</v>
      </c>
      <c r="BI72" s="245">
        <v>234</v>
      </c>
      <c r="BJ72" s="245">
        <v>232</v>
      </c>
      <c r="BK72" s="245">
        <v>256</v>
      </c>
      <c r="BL72" s="245">
        <v>313</v>
      </c>
      <c r="BM72" s="245">
        <v>360</v>
      </c>
      <c r="BN72" s="245">
        <v>323</v>
      </c>
      <c r="BO72" s="245">
        <v>329</v>
      </c>
      <c r="BP72" s="245">
        <v>180</v>
      </c>
      <c r="BQ72" s="245">
        <v>205</v>
      </c>
      <c r="BR72" s="245">
        <v>279</v>
      </c>
      <c r="BS72" s="245">
        <v>248</v>
      </c>
      <c r="BT72" s="245">
        <v>250</v>
      </c>
      <c r="BU72" s="245">
        <v>262</v>
      </c>
      <c r="BV72" s="245">
        <v>223</v>
      </c>
      <c r="BW72" s="245">
        <v>186</v>
      </c>
      <c r="BX72" s="245">
        <v>183</v>
      </c>
      <c r="BY72" s="245">
        <v>160</v>
      </c>
      <c r="BZ72" s="245">
        <v>209</v>
      </c>
      <c r="CA72" s="245">
        <v>182</v>
      </c>
      <c r="CB72" s="245">
        <v>135</v>
      </c>
      <c r="CC72" s="245">
        <v>177</v>
      </c>
      <c r="CD72" s="245">
        <v>163</v>
      </c>
      <c r="CE72" s="245">
        <v>125</v>
      </c>
      <c r="CF72" s="245">
        <v>103</v>
      </c>
      <c r="CG72" s="245">
        <v>102</v>
      </c>
      <c r="CH72" s="245">
        <v>122</v>
      </c>
      <c r="CI72" s="245">
        <v>77</v>
      </c>
      <c r="CJ72" s="245">
        <v>106</v>
      </c>
      <c r="CK72" s="245">
        <v>69</v>
      </c>
      <c r="CL72" s="245">
        <v>59</v>
      </c>
      <c r="CM72" s="245">
        <v>32</v>
      </c>
      <c r="CN72" s="245">
        <v>43</v>
      </c>
      <c r="CO72" s="245">
        <v>26</v>
      </c>
      <c r="CP72" s="245">
        <v>19</v>
      </c>
      <c r="CQ72" s="245">
        <v>9</v>
      </c>
      <c r="CR72" s="245">
        <v>14</v>
      </c>
      <c r="CS72" s="245">
        <v>15</v>
      </c>
      <c r="CT72" s="245">
        <v>10</v>
      </c>
      <c r="CU72" s="245">
        <v>5</v>
      </c>
      <c r="CV72" s="245">
        <v>2</v>
      </c>
      <c r="CW72" s="245">
        <v>6</v>
      </c>
      <c r="CX72" s="245">
        <v>3</v>
      </c>
      <c r="CY72" s="245">
        <v>2</v>
      </c>
      <c r="CZ72" s="245">
        <v>1</v>
      </c>
      <c r="DA72" s="266">
        <v>37</v>
      </c>
      <c r="DB72" s="245">
        <v>577</v>
      </c>
      <c r="DC72" s="245">
        <v>537</v>
      </c>
      <c r="DD72" s="245">
        <v>771</v>
      </c>
      <c r="DE72" s="245">
        <v>728</v>
      </c>
      <c r="DF72" s="245">
        <v>692</v>
      </c>
      <c r="DG72" s="245">
        <v>755</v>
      </c>
      <c r="DH72" s="245">
        <v>875</v>
      </c>
      <c r="DI72" s="245">
        <v>1036</v>
      </c>
      <c r="DJ72" s="245">
        <v>874</v>
      </c>
      <c r="DK72" s="245">
        <v>825</v>
      </c>
      <c r="DL72" s="245">
        <v>857</v>
      </c>
      <c r="DM72" s="245">
        <v>1091</v>
      </c>
      <c r="DN72" s="245">
        <v>1505</v>
      </c>
      <c r="DO72" s="245">
        <v>1244</v>
      </c>
      <c r="DP72" s="245">
        <v>961</v>
      </c>
      <c r="DQ72" s="245">
        <v>782</v>
      </c>
      <c r="DR72" s="245">
        <v>510</v>
      </c>
      <c r="DS72" s="245">
        <v>229</v>
      </c>
      <c r="DT72" s="245">
        <v>67</v>
      </c>
      <c r="DU72" s="245">
        <v>18</v>
      </c>
      <c r="DV72" s="245">
        <v>1</v>
      </c>
      <c r="DW72" s="266">
        <f t="shared" si="96"/>
        <v>14935</v>
      </c>
      <c r="DX72" s="442">
        <f t="shared" si="97"/>
        <v>1</v>
      </c>
      <c r="DY72" s="442">
        <f t="shared" si="98"/>
        <v>1</v>
      </c>
      <c r="DZ72" s="442">
        <f t="shared" si="99"/>
        <v>2</v>
      </c>
      <c r="EA72" s="442">
        <f t="shared" si="100"/>
        <v>2</v>
      </c>
      <c r="EB72" s="442">
        <f t="shared" si="101"/>
        <v>2</v>
      </c>
      <c r="EC72" s="442">
        <f t="shared" si="102"/>
        <v>2</v>
      </c>
      <c r="ED72" s="442">
        <f t="shared" si="103"/>
        <v>2</v>
      </c>
      <c r="EE72" s="442">
        <f t="shared" si="104"/>
        <v>3</v>
      </c>
      <c r="EF72" s="442">
        <f t="shared" si="105"/>
        <v>2</v>
      </c>
      <c r="EG72" s="442">
        <f t="shared" si="106"/>
        <v>2</v>
      </c>
      <c r="EH72" s="442">
        <f t="shared" si="107"/>
        <v>2</v>
      </c>
      <c r="EI72" s="442">
        <f t="shared" si="108"/>
        <v>3</v>
      </c>
      <c r="EJ72" s="444">
        <f>ROUND($DA72*DN72/$DW72,0)</f>
        <v>4</v>
      </c>
      <c r="EK72" s="442">
        <f t="shared" si="109"/>
        <v>3</v>
      </c>
      <c r="EL72" s="442">
        <f t="shared" si="110"/>
        <v>2</v>
      </c>
      <c r="EM72" s="442">
        <f t="shared" si="111"/>
        <v>2</v>
      </c>
      <c r="EN72" s="442">
        <f t="shared" si="112"/>
        <v>1</v>
      </c>
      <c r="EO72" s="442">
        <f t="shared" si="113"/>
        <v>1</v>
      </c>
      <c r="EP72" s="442">
        <f t="shared" si="114"/>
        <v>0</v>
      </c>
      <c r="EQ72" s="442">
        <f t="shared" si="115"/>
        <v>0</v>
      </c>
      <c r="ER72" s="442">
        <f t="shared" si="116"/>
        <v>0</v>
      </c>
      <c r="ES72" s="443">
        <f t="shared" si="117"/>
        <v>37</v>
      </c>
      <c r="EU72" s="245">
        <f t="shared" si="74"/>
        <v>578</v>
      </c>
      <c r="EV72" s="245">
        <f t="shared" si="75"/>
        <v>538</v>
      </c>
      <c r="EW72" s="245">
        <f t="shared" si="76"/>
        <v>773</v>
      </c>
      <c r="EX72" s="245">
        <f t="shared" si="77"/>
        <v>730</v>
      </c>
      <c r="EY72" s="245">
        <f t="shared" si="78"/>
        <v>694</v>
      </c>
      <c r="EZ72" s="245">
        <f t="shared" si="79"/>
        <v>757</v>
      </c>
      <c r="FA72" s="245">
        <f t="shared" si="80"/>
        <v>877</v>
      </c>
      <c r="FB72" s="245">
        <f t="shared" si="81"/>
        <v>1039</v>
      </c>
      <c r="FC72" s="245">
        <f t="shared" si="82"/>
        <v>876</v>
      </c>
      <c r="FD72" s="245">
        <f t="shared" si="83"/>
        <v>827</v>
      </c>
      <c r="FE72" s="245">
        <f t="shared" si="84"/>
        <v>859</v>
      </c>
      <c r="FF72" s="245">
        <f t="shared" si="85"/>
        <v>1094</v>
      </c>
      <c r="FG72" s="245">
        <f t="shared" si="86"/>
        <v>1509</v>
      </c>
      <c r="FH72" s="245">
        <f t="shared" si="87"/>
        <v>1247</v>
      </c>
      <c r="FI72" s="245">
        <f t="shared" si="88"/>
        <v>963</v>
      </c>
      <c r="FJ72" s="245">
        <f t="shared" si="89"/>
        <v>784</v>
      </c>
      <c r="FK72" s="245">
        <f t="shared" si="90"/>
        <v>511</v>
      </c>
      <c r="FL72" s="245">
        <f t="shared" si="91"/>
        <v>230</v>
      </c>
      <c r="FM72" s="245">
        <f t="shared" si="92"/>
        <v>67</v>
      </c>
      <c r="FN72" s="245">
        <f t="shared" si="93"/>
        <v>18</v>
      </c>
      <c r="FO72" s="245">
        <f t="shared" si="94"/>
        <v>1</v>
      </c>
      <c r="FP72" s="452">
        <f t="shared" si="118"/>
        <v>14972</v>
      </c>
      <c r="FQ72" s="443">
        <f t="shared" si="95"/>
        <v>0</v>
      </c>
    </row>
    <row r="73" spans="1:173" s="232" customFormat="1" ht="12.75" x14ac:dyDescent="0.15">
      <c r="A73" s="230" t="s">
        <v>1182</v>
      </c>
      <c r="B73" s="261" t="s">
        <v>1066</v>
      </c>
      <c r="C73" s="245">
        <v>40791</v>
      </c>
      <c r="D73" s="245">
        <v>376</v>
      </c>
      <c r="E73" s="245">
        <v>348</v>
      </c>
      <c r="F73" s="245">
        <v>368</v>
      </c>
      <c r="G73" s="245">
        <v>338</v>
      </c>
      <c r="H73" s="245">
        <v>378</v>
      </c>
      <c r="I73" s="245">
        <v>381</v>
      </c>
      <c r="J73" s="245">
        <v>383</v>
      </c>
      <c r="K73" s="245">
        <v>378</v>
      </c>
      <c r="L73" s="245">
        <v>441</v>
      </c>
      <c r="M73" s="245">
        <v>458</v>
      </c>
      <c r="N73" s="245">
        <v>433</v>
      </c>
      <c r="O73" s="245">
        <v>446</v>
      </c>
      <c r="P73" s="245">
        <v>441</v>
      </c>
      <c r="Q73" s="245">
        <v>436</v>
      </c>
      <c r="R73" s="245">
        <v>468</v>
      </c>
      <c r="S73" s="245">
        <v>451</v>
      </c>
      <c r="T73" s="245">
        <v>492</v>
      </c>
      <c r="U73" s="245">
        <v>440</v>
      </c>
      <c r="V73" s="245">
        <v>351</v>
      </c>
      <c r="W73" s="245">
        <v>165</v>
      </c>
      <c r="X73" s="245">
        <v>173</v>
      </c>
      <c r="Y73" s="245">
        <v>202</v>
      </c>
      <c r="Z73" s="245">
        <v>252</v>
      </c>
      <c r="AA73" s="245">
        <v>274</v>
      </c>
      <c r="AB73" s="245">
        <v>349</v>
      </c>
      <c r="AC73" s="245">
        <v>386</v>
      </c>
      <c r="AD73" s="245">
        <v>371</v>
      </c>
      <c r="AE73" s="245">
        <v>396</v>
      </c>
      <c r="AF73" s="245">
        <v>408</v>
      </c>
      <c r="AG73" s="245">
        <v>420</v>
      </c>
      <c r="AH73" s="245">
        <v>448</v>
      </c>
      <c r="AI73" s="245">
        <v>465</v>
      </c>
      <c r="AJ73" s="245">
        <v>452</v>
      </c>
      <c r="AK73" s="245">
        <v>487</v>
      </c>
      <c r="AL73" s="245">
        <v>511</v>
      </c>
      <c r="AM73" s="245">
        <v>538</v>
      </c>
      <c r="AN73" s="245">
        <v>588</v>
      </c>
      <c r="AO73" s="245">
        <v>607</v>
      </c>
      <c r="AP73" s="245">
        <v>582</v>
      </c>
      <c r="AQ73" s="245">
        <v>549</v>
      </c>
      <c r="AR73" s="245">
        <v>542</v>
      </c>
      <c r="AS73" s="245">
        <v>560</v>
      </c>
      <c r="AT73" s="245">
        <v>500</v>
      </c>
      <c r="AU73" s="245">
        <v>509</v>
      </c>
      <c r="AV73" s="245">
        <v>375</v>
      </c>
      <c r="AW73" s="245">
        <v>511</v>
      </c>
      <c r="AX73" s="245">
        <v>506</v>
      </c>
      <c r="AY73" s="245">
        <v>478</v>
      </c>
      <c r="AZ73" s="245">
        <v>498</v>
      </c>
      <c r="BA73" s="245">
        <v>499</v>
      </c>
      <c r="BB73" s="245">
        <v>539</v>
      </c>
      <c r="BC73" s="245">
        <v>580</v>
      </c>
      <c r="BD73" s="245">
        <v>568</v>
      </c>
      <c r="BE73" s="245">
        <v>557</v>
      </c>
      <c r="BF73" s="245">
        <v>563</v>
      </c>
      <c r="BG73" s="245">
        <v>572</v>
      </c>
      <c r="BH73" s="245">
        <v>650</v>
      </c>
      <c r="BI73" s="245">
        <v>579</v>
      </c>
      <c r="BJ73" s="245">
        <v>591</v>
      </c>
      <c r="BK73" s="245">
        <v>651</v>
      </c>
      <c r="BL73" s="245">
        <v>710</v>
      </c>
      <c r="BM73" s="245">
        <v>836</v>
      </c>
      <c r="BN73" s="245">
        <v>847</v>
      </c>
      <c r="BO73" s="245">
        <v>706</v>
      </c>
      <c r="BP73" s="245">
        <v>401</v>
      </c>
      <c r="BQ73" s="245">
        <v>458</v>
      </c>
      <c r="BR73" s="245">
        <v>593</v>
      </c>
      <c r="BS73" s="245">
        <v>567</v>
      </c>
      <c r="BT73" s="245">
        <v>529</v>
      </c>
      <c r="BU73" s="245">
        <v>527</v>
      </c>
      <c r="BV73" s="245">
        <v>393</v>
      </c>
      <c r="BW73" s="245">
        <v>423</v>
      </c>
      <c r="BX73" s="245">
        <v>465</v>
      </c>
      <c r="BY73" s="245">
        <v>469</v>
      </c>
      <c r="BZ73" s="245">
        <v>525</v>
      </c>
      <c r="CA73" s="245">
        <v>446</v>
      </c>
      <c r="CB73" s="245">
        <v>485</v>
      </c>
      <c r="CC73" s="245">
        <v>416</v>
      </c>
      <c r="CD73" s="245">
        <v>451</v>
      </c>
      <c r="CE73" s="245">
        <v>442</v>
      </c>
      <c r="CF73" s="245">
        <v>391</v>
      </c>
      <c r="CG73" s="245">
        <v>366</v>
      </c>
      <c r="CH73" s="245">
        <v>313</v>
      </c>
      <c r="CI73" s="245">
        <v>322</v>
      </c>
      <c r="CJ73" s="245">
        <v>277</v>
      </c>
      <c r="CK73" s="245">
        <v>252</v>
      </c>
      <c r="CL73" s="245">
        <v>214</v>
      </c>
      <c r="CM73" s="245">
        <v>136</v>
      </c>
      <c r="CN73" s="245">
        <v>104</v>
      </c>
      <c r="CO73" s="245">
        <v>86</v>
      </c>
      <c r="CP73" s="245">
        <v>106</v>
      </c>
      <c r="CQ73" s="245">
        <v>64</v>
      </c>
      <c r="CR73" s="245">
        <v>37</v>
      </c>
      <c r="CS73" s="245">
        <v>50</v>
      </c>
      <c r="CT73" s="245">
        <v>32</v>
      </c>
      <c r="CU73" s="245">
        <v>17</v>
      </c>
      <c r="CV73" s="245">
        <v>17</v>
      </c>
      <c r="CW73" s="245">
        <v>15</v>
      </c>
      <c r="CX73" s="245">
        <v>4</v>
      </c>
      <c r="CY73" s="245">
        <v>4</v>
      </c>
      <c r="CZ73" s="245">
        <v>12</v>
      </c>
      <c r="DA73" s="266">
        <v>25</v>
      </c>
      <c r="DB73" s="245">
        <v>1808</v>
      </c>
      <c r="DC73" s="245">
        <v>2041</v>
      </c>
      <c r="DD73" s="245">
        <v>2224</v>
      </c>
      <c r="DE73" s="245">
        <v>1899</v>
      </c>
      <c r="DF73" s="245">
        <v>1250</v>
      </c>
      <c r="DG73" s="245">
        <v>1981</v>
      </c>
      <c r="DH73" s="245">
        <v>2363</v>
      </c>
      <c r="DI73" s="245">
        <v>2864</v>
      </c>
      <c r="DJ73" s="245">
        <v>2486</v>
      </c>
      <c r="DK73" s="245">
        <v>2492</v>
      </c>
      <c r="DL73" s="245">
        <v>2807</v>
      </c>
      <c r="DM73" s="245">
        <v>3043</v>
      </c>
      <c r="DN73" s="245">
        <v>3500</v>
      </c>
      <c r="DO73" s="245">
        <v>2674</v>
      </c>
      <c r="DP73" s="245">
        <v>2275</v>
      </c>
      <c r="DQ73" s="245">
        <v>2240</v>
      </c>
      <c r="DR73" s="245">
        <v>1669</v>
      </c>
      <c r="DS73" s="245">
        <v>792</v>
      </c>
      <c r="DT73" s="245">
        <v>289</v>
      </c>
      <c r="DU73" s="245">
        <v>57</v>
      </c>
      <c r="DV73" s="245">
        <v>12</v>
      </c>
      <c r="DW73" s="266">
        <f t="shared" si="96"/>
        <v>40766</v>
      </c>
      <c r="DX73" s="442">
        <f t="shared" si="97"/>
        <v>1</v>
      </c>
      <c r="DY73" s="442">
        <f t="shared" si="98"/>
        <v>1</v>
      </c>
      <c r="DZ73" s="442">
        <f t="shared" si="99"/>
        <v>1</v>
      </c>
      <c r="EA73" s="442">
        <f t="shared" si="100"/>
        <v>1</v>
      </c>
      <c r="EB73" s="442">
        <f t="shared" si="101"/>
        <v>1</v>
      </c>
      <c r="EC73" s="442">
        <f t="shared" si="102"/>
        <v>1</v>
      </c>
      <c r="ED73" s="442">
        <f t="shared" si="103"/>
        <v>1</v>
      </c>
      <c r="EE73" s="442">
        <f t="shared" si="104"/>
        <v>2</v>
      </c>
      <c r="EF73" s="442">
        <f t="shared" si="105"/>
        <v>2</v>
      </c>
      <c r="EG73" s="442">
        <f t="shared" si="106"/>
        <v>2</v>
      </c>
      <c r="EH73" s="442">
        <f t="shared" si="107"/>
        <v>2</v>
      </c>
      <c r="EI73" s="442">
        <f t="shared" si="108"/>
        <v>2</v>
      </c>
      <c r="EJ73" s="444">
        <f>ROUND($DA73*DN73/$DW73,0)+1</f>
        <v>3</v>
      </c>
      <c r="EK73" s="442">
        <f t="shared" si="109"/>
        <v>2</v>
      </c>
      <c r="EL73" s="442">
        <f t="shared" si="110"/>
        <v>1</v>
      </c>
      <c r="EM73" s="442">
        <f t="shared" si="111"/>
        <v>1</v>
      </c>
      <c r="EN73" s="442">
        <f t="shared" si="112"/>
        <v>1</v>
      </c>
      <c r="EO73" s="442">
        <f t="shared" si="113"/>
        <v>0</v>
      </c>
      <c r="EP73" s="442">
        <f t="shared" si="114"/>
        <v>0</v>
      </c>
      <c r="EQ73" s="442">
        <f t="shared" si="115"/>
        <v>0</v>
      </c>
      <c r="ER73" s="442">
        <f t="shared" si="116"/>
        <v>0</v>
      </c>
      <c r="ES73" s="443">
        <f t="shared" si="117"/>
        <v>25</v>
      </c>
      <c r="EU73" s="245">
        <f t="shared" si="74"/>
        <v>1809</v>
      </c>
      <c r="EV73" s="245">
        <f t="shared" si="75"/>
        <v>2042</v>
      </c>
      <c r="EW73" s="245">
        <f t="shared" si="76"/>
        <v>2225</v>
      </c>
      <c r="EX73" s="245">
        <f t="shared" si="77"/>
        <v>1900</v>
      </c>
      <c r="EY73" s="245">
        <f t="shared" si="78"/>
        <v>1251</v>
      </c>
      <c r="EZ73" s="245">
        <f t="shared" si="79"/>
        <v>1982</v>
      </c>
      <c r="FA73" s="245">
        <f t="shared" si="80"/>
        <v>2364</v>
      </c>
      <c r="FB73" s="245">
        <f t="shared" si="81"/>
        <v>2866</v>
      </c>
      <c r="FC73" s="245">
        <f t="shared" si="82"/>
        <v>2488</v>
      </c>
      <c r="FD73" s="245">
        <f t="shared" si="83"/>
        <v>2494</v>
      </c>
      <c r="FE73" s="245">
        <f t="shared" si="84"/>
        <v>2809</v>
      </c>
      <c r="FF73" s="245">
        <f t="shared" si="85"/>
        <v>3045</v>
      </c>
      <c r="FG73" s="245">
        <f t="shared" si="86"/>
        <v>3503</v>
      </c>
      <c r="FH73" s="245">
        <f t="shared" si="87"/>
        <v>2676</v>
      </c>
      <c r="FI73" s="245">
        <f t="shared" si="88"/>
        <v>2276</v>
      </c>
      <c r="FJ73" s="245">
        <f t="shared" si="89"/>
        <v>2241</v>
      </c>
      <c r="FK73" s="245">
        <f t="shared" si="90"/>
        <v>1670</v>
      </c>
      <c r="FL73" s="245">
        <f t="shared" si="91"/>
        <v>792</v>
      </c>
      <c r="FM73" s="245">
        <f t="shared" si="92"/>
        <v>289</v>
      </c>
      <c r="FN73" s="245">
        <f t="shared" si="93"/>
        <v>57</v>
      </c>
      <c r="FO73" s="245">
        <f t="shared" si="94"/>
        <v>12</v>
      </c>
      <c r="FP73" s="452">
        <f t="shared" si="118"/>
        <v>40791</v>
      </c>
      <c r="FQ73" s="443">
        <f t="shared" si="95"/>
        <v>0</v>
      </c>
    </row>
    <row r="74" spans="1:173" s="232" customFormat="1" ht="12.75" x14ac:dyDescent="0.15">
      <c r="A74" s="230" t="s">
        <v>1183</v>
      </c>
      <c r="B74" s="261" t="s">
        <v>1066</v>
      </c>
      <c r="C74" s="245">
        <v>130931</v>
      </c>
      <c r="D74" s="245">
        <v>1225</v>
      </c>
      <c r="E74" s="245">
        <v>1170</v>
      </c>
      <c r="F74" s="245">
        <v>1278</v>
      </c>
      <c r="G74" s="245">
        <v>1235</v>
      </c>
      <c r="H74" s="245">
        <v>1221</v>
      </c>
      <c r="I74" s="245">
        <v>1229</v>
      </c>
      <c r="J74" s="245">
        <v>1272</v>
      </c>
      <c r="K74" s="245">
        <v>1340</v>
      </c>
      <c r="L74" s="245">
        <v>1360</v>
      </c>
      <c r="M74" s="245">
        <v>1469</v>
      </c>
      <c r="N74" s="245">
        <v>1394</v>
      </c>
      <c r="O74" s="245">
        <v>1439</v>
      </c>
      <c r="P74" s="245">
        <v>1510</v>
      </c>
      <c r="Q74" s="245">
        <v>1516</v>
      </c>
      <c r="R74" s="245">
        <v>1477</v>
      </c>
      <c r="S74" s="245">
        <v>1426</v>
      </c>
      <c r="T74" s="245">
        <v>1396</v>
      </c>
      <c r="U74" s="245">
        <v>1413</v>
      </c>
      <c r="V74" s="245">
        <v>1381</v>
      </c>
      <c r="W74" s="245">
        <v>1312</v>
      </c>
      <c r="X74" s="245">
        <v>1289</v>
      </c>
      <c r="Y74" s="245">
        <v>1245</v>
      </c>
      <c r="Z74" s="245">
        <v>1321</v>
      </c>
      <c r="AA74" s="245">
        <v>1422</v>
      </c>
      <c r="AB74" s="245">
        <v>1390</v>
      </c>
      <c r="AC74" s="245">
        <v>1493</v>
      </c>
      <c r="AD74" s="245">
        <v>1557</v>
      </c>
      <c r="AE74" s="245">
        <v>1542</v>
      </c>
      <c r="AF74" s="245">
        <v>1573</v>
      </c>
      <c r="AG74" s="245">
        <v>1692</v>
      </c>
      <c r="AH74" s="245">
        <v>1669</v>
      </c>
      <c r="AI74" s="245">
        <v>1645</v>
      </c>
      <c r="AJ74" s="245">
        <v>1886</v>
      </c>
      <c r="AK74" s="245">
        <v>1817</v>
      </c>
      <c r="AL74" s="245">
        <v>1955</v>
      </c>
      <c r="AM74" s="245">
        <v>2120</v>
      </c>
      <c r="AN74" s="245">
        <v>2276</v>
      </c>
      <c r="AO74" s="245">
        <v>2291</v>
      </c>
      <c r="AP74" s="245">
        <v>2232</v>
      </c>
      <c r="AQ74" s="245">
        <v>2130</v>
      </c>
      <c r="AR74" s="245">
        <v>2083</v>
      </c>
      <c r="AS74" s="245">
        <v>2027</v>
      </c>
      <c r="AT74" s="245">
        <v>1881</v>
      </c>
      <c r="AU74" s="245">
        <v>1843</v>
      </c>
      <c r="AV74" s="245">
        <v>1433</v>
      </c>
      <c r="AW74" s="245">
        <v>1757</v>
      </c>
      <c r="AX74" s="245">
        <v>1601</v>
      </c>
      <c r="AY74" s="245">
        <v>1686</v>
      </c>
      <c r="AZ74" s="245">
        <v>1524</v>
      </c>
      <c r="BA74" s="245">
        <v>1418</v>
      </c>
      <c r="BB74" s="245">
        <v>1380</v>
      </c>
      <c r="BC74" s="245">
        <v>1396</v>
      </c>
      <c r="BD74" s="245">
        <v>1542</v>
      </c>
      <c r="BE74" s="245">
        <v>1438</v>
      </c>
      <c r="BF74" s="245">
        <v>1568</v>
      </c>
      <c r="BG74" s="245">
        <v>1635</v>
      </c>
      <c r="BH74" s="245">
        <v>1680</v>
      </c>
      <c r="BI74" s="245">
        <v>1876</v>
      </c>
      <c r="BJ74" s="245">
        <v>1804</v>
      </c>
      <c r="BK74" s="245">
        <v>2081</v>
      </c>
      <c r="BL74" s="245">
        <v>2112</v>
      </c>
      <c r="BM74" s="245">
        <v>2476</v>
      </c>
      <c r="BN74" s="245">
        <v>2328</v>
      </c>
      <c r="BO74" s="245">
        <v>2315</v>
      </c>
      <c r="BP74" s="245">
        <v>1407</v>
      </c>
      <c r="BQ74" s="245">
        <v>1596</v>
      </c>
      <c r="BR74" s="245">
        <v>1916</v>
      </c>
      <c r="BS74" s="245">
        <v>1846</v>
      </c>
      <c r="BT74" s="245">
        <v>1947</v>
      </c>
      <c r="BU74" s="245">
        <v>1816</v>
      </c>
      <c r="BV74" s="245">
        <v>1473</v>
      </c>
      <c r="BW74" s="245">
        <v>1321</v>
      </c>
      <c r="BX74" s="245">
        <v>1353</v>
      </c>
      <c r="BY74" s="245">
        <v>1344</v>
      </c>
      <c r="BZ74" s="245">
        <v>1253</v>
      </c>
      <c r="CA74" s="245">
        <v>1019</v>
      </c>
      <c r="CB74" s="245">
        <v>906</v>
      </c>
      <c r="CC74" s="245">
        <v>901</v>
      </c>
      <c r="CD74" s="245">
        <v>843</v>
      </c>
      <c r="CE74" s="245">
        <v>847</v>
      </c>
      <c r="CF74" s="245">
        <v>661</v>
      </c>
      <c r="CG74" s="245">
        <v>659</v>
      </c>
      <c r="CH74" s="245">
        <v>584</v>
      </c>
      <c r="CI74" s="245">
        <v>500</v>
      </c>
      <c r="CJ74" s="245">
        <v>460</v>
      </c>
      <c r="CK74" s="245">
        <v>306</v>
      </c>
      <c r="CL74" s="245">
        <v>265</v>
      </c>
      <c r="CM74" s="245">
        <v>214</v>
      </c>
      <c r="CN74" s="245">
        <v>189</v>
      </c>
      <c r="CO74" s="245">
        <v>144</v>
      </c>
      <c r="CP74" s="245">
        <v>111</v>
      </c>
      <c r="CQ74" s="245">
        <v>67</v>
      </c>
      <c r="CR74" s="245">
        <v>62</v>
      </c>
      <c r="CS74" s="245">
        <v>45</v>
      </c>
      <c r="CT74" s="245">
        <v>38</v>
      </c>
      <c r="CU74" s="245">
        <v>32</v>
      </c>
      <c r="CV74" s="245">
        <v>16</v>
      </c>
      <c r="CW74" s="245">
        <v>12</v>
      </c>
      <c r="CX74" s="245">
        <v>7</v>
      </c>
      <c r="CY74" s="245">
        <v>6</v>
      </c>
      <c r="CZ74" s="245">
        <v>9</v>
      </c>
      <c r="DA74" s="266">
        <v>264</v>
      </c>
      <c r="DB74" s="245">
        <v>6129</v>
      </c>
      <c r="DC74" s="245">
        <v>6670</v>
      </c>
      <c r="DD74" s="245">
        <v>7336</v>
      </c>
      <c r="DE74" s="245">
        <v>6928</v>
      </c>
      <c r="DF74" s="245">
        <v>6667</v>
      </c>
      <c r="DG74" s="245">
        <v>7857</v>
      </c>
      <c r="DH74" s="245">
        <v>8972</v>
      </c>
      <c r="DI74" s="245">
        <v>11049</v>
      </c>
      <c r="DJ74" s="245">
        <v>9267</v>
      </c>
      <c r="DK74" s="245">
        <v>7986</v>
      </c>
      <c r="DL74" s="245">
        <v>7324</v>
      </c>
      <c r="DM74" s="245">
        <v>9076</v>
      </c>
      <c r="DN74" s="245">
        <v>10638</v>
      </c>
      <c r="DO74" s="245">
        <v>9121</v>
      </c>
      <c r="DP74" s="245">
        <v>6744</v>
      </c>
      <c r="DQ74" s="245">
        <v>4516</v>
      </c>
      <c r="DR74" s="245">
        <v>2864</v>
      </c>
      <c r="DS74" s="245">
        <v>1118</v>
      </c>
      <c r="DT74" s="245">
        <v>323</v>
      </c>
      <c r="DU74" s="245">
        <v>73</v>
      </c>
      <c r="DV74" s="245">
        <v>9</v>
      </c>
      <c r="DW74" s="266">
        <f t="shared" si="96"/>
        <v>130667</v>
      </c>
      <c r="DX74" s="442">
        <f t="shared" si="97"/>
        <v>12</v>
      </c>
      <c r="DY74" s="442">
        <f t="shared" si="98"/>
        <v>13</v>
      </c>
      <c r="DZ74" s="442">
        <f t="shared" si="99"/>
        <v>15</v>
      </c>
      <c r="EA74" s="442">
        <f t="shared" si="100"/>
        <v>14</v>
      </c>
      <c r="EB74" s="442">
        <f t="shared" si="101"/>
        <v>13</v>
      </c>
      <c r="EC74" s="442">
        <f t="shared" si="102"/>
        <v>16</v>
      </c>
      <c r="ED74" s="442">
        <f t="shared" si="103"/>
        <v>18</v>
      </c>
      <c r="EE74" s="444">
        <f>ROUND($DA74*DI74/$DW74,0)+1</f>
        <v>23</v>
      </c>
      <c r="EF74" s="442">
        <f t="shared" si="105"/>
        <v>19</v>
      </c>
      <c r="EG74" s="442">
        <f t="shared" si="106"/>
        <v>16</v>
      </c>
      <c r="EH74" s="442">
        <f t="shared" si="107"/>
        <v>15</v>
      </c>
      <c r="EI74" s="442">
        <f t="shared" si="108"/>
        <v>18</v>
      </c>
      <c r="EJ74" s="444">
        <f>ROUND($DA74*DN74/$DW74,0)+1</f>
        <v>22</v>
      </c>
      <c r="EK74" s="442">
        <f t="shared" si="109"/>
        <v>18</v>
      </c>
      <c r="EL74" s="442">
        <f t="shared" si="110"/>
        <v>14</v>
      </c>
      <c r="EM74" s="442">
        <f t="shared" si="111"/>
        <v>9</v>
      </c>
      <c r="EN74" s="442">
        <f t="shared" si="112"/>
        <v>6</v>
      </c>
      <c r="EO74" s="442">
        <f t="shared" si="113"/>
        <v>2</v>
      </c>
      <c r="EP74" s="442">
        <f t="shared" si="114"/>
        <v>1</v>
      </c>
      <c r="EQ74" s="442">
        <f t="shared" si="115"/>
        <v>0</v>
      </c>
      <c r="ER74" s="442">
        <f t="shared" si="116"/>
        <v>0</v>
      </c>
      <c r="ES74" s="443">
        <f t="shared" si="117"/>
        <v>264</v>
      </c>
      <c r="EU74" s="245">
        <f t="shared" si="74"/>
        <v>6141</v>
      </c>
      <c r="EV74" s="245">
        <f t="shared" si="75"/>
        <v>6683</v>
      </c>
      <c r="EW74" s="245">
        <f t="shared" si="76"/>
        <v>7351</v>
      </c>
      <c r="EX74" s="245">
        <f t="shared" si="77"/>
        <v>6942</v>
      </c>
      <c r="EY74" s="245">
        <f t="shared" si="78"/>
        <v>6680</v>
      </c>
      <c r="EZ74" s="245">
        <f t="shared" si="79"/>
        <v>7873</v>
      </c>
      <c r="FA74" s="245">
        <f t="shared" si="80"/>
        <v>8990</v>
      </c>
      <c r="FB74" s="245">
        <f t="shared" si="81"/>
        <v>11072</v>
      </c>
      <c r="FC74" s="245">
        <f t="shared" si="82"/>
        <v>9286</v>
      </c>
      <c r="FD74" s="245">
        <f t="shared" si="83"/>
        <v>8002</v>
      </c>
      <c r="FE74" s="245">
        <f t="shared" si="84"/>
        <v>7339</v>
      </c>
      <c r="FF74" s="245">
        <f t="shared" si="85"/>
        <v>9094</v>
      </c>
      <c r="FG74" s="245">
        <f t="shared" si="86"/>
        <v>10660</v>
      </c>
      <c r="FH74" s="245">
        <f t="shared" si="87"/>
        <v>9139</v>
      </c>
      <c r="FI74" s="245">
        <f t="shared" si="88"/>
        <v>6758</v>
      </c>
      <c r="FJ74" s="245">
        <f t="shared" si="89"/>
        <v>4525</v>
      </c>
      <c r="FK74" s="245">
        <f t="shared" si="90"/>
        <v>2870</v>
      </c>
      <c r="FL74" s="245">
        <f t="shared" si="91"/>
        <v>1120</v>
      </c>
      <c r="FM74" s="245">
        <f t="shared" si="92"/>
        <v>324</v>
      </c>
      <c r="FN74" s="245">
        <f t="shared" si="93"/>
        <v>73</v>
      </c>
      <c r="FO74" s="245">
        <f t="shared" si="94"/>
        <v>9</v>
      </c>
      <c r="FP74" s="452">
        <f t="shared" si="118"/>
        <v>130931</v>
      </c>
      <c r="FQ74" s="443">
        <f t="shared" si="95"/>
        <v>0</v>
      </c>
    </row>
    <row r="75" spans="1:173" s="232" customFormat="1" ht="12.75" x14ac:dyDescent="0.15">
      <c r="A75" s="230" t="s">
        <v>1184</v>
      </c>
      <c r="B75" s="261" t="s">
        <v>1066</v>
      </c>
      <c r="C75" s="245">
        <v>24183</v>
      </c>
      <c r="D75" s="245">
        <v>200</v>
      </c>
      <c r="E75" s="245">
        <v>202</v>
      </c>
      <c r="F75" s="245">
        <v>232</v>
      </c>
      <c r="G75" s="245">
        <v>194</v>
      </c>
      <c r="H75" s="245">
        <v>200</v>
      </c>
      <c r="I75" s="245">
        <v>230</v>
      </c>
      <c r="J75" s="245">
        <v>241</v>
      </c>
      <c r="K75" s="245">
        <v>251</v>
      </c>
      <c r="L75" s="245">
        <v>237</v>
      </c>
      <c r="M75" s="245">
        <v>244</v>
      </c>
      <c r="N75" s="245">
        <v>282</v>
      </c>
      <c r="O75" s="245">
        <v>254</v>
      </c>
      <c r="P75" s="245">
        <v>258</v>
      </c>
      <c r="Q75" s="245">
        <v>293</v>
      </c>
      <c r="R75" s="245">
        <v>285</v>
      </c>
      <c r="S75" s="245">
        <v>247</v>
      </c>
      <c r="T75" s="245">
        <v>262</v>
      </c>
      <c r="U75" s="245">
        <v>257</v>
      </c>
      <c r="V75" s="245">
        <v>221</v>
      </c>
      <c r="W75" s="245">
        <v>227</v>
      </c>
      <c r="X75" s="245">
        <v>222</v>
      </c>
      <c r="Y75" s="245">
        <v>243</v>
      </c>
      <c r="Z75" s="245">
        <v>236</v>
      </c>
      <c r="AA75" s="245">
        <v>260</v>
      </c>
      <c r="AB75" s="245">
        <v>245</v>
      </c>
      <c r="AC75" s="245">
        <v>231</v>
      </c>
      <c r="AD75" s="245">
        <v>240</v>
      </c>
      <c r="AE75" s="245">
        <v>250</v>
      </c>
      <c r="AF75" s="245">
        <v>263</v>
      </c>
      <c r="AG75" s="245">
        <v>279</v>
      </c>
      <c r="AH75" s="245">
        <v>265</v>
      </c>
      <c r="AI75" s="245">
        <v>272</v>
      </c>
      <c r="AJ75" s="245">
        <v>255</v>
      </c>
      <c r="AK75" s="245">
        <v>313</v>
      </c>
      <c r="AL75" s="245">
        <v>324</v>
      </c>
      <c r="AM75" s="245">
        <v>328</v>
      </c>
      <c r="AN75" s="245">
        <v>345</v>
      </c>
      <c r="AO75" s="245">
        <v>363</v>
      </c>
      <c r="AP75" s="245">
        <v>333</v>
      </c>
      <c r="AQ75" s="245">
        <v>331</v>
      </c>
      <c r="AR75" s="245">
        <v>317</v>
      </c>
      <c r="AS75" s="245">
        <v>330</v>
      </c>
      <c r="AT75" s="245">
        <v>327</v>
      </c>
      <c r="AU75" s="245">
        <v>323</v>
      </c>
      <c r="AV75" s="245">
        <v>248</v>
      </c>
      <c r="AW75" s="245">
        <v>310</v>
      </c>
      <c r="AX75" s="245">
        <v>264</v>
      </c>
      <c r="AY75" s="245">
        <v>290</v>
      </c>
      <c r="AZ75" s="245">
        <v>340</v>
      </c>
      <c r="BA75" s="245">
        <v>256</v>
      </c>
      <c r="BB75" s="245">
        <v>261</v>
      </c>
      <c r="BC75" s="245">
        <v>321</v>
      </c>
      <c r="BD75" s="245">
        <v>261</v>
      </c>
      <c r="BE75" s="245">
        <v>275</v>
      </c>
      <c r="BF75" s="245">
        <v>321</v>
      </c>
      <c r="BG75" s="245">
        <v>324</v>
      </c>
      <c r="BH75" s="245">
        <v>309</v>
      </c>
      <c r="BI75" s="245">
        <v>328</v>
      </c>
      <c r="BJ75" s="245">
        <v>377</v>
      </c>
      <c r="BK75" s="245">
        <v>393</v>
      </c>
      <c r="BL75" s="245">
        <v>449</v>
      </c>
      <c r="BM75" s="245">
        <v>476</v>
      </c>
      <c r="BN75" s="245">
        <v>442</v>
      </c>
      <c r="BO75" s="245">
        <v>454</v>
      </c>
      <c r="BP75" s="245">
        <v>284</v>
      </c>
      <c r="BQ75" s="245">
        <v>279</v>
      </c>
      <c r="BR75" s="245">
        <v>343</v>
      </c>
      <c r="BS75" s="245">
        <v>317</v>
      </c>
      <c r="BT75" s="245">
        <v>352</v>
      </c>
      <c r="BU75" s="245">
        <v>352</v>
      </c>
      <c r="BV75" s="245">
        <v>317</v>
      </c>
      <c r="BW75" s="245">
        <v>253</v>
      </c>
      <c r="BX75" s="245">
        <v>284</v>
      </c>
      <c r="BY75" s="245">
        <v>288</v>
      </c>
      <c r="BZ75" s="245">
        <v>259</v>
      </c>
      <c r="CA75" s="245">
        <v>286</v>
      </c>
      <c r="CB75" s="245">
        <v>226</v>
      </c>
      <c r="CC75" s="245">
        <v>223</v>
      </c>
      <c r="CD75" s="245">
        <v>221</v>
      </c>
      <c r="CE75" s="245">
        <v>202</v>
      </c>
      <c r="CF75" s="245">
        <v>183</v>
      </c>
      <c r="CG75" s="245">
        <v>165</v>
      </c>
      <c r="CH75" s="245">
        <v>168</v>
      </c>
      <c r="CI75" s="245">
        <v>145</v>
      </c>
      <c r="CJ75" s="245">
        <v>132</v>
      </c>
      <c r="CK75" s="245">
        <v>86</v>
      </c>
      <c r="CL75" s="245">
        <v>74</v>
      </c>
      <c r="CM75" s="245">
        <v>59</v>
      </c>
      <c r="CN75" s="245">
        <v>49</v>
      </c>
      <c r="CO75" s="245">
        <v>49</v>
      </c>
      <c r="CP75" s="245">
        <v>30</v>
      </c>
      <c r="CQ75" s="245">
        <v>26</v>
      </c>
      <c r="CR75" s="245">
        <v>22</v>
      </c>
      <c r="CS75" s="245">
        <v>17</v>
      </c>
      <c r="CT75" s="245">
        <v>8</v>
      </c>
      <c r="CU75" s="245">
        <v>11</v>
      </c>
      <c r="CV75" s="245">
        <v>10</v>
      </c>
      <c r="CW75" s="245">
        <v>6</v>
      </c>
      <c r="CX75" s="245">
        <v>3</v>
      </c>
      <c r="CY75" s="245">
        <v>2</v>
      </c>
      <c r="CZ75" s="245">
        <v>1</v>
      </c>
      <c r="DA75" s="266">
        <v>40</v>
      </c>
      <c r="DB75" s="245">
        <v>1028</v>
      </c>
      <c r="DC75" s="245">
        <v>1203</v>
      </c>
      <c r="DD75" s="245">
        <v>1372</v>
      </c>
      <c r="DE75" s="245">
        <v>1214</v>
      </c>
      <c r="DF75" s="245">
        <v>1206</v>
      </c>
      <c r="DG75" s="245">
        <v>1263</v>
      </c>
      <c r="DH75" s="245">
        <v>1429</v>
      </c>
      <c r="DI75" s="245">
        <v>1700</v>
      </c>
      <c r="DJ75" s="245">
        <v>1545</v>
      </c>
      <c r="DK75" s="245">
        <v>1460</v>
      </c>
      <c r="DL75" s="245">
        <v>1439</v>
      </c>
      <c r="DM75" s="245">
        <v>1731</v>
      </c>
      <c r="DN75" s="245">
        <v>2105</v>
      </c>
      <c r="DO75" s="245">
        <v>1643</v>
      </c>
      <c r="DP75" s="245">
        <v>1401</v>
      </c>
      <c r="DQ75" s="245">
        <v>1158</v>
      </c>
      <c r="DR75" s="245">
        <v>793</v>
      </c>
      <c r="DS75" s="245">
        <v>317</v>
      </c>
      <c r="DT75" s="245">
        <v>103</v>
      </c>
      <c r="DU75" s="245">
        <v>32</v>
      </c>
      <c r="DV75" s="245">
        <v>1</v>
      </c>
      <c r="DW75" s="266">
        <f t="shared" si="96"/>
        <v>24143</v>
      </c>
      <c r="DX75" s="442">
        <f t="shared" si="97"/>
        <v>2</v>
      </c>
      <c r="DY75" s="442">
        <f t="shared" si="98"/>
        <v>2</v>
      </c>
      <c r="DZ75" s="442">
        <f t="shared" si="99"/>
        <v>2</v>
      </c>
      <c r="EA75" s="442">
        <f t="shared" si="100"/>
        <v>2</v>
      </c>
      <c r="EB75" s="442">
        <f t="shared" si="101"/>
        <v>2</v>
      </c>
      <c r="EC75" s="442">
        <f t="shared" si="102"/>
        <v>2</v>
      </c>
      <c r="ED75" s="442">
        <f t="shared" si="103"/>
        <v>2</v>
      </c>
      <c r="EE75" s="442">
        <f t="shared" si="104"/>
        <v>3</v>
      </c>
      <c r="EF75" s="442">
        <f t="shared" si="105"/>
        <v>3</v>
      </c>
      <c r="EG75" s="442">
        <f t="shared" si="106"/>
        <v>2</v>
      </c>
      <c r="EH75" s="442">
        <f t="shared" si="107"/>
        <v>2</v>
      </c>
      <c r="EI75" s="442">
        <f t="shared" si="108"/>
        <v>3</v>
      </c>
      <c r="EJ75" s="444">
        <f>ROUND($DA75*DN75/$DW75,0)+1</f>
        <v>4</v>
      </c>
      <c r="EK75" s="442">
        <f t="shared" si="109"/>
        <v>3</v>
      </c>
      <c r="EL75" s="442">
        <f t="shared" si="110"/>
        <v>2</v>
      </c>
      <c r="EM75" s="442">
        <f t="shared" si="111"/>
        <v>2</v>
      </c>
      <c r="EN75" s="442">
        <f t="shared" si="112"/>
        <v>1</v>
      </c>
      <c r="EO75" s="442">
        <f t="shared" si="113"/>
        <v>1</v>
      </c>
      <c r="EP75" s="442">
        <f t="shared" si="114"/>
        <v>0</v>
      </c>
      <c r="EQ75" s="442">
        <f t="shared" si="115"/>
        <v>0</v>
      </c>
      <c r="ER75" s="442">
        <f t="shared" si="116"/>
        <v>0</v>
      </c>
      <c r="ES75" s="443">
        <f t="shared" si="117"/>
        <v>40</v>
      </c>
      <c r="EU75" s="245">
        <f t="shared" si="74"/>
        <v>1030</v>
      </c>
      <c r="EV75" s="245">
        <f t="shared" si="75"/>
        <v>1205</v>
      </c>
      <c r="EW75" s="245">
        <f t="shared" si="76"/>
        <v>1374</v>
      </c>
      <c r="EX75" s="245">
        <f t="shared" si="77"/>
        <v>1216</v>
      </c>
      <c r="EY75" s="245">
        <f t="shared" si="78"/>
        <v>1208</v>
      </c>
      <c r="EZ75" s="245">
        <f t="shared" si="79"/>
        <v>1265</v>
      </c>
      <c r="FA75" s="245">
        <f t="shared" si="80"/>
        <v>1431</v>
      </c>
      <c r="FB75" s="245">
        <f t="shared" si="81"/>
        <v>1703</v>
      </c>
      <c r="FC75" s="245">
        <f t="shared" si="82"/>
        <v>1548</v>
      </c>
      <c r="FD75" s="245">
        <f t="shared" si="83"/>
        <v>1462</v>
      </c>
      <c r="FE75" s="245">
        <f t="shared" si="84"/>
        <v>1441</v>
      </c>
      <c r="FF75" s="245">
        <f t="shared" si="85"/>
        <v>1734</v>
      </c>
      <c r="FG75" s="245">
        <f t="shared" si="86"/>
        <v>2109</v>
      </c>
      <c r="FH75" s="245">
        <f t="shared" si="87"/>
        <v>1646</v>
      </c>
      <c r="FI75" s="245">
        <f t="shared" si="88"/>
        <v>1403</v>
      </c>
      <c r="FJ75" s="245">
        <f t="shared" si="89"/>
        <v>1160</v>
      </c>
      <c r="FK75" s="245">
        <f t="shared" si="90"/>
        <v>794</v>
      </c>
      <c r="FL75" s="245">
        <f t="shared" si="91"/>
        <v>318</v>
      </c>
      <c r="FM75" s="245">
        <f t="shared" si="92"/>
        <v>103</v>
      </c>
      <c r="FN75" s="245">
        <f t="shared" si="93"/>
        <v>32</v>
      </c>
      <c r="FO75" s="245">
        <f t="shared" si="94"/>
        <v>1</v>
      </c>
      <c r="FP75" s="452">
        <f t="shared" si="118"/>
        <v>24183</v>
      </c>
      <c r="FQ75" s="443">
        <f t="shared" si="95"/>
        <v>0</v>
      </c>
    </row>
    <row r="76" spans="1:173" s="232" customFormat="1" ht="12.75" x14ac:dyDescent="0.15">
      <c r="A76" s="230" t="s">
        <v>1185</v>
      </c>
      <c r="B76" s="261" t="s">
        <v>1066</v>
      </c>
      <c r="C76" s="245">
        <v>20555</v>
      </c>
      <c r="D76" s="245">
        <v>180</v>
      </c>
      <c r="E76" s="245">
        <v>165</v>
      </c>
      <c r="F76" s="245">
        <v>182</v>
      </c>
      <c r="G76" s="245">
        <v>189</v>
      </c>
      <c r="H76" s="245">
        <v>187</v>
      </c>
      <c r="I76" s="245">
        <v>172</v>
      </c>
      <c r="J76" s="245">
        <v>202</v>
      </c>
      <c r="K76" s="245">
        <v>188</v>
      </c>
      <c r="L76" s="245">
        <v>217</v>
      </c>
      <c r="M76" s="245">
        <v>201</v>
      </c>
      <c r="N76" s="245">
        <v>222</v>
      </c>
      <c r="O76" s="245">
        <v>227</v>
      </c>
      <c r="P76" s="245">
        <v>238</v>
      </c>
      <c r="Q76" s="245">
        <v>250</v>
      </c>
      <c r="R76" s="245">
        <v>260</v>
      </c>
      <c r="S76" s="245">
        <v>243</v>
      </c>
      <c r="T76" s="245">
        <v>207</v>
      </c>
      <c r="U76" s="245">
        <v>243</v>
      </c>
      <c r="V76" s="245">
        <v>173</v>
      </c>
      <c r="W76" s="245">
        <v>121</v>
      </c>
      <c r="X76" s="245">
        <v>129</v>
      </c>
      <c r="Y76" s="245">
        <v>139</v>
      </c>
      <c r="Z76" s="245">
        <v>150</v>
      </c>
      <c r="AA76" s="245">
        <v>183</v>
      </c>
      <c r="AB76" s="245">
        <v>210</v>
      </c>
      <c r="AC76" s="245">
        <v>216</v>
      </c>
      <c r="AD76" s="245">
        <v>193</v>
      </c>
      <c r="AE76" s="245">
        <v>212</v>
      </c>
      <c r="AF76" s="245">
        <v>221</v>
      </c>
      <c r="AG76" s="245">
        <v>190</v>
      </c>
      <c r="AH76" s="245">
        <v>218</v>
      </c>
      <c r="AI76" s="245">
        <v>243</v>
      </c>
      <c r="AJ76" s="245">
        <v>259</v>
      </c>
      <c r="AK76" s="245">
        <v>251</v>
      </c>
      <c r="AL76" s="245">
        <v>262</v>
      </c>
      <c r="AM76" s="245">
        <v>323</v>
      </c>
      <c r="AN76" s="245">
        <v>263</v>
      </c>
      <c r="AO76" s="245">
        <v>315</v>
      </c>
      <c r="AP76" s="245">
        <v>290</v>
      </c>
      <c r="AQ76" s="245">
        <v>305</v>
      </c>
      <c r="AR76" s="245">
        <v>291</v>
      </c>
      <c r="AS76" s="245">
        <v>278</v>
      </c>
      <c r="AT76" s="245">
        <v>263</v>
      </c>
      <c r="AU76" s="245">
        <v>287</v>
      </c>
      <c r="AV76" s="245">
        <v>231</v>
      </c>
      <c r="AW76" s="245">
        <v>286</v>
      </c>
      <c r="AX76" s="245">
        <v>251</v>
      </c>
      <c r="AY76" s="245">
        <v>244</v>
      </c>
      <c r="AZ76" s="245">
        <v>273</v>
      </c>
      <c r="BA76" s="245">
        <v>259</v>
      </c>
      <c r="BB76" s="245">
        <v>244</v>
      </c>
      <c r="BC76" s="245">
        <v>244</v>
      </c>
      <c r="BD76" s="245">
        <v>242</v>
      </c>
      <c r="BE76" s="245">
        <v>245</v>
      </c>
      <c r="BF76" s="245">
        <v>264</v>
      </c>
      <c r="BG76" s="245">
        <v>278</v>
      </c>
      <c r="BH76" s="245">
        <v>243</v>
      </c>
      <c r="BI76" s="245">
        <v>303</v>
      </c>
      <c r="BJ76" s="245">
        <v>279</v>
      </c>
      <c r="BK76" s="245">
        <v>282</v>
      </c>
      <c r="BL76" s="245">
        <v>322</v>
      </c>
      <c r="BM76" s="245">
        <v>402</v>
      </c>
      <c r="BN76" s="245">
        <v>403</v>
      </c>
      <c r="BO76" s="245">
        <v>353</v>
      </c>
      <c r="BP76" s="245">
        <v>224</v>
      </c>
      <c r="BQ76" s="245">
        <v>218</v>
      </c>
      <c r="BR76" s="245">
        <v>264</v>
      </c>
      <c r="BS76" s="245">
        <v>313</v>
      </c>
      <c r="BT76" s="245">
        <v>322</v>
      </c>
      <c r="BU76" s="245">
        <v>286</v>
      </c>
      <c r="BV76" s="245">
        <v>279</v>
      </c>
      <c r="BW76" s="245">
        <v>221</v>
      </c>
      <c r="BX76" s="245">
        <v>245</v>
      </c>
      <c r="BY76" s="245">
        <v>260</v>
      </c>
      <c r="BZ76" s="245">
        <v>286</v>
      </c>
      <c r="CA76" s="245">
        <v>240</v>
      </c>
      <c r="CB76" s="245">
        <v>219</v>
      </c>
      <c r="CC76" s="245">
        <v>224</v>
      </c>
      <c r="CD76" s="245">
        <v>220</v>
      </c>
      <c r="CE76" s="245">
        <v>183</v>
      </c>
      <c r="CF76" s="245">
        <v>164</v>
      </c>
      <c r="CG76" s="245">
        <v>146</v>
      </c>
      <c r="CH76" s="245">
        <v>143</v>
      </c>
      <c r="CI76" s="245">
        <v>133</v>
      </c>
      <c r="CJ76" s="245">
        <v>113</v>
      </c>
      <c r="CK76" s="245">
        <v>77</v>
      </c>
      <c r="CL76" s="245">
        <v>79</v>
      </c>
      <c r="CM76" s="245">
        <v>67</v>
      </c>
      <c r="CN76" s="245">
        <v>44</v>
      </c>
      <c r="CO76" s="245">
        <v>40</v>
      </c>
      <c r="CP76" s="245">
        <v>30</v>
      </c>
      <c r="CQ76" s="245">
        <v>18</v>
      </c>
      <c r="CR76" s="245">
        <v>15</v>
      </c>
      <c r="CS76" s="245">
        <v>15</v>
      </c>
      <c r="CT76" s="245">
        <v>9</v>
      </c>
      <c r="CU76" s="245">
        <v>12</v>
      </c>
      <c r="CV76" s="245">
        <v>6</v>
      </c>
      <c r="CW76" s="245">
        <v>3</v>
      </c>
      <c r="CX76" s="245">
        <v>5</v>
      </c>
      <c r="CY76" s="245">
        <v>1</v>
      </c>
      <c r="CZ76" s="245">
        <v>3</v>
      </c>
      <c r="DA76" s="266">
        <v>22</v>
      </c>
      <c r="DB76" s="245">
        <v>903</v>
      </c>
      <c r="DC76" s="245">
        <v>980</v>
      </c>
      <c r="DD76" s="245">
        <v>1197</v>
      </c>
      <c r="DE76" s="245">
        <v>987</v>
      </c>
      <c r="DF76" s="245">
        <v>811</v>
      </c>
      <c r="DG76" s="245">
        <v>1032</v>
      </c>
      <c r="DH76" s="245">
        <v>1233</v>
      </c>
      <c r="DI76" s="245">
        <v>1496</v>
      </c>
      <c r="DJ76" s="245">
        <v>1350</v>
      </c>
      <c r="DK76" s="245">
        <v>1313</v>
      </c>
      <c r="DL76" s="245">
        <v>1239</v>
      </c>
      <c r="DM76" s="245">
        <v>1385</v>
      </c>
      <c r="DN76" s="245">
        <v>1704</v>
      </c>
      <c r="DO76" s="245">
        <v>1403</v>
      </c>
      <c r="DP76" s="245">
        <v>1291</v>
      </c>
      <c r="DQ76" s="245">
        <v>1086</v>
      </c>
      <c r="DR76" s="245">
        <v>699</v>
      </c>
      <c r="DS76" s="245">
        <v>307</v>
      </c>
      <c r="DT76" s="245">
        <v>87</v>
      </c>
      <c r="DU76" s="245">
        <v>27</v>
      </c>
      <c r="DV76" s="245">
        <v>3</v>
      </c>
      <c r="DW76" s="266">
        <f t="shared" si="96"/>
        <v>20533</v>
      </c>
      <c r="DX76" s="442">
        <f t="shared" si="97"/>
        <v>1</v>
      </c>
      <c r="DY76" s="442">
        <f t="shared" si="98"/>
        <v>1</v>
      </c>
      <c r="DZ76" s="442">
        <f t="shared" si="99"/>
        <v>1</v>
      </c>
      <c r="EA76" s="442">
        <f t="shared" si="100"/>
        <v>1</v>
      </c>
      <c r="EB76" s="442">
        <f t="shared" si="101"/>
        <v>1</v>
      </c>
      <c r="EC76" s="442">
        <f t="shared" si="102"/>
        <v>1</v>
      </c>
      <c r="ED76" s="442">
        <f t="shared" si="103"/>
        <v>1</v>
      </c>
      <c r="EE76" s="442">
        <f t="shared" si="104"/>
        <v>2</v>
      </c>
      <c r="EF76" s="442">
        <f t="shared" si="105"/>
        <v>1</v>
      </c>
      <c r="EG76" s="442">
        <f t="shared" si="106"/>
        <v>1</v>
      </c>
      <c r="EH76" s="442">
        <f t="shared" si="107"/>
        <v>1</v>
      </c>
      <c r="EI76" s="442">
        <f t="shared" si="108"/>
        <v>1</v>
      </c>
      <c r="EJ76" s="444">
        <f>ROUND($DA76*DN76/$DW76,0)+1</f>
        <v>3</v>
      </c>
      <c r="EK76" s="444">
        <f>ROUND($DA76*DO76/$DW76,0)+1</f>
        <v>3</v>
      </c>
      <c r="EL76" s="442">
        <f t="shared" si="110"/>
        <v>1</v>
      </c>
      <c r="EM76" s="442">
        <f t="shared" si="111"/>
        <v>1</v>
      </c>
      <c r="EN76" s="442">
        <f t="shared" si="112"/>
        <v>1</v>
      </c>
      <c r="EO76" s="442">
        <f t="shared" si="113"/>
        <v>0</v>
      </c>
      <c r="EP76" s="442">
        <f t="shared" si="114"/>
        <v>0</v>
      </c>
      <c r="EQ76" s="442">
        <f t="shared" si="115"/>
        <v>0</v>
      </c>
      <c r="ER76" s="442">
        <f t="shared" si="116"/>
        <v>0</v>
      </c>
      <c r="ES76" s="443">
        <f t="shared" si="117"/>
        <v>22</v>
      </c>
      <c r="EU76" s="245">
        <f t="shared" si="74"/>
        <v>904</v>
      </c>
      <c r="EV76" s="245">
        <f t="shared" si="75"/>
        <v>981</v>
      </c>
      <c r="EW76" s="245">
        <f t="shared" si="76"/>
        <v>1198</v>
      </c>
      <c r="EX76" s="245">
        <f t="shared" si="77"/>
        <v>988</v>
      </c>
      <c r="EY76" s="245">
        <f t="shared" si="78"/>
        <v>812</v>
      </c>
      <c r="EZ76" s="245">
        <f t="shared" si="79"/>
        <v>1033</v>
      </c>
      <c r="FA76" s="245">
        <f t="shared" si="80"/>
        <v>1234</v>
      </c>
      <c r="FB76" s="245">
        <f t="shared" si="81"/>
        <v>1498</v>
      </c>
      <c r="FC76" s="245">
        <f t="shared" si="82"/>
        <v>1351</v>
      </c>
      <c r="FD76" s="245">
        <f t="shared" si="83"/>
        <v>1314</v>
      </c>
      <c r="FE76" s="245">
        <f t="shared" si="84"/>
        <v>1240</v>
      </c>
      <c r="FF76" s="245">
        <f t="shared" si="85"/>
        <v>1386</v>
      </c>
      <c r="FG76" s="245">
        <f t="shared" si="86"/>
        <v>1707</v>
      </c>
      <c r="FH76" s="245">
        <f t="shared" si="87"/>
        <v>1406</v>
      </c>
      <c r="FI76" s="245">
        <f t="shared" si="88"/>
        <v>1292</v>
      </c>
      <c r="FJ76" s="245">
        <f t="shared" si="89"/>
        <v>1087</v>
      </c>
      <c r="FK76" s="245">
        <f t="shared" si="90"/>
        <v>700</v>
      </c>
      <c r="FL76" s="245">
        <f t="shared" si="91"/>
        <v>307</v>
      </c>
      <c r="FM76" s="245">
        <f t="shared" si="92"/>
        <v>87</v>
      </c>
      <c r="FN76" s="245">
        <f t="shared" si="93"/>
        <v>27</v>
      </c>
      <c r="FO76" s="245">
        <f t="shared" si="94"/>
        <v>3</v>
      </c>
      <c r="FP76" s="452">
        <f t="shared" si="118"/>
        <v>20555</v>
      </c>
      <c r="FQ76" s="443">
        <f t="shared" si="95"/>
        <v>0</v>
      </c>
    </row>
    <row r="77" spans="1:173" s="232" customFormat="1" ht="12.75" x14ac:dyDescent="0.15">
      <c r="A77" s="230" t="s">
        <v>1186</v>
      </c>
      <c r="B77" s="261" t="s">
        <v>1066</v>
      </c>
      <c r="C77" s="245">
        <v>105289</v>
      </c>
      <c r="D77" s="245">
        <v>983</v>
      </c>
      <c r="E77" s="245">
        <v>950</v>
      </c>
      <c r="F77" s="245">
        <v>1039</v>
      </c>
      <c r="G77" s="245">
        <v>1084</v>
      </c>
      <c r="H77" s="245">
        <v>1008</v>
      </c>
      <c r="I77" s="245">
        <v>1033</v>
      </c>
      <c r="J77" s="245">
        <v>1128</v>
      </c>
      <c r="K77" s="245">
        <v>1119</v>
      </c>
      <c r="L77" s="245">
        <v>1111</v>
      </c>
      <c r="M77" s="245">
        <v>1127</v>
      </c>
      <c r="N77" s="245">
        <v>1188</v>
      </c>
      <c r="O77" s="245">
        <v>1145</v>
      </c>
      <c r="P77" s="245">
        <v>1171</v>
      </c>
      <c r="Q77" s="245">
        <v>1071</v>
      </c>
      <c r="R77" s="245">
        <v>992</v>
      </c>
      <c r="S77" s="245">
        <v>1108</v>
      </c>
      <c r="T77" s="245">
        <v>1141</v>
      </c>
      <c r="U77" s="245">
        <v>1038</v>
      </c>
      <c r="V77" s="245">
        <v>1008</v>
      </c>
      <c r="W77" s="245">
        <v>985</v>
      </c>
      <c r="X77" s="245">
        <v>959</v>
      </c>
      <c r="Y77" s="245">
        <v>935</v>
      </c>
      <c r="Z77" s="245">
        <v>928</v>
      </c>
      <c r="AA77" s="245">
        <v>917</v>
      </c>
      <c r="AB77" s="245">
        <v>850</v>
      </c>
      <c r="AC77" s="245">
        <v>967</v>
      </c>
      <c r="AD77" s="245">
        <v>929</v>
      </c>
      <c r="AE77" s="245">
        <v>966</v>
      </c>
      <c r="AF77" s="245">
        <v>936</v>
      </c>
      <c r="AG77" s="245">
        <v>1036</v>
      </c>
      <c r="AH77" s="245">
        <v>1101</v>
      </c>
      <c r="AI77" s="245">
        <v>1214</v>
      </c>
      <c r="AJ77" s="245">
        <v>1346</v>
      </c>
      <c r="AK77" s="245">
        <v>1317</v>
      </c>
      <c r="AL77" s="245">
        <v>1469</v>
      </c>
      <c r="AM77" s="245">
        <v>1686</v>
      </c>
      <c r="AN77" s="245">
        <v>1801</v>
      </c>
      <c r="AO77" s="245">
        <v>1830</v>
      </c>
      <c r="AP77" s="245">
        <v>1907</v>
      </c>
      <c r="AQ77" s="245">
        <v>1926</v>
      </c>
      <c r="AR77" s="245">
        <v>1804</v>
      </c>
      <c r="AS77" s="245">
        <v>1904</v>
      </c>
      <c r="AT77" s="245">
        <v>1762</v>
      </c>
      <c r="AU77" s="245">
        <v>1718</v>
      </c>
      <c r="AV77" s="245">
        <v>1359</v>
      </c>
      <c r="AW77" s="245">
        <v>1591</v>
      </c>
      <c r="AX77" s="245">
        <v>1522</v>
      </c>
      <c r="AY77" s="245">
        <v>1454</v>
      </c>
      <c r="AZ77" s="245">
        <v>1365</v>
      </c>
      <c r="BA77" s="245">
        <v>1268</v>
      </c>
      <c r="BB77" s="245">
        <v>1269</v>
      </c>
      <c r="BC77" s="245">
        <v>1224</v>
      </c>
      <c r="BD77" s="245">
        <v>1186</v>
      </c>
      <c r="BE77" s="245">
        <v>1156</v>
      </c>
      <c r="BF77" s="245">
        <v>1232</v>
      </c>
      <c r="BG77" s="245">
        <v>1260</v>
      </c>
      <c r="BH77" s="245">
        <v>1153</v>
      </c>
      <c r="BI77" s="245">
        <v>1241</v>
      </c>
      <c r="BJ77" s="245">
        <v>1307</v>
      </c>
      <c r="BK77" s="245">
        <v>1452</v>
      </c>
      <c r="BL77" s="245">
        <v>1564</v>
      </c>
      <c r="BM77" s="245">
        <v>1876</v>
      </c>
      <c r="BN77" s="245">
        <v>1987</v>
      </c>
      <c r="BO77" s="245">
        <v>1853</v>
      </c>
      <c r="BP77" s="245">
        <v>1207</v>
      </c>
      <c r="BQ77" s="245">
        <v>1189</v>
      </c>
      <c r="BR77" s="245">
        <v>1510</v>
      </c>
      <c r="BS77" s="245">
        <v>1460</v>
      </c>
      <c r="BT77" s="245">
        <v>1484</v>
      </c>
      <c r="BU77" s="245">
        <v>1530</v>
      </c>
      <c r="BV77" s="245">
        <v>1296</v>
      </c>
      <c r="BW77" s="245">
        <v>1112</v>
      </c>
      <c r="BX77" s="245">
        <v>1137</v>
      </c>
      <c r="BY77" s="245">
        <v>1119</v>
      </c>
      <c r="BZ77" s="245">
        <v>1155</v>
      </c>
      <c r="CA77" s="245">
        <v>1077</v>
      </c>
      <c r="CB77" s="245">
        <v>953</v>
      </c>
      <c r="CC77" s="245">
        <v>845</v>
      </c>
      <c r="CD77" s="245">
        <v>856</v>
      </c>
      <c r="CE77" s="245">
        <v>740</v>
      </c>
      <c r="CF77" s="245">
        <v>660</v>
      </c>
      <c r="CG77" s="245">
        <v>560</v>
      </c>
      <c r="CH77" s="245">
        <v>539</v>
      </c>
      <c r="CI77" s="245">
        <v>496</v>
      </c>
      <c r="CJ77" s="245">
        <v>451</v>
      </c>
      <c r="CK77" s="245">
        <v>362</v>
      </c>
      <c r="CL77" s="245">
        <v>304</v>
      </c>
      <c r="CM77" s="245">
        <v>198</v>
      </c>
      <c r="CN77" s="245">
        <v>193</v>
      </c>
      <c r="CO77" s="245">
        <v>146</v>
      </c>
      <c r="CP77" s="245">
        <v>135</v>
      </c>
      <c r="CQ77" s="245">
        <v>73</v>
      </c>
      <c r="CR77" s="245">
        <v>54</v>
      </c>
      <c r="CS77" s="245">
        <v>51</v>
      </c>
      <c r="CT77" s="245">
        <v>43</v>
      </c>
      <c r="CU77" s="245">
        <v>26</v>
      </c>
      <c r="CV77" s="245">
        <v>20</v>
      </c>
      <c r="CW77" s="245">
        <v>15</v>
      </c>
      <c r="CX77" s="245">
        <v>12</v>
      </c>
      <c r="CY77" s="245">
        <v>13</v>
      </c>
      <c r="CZ77" s="245">
        <v>10</v>
      </c>
      <c r="DA77" s="266">
        <v>302</v>
      </c>
      <c r="DB77" s="245">
        <v>5064</v>
      </c>
      <c r="DC77" s="245">
        <v>5518</v>
      </c>
      <c r="DD77" s="245">
        <v>5567</v>
      </c>
      <c r="DE77" s="245">
        <v>5280</v>
      </c>
      <c r="DF77" s="245">
        <v>4589</v>
      </c>
      <c r="DG77" s="245">
        <v>4834</v>
      </c>
      <c r="DH77" s="245">
        <v>6447</v>
      </c>
      <c r="DI77" s="245">
        <v>9150</v>
      </c>
      <c r="DJ77" s="245">
        <v>8547</v>
      </c>
      <c r="DK77" s="245">
        <v>7200</v>
      </c>
      <c r="DL77" s="245">
        <v>6067</v>
      </c>
      <c r="DM77" s="245">
        <v>6413</v>
      </c>
      <c r="DN77" s="245">
        <v>8487</v>
      </c>
      <c r="DO77" s="245">
        <v>7173</v>
      </c>
      <c r="DP77" s="245">
        <v>5819</v>
      </c>
      <c r="DQ77" s="245">
        <v>4471</v>
      </c>
      <c r="DR77" s="245">
        <v>2706</v>
      </c>
      <c r="DS77" s="245">
        <v>1203</v>
      </c>
      <c r="DT77" s="245">
        <v>356</v>
      </c>
      <c r="DU77" s="245">
        <v>86</v>
      </c>
      <c r="DV77" s="245">
        <v>10</v>
      </c>
      <c r="DW77" s="266">
        <f t="shared" si="96"/>
        <v>104987</v>
      </c>
      <c r="DX77" s="442">
        <f t="shared" si="97"/>
        <v>15</v>
      </c>
      <c r="DY77" s="442">
        <f t="shared" si="98"/>
        <v>16</v>
      </c>
      <c r="DZ77" s="442">
        <f t="shared" si="99"/>
        <v>16</v>
      </c>
      <c r="EA77" s="442">
        <f t="shared" si="100"/>
        <v>15</v>
      </c>
      <c r="EB77" s="442">
        <f t="shared" si="101"/>
        <v>13</v>
      </c>
      <c r="EC77" s="442">
        <f t="shared" si="102"/>
        <v>14</v>
      </c>
      <c r="ED77" s="442">
        <f t="shared" si="103"/>
        <v>19</v>
      </c>
      <c r="EE77" s="442">
        <f t="shared" si="104"/>
        <v>26</v>
      </c>
      <c r="EF77" s="442">
        <f t="shared" si="105"/>
        <v>25</v>
      </c>
      <c r="EG77" s="442">
        <f t="shared" si="106"/>
        <v>21</v>
      </c>
      <c r="EH77" s="442">
        <f t="shared" si="107"/>
        <v>17</v>
      </c>
      <c r="EI77" s="442">
        <f t="shared" si="108"/>
        <v>18</v>
      </c>
      <c r="EJ77" s="444">
        <f>ROUND($DA77*DN77/$DW77,0)</f>
        <v>24</v>
      </c>
      <c r="EK77" s="442">
        <f t="shared" si="109"/>
        <v>21</v>
      </c>
      <c r="EL77" s="442">
        <f t="shared" si="110"/>
        <v>17</v>
      </c>
      <c r="EM77" s="442">
        <f t="shared" si="111"/>
        <v>13</v>
      </c>
      <c r="EN77" s="442">
        <f t="shared" si="112"/>
        <v>8</v>
      </c>
      <c r="EO77" s="442">
        <f t="shared" si="113"/>
        <v>3</v>
      </c>
      <c r="EP77" s="442">
        <f t="shared" si="114"/>
        <v>1</v>
      </c>
      <c r="EQ77" s="442">
        <f t="shared" si="115"/>
        <v>0</v>
      </c>
      <c r="ER77" s="442">
        <f t="shared" si="116"/>
        <v>0</v>
      </c>
      <c r="ES77" s="443">
        <f t="shared" si="117"/>
        <v>302</v>
      </c>
      <c r="EU77" s="245">
        <f t="shared" si="74"/>
        <v>5079</v>
      </c>
      <c r="EV77" s="245">
        <f t="shared" si="75"/>
        <v>5534</v>
      </c>
      <c r="EW77" s="245">
        <f t="shared" si="76"/>
        <v>5583</v>
      </c>
      <c r="EX77" s="245">
        <f t="shared" si="77"/>
        <v>5295</v>
      </c>
      <c r="EY77" s="245">
        <f t="shared" si="78"/>
        <v>4602</v>
      </c>
      <c r="EZ77" s="245">
        <f t="shared" si="79"/>
        <v>4848</v>
      </c>
      <c r="FA77" s="245">
        <f t="shared" si="80"/>
        <v>6466</v>
      </c>
      <c r="FB77" s="245">
        <f t="shared" si="81"/>
        <v>9176</v>
      </c>
      <c r="FC77" s="245">
        <f t="shared" si="82"/>
        <v>8572</v>
      </c>
      <c r="FD77" s="245">
        <f t="shared" si="83"/>
        <v>7221</v>
      </c>
      <c r="FE77" s="245">
        <f t="shared" si="84"/>
        <v>6084</v>
      </c>
      <c r="FF77" s="245">
        <f t="shared" si="85"/>
        <v>6431</v>
      </c>
      <c r="FG77" s="245">
        <f t="shared" si="86"/>
        <v>8511</v>
      </c>
      <c r="FH77" s="245">
        <f t="shared" si="87"/>
        <v>7194</v>
      </c>
      <c r="FI77" s="245">
        <f t="shared" si="88"/>
        <v>5836</v>
      </c>
      <c r="FJ77" s="245">
        <f t="shared" si="89"/>
        <v>4484</v>
      </c>
      <c r="FK77" s="245">
        <f t="shared" si="90"/>
        <v>2714</v>
      </c>
      <c r="FL77" s="245">
        <f t="shared" si="91"/>
        <v>1206</v>
      </c>
      <c r="FM77" s="245">
        <f t="shared" si="92"/>
        <v>357</v>
      </c>
      <c r="FN77" s="245">
        <f t="shared" si="93"/>
        <v>86</v>
      </c>
      <c r="FO77" s="245">
        <f t="shared" si="94"/>
        <v>10</v>
      </c>
      <c r="FP77" s="452">
        <f t="shared" si="118"/>
        <v>105289</v>
      </c>
      <c r="FQ77" s="443">
        <f t="shared" si="95"/>
        <v>0</v>
      </c>
    </row>
    <row r="78" spans="1:173" s="232" customFormat="1" ht="12.75" x14ac:dyDescent="0.15">
      <c r="A78" s="230" t="s">
        <v>1187</v>
      </c>
      <c r="B78" s="261" t="s">
        <v>1066</v>
      </c>
      <c r="C78" s="245">
        <v>38862</v>
      </c>
      <c r="D78" s="245">
        <v>270</v>
      </c>
      <c r="E78" s="245">
        <v>278</v>
      </c>
      <c r="F78" s="245">
        <v>290</v>
      </c>
      <c r="G78" s="245">
        <v>311</v>
      </c>
      <c r="H78" s="245">
        <v>330</v>
      </c>
      <c r="I78" s="245">
        <v>322</v>
      </c>
      <c r="J78" s="245">
        <v>370</v>
      </c>
      <c r="K78" s="245">
        <v>336</v>
      </c>
      <c r="L78" s="245">
        <v>356</v>
      </c>
      <c r="M78" s="245">
        <v>378</v>
      </c>
      <c r="N78" s="245">
        <v>403</v>
      </c>
      <c r="O78" s="245">
        <v>386</v>
      </c>
      <c r="P78" s="245">
        <v>415</v>
      </c>
      <c r="Q78" s="245">
        <v>411</v>
      </c>
      <c r="R78" s="245">
        <v>381</v>
      </c>
      <c r="S78" s="245">
        <v>368</v>
      </c>
      <c r="T78" s="245">
        <v>406</v>
      </c>
      <c r="U78" s="245">
        <v>411</v>
      </c>
      <c r="V78" s="245">
        <v>396</v>
      </c>
      <c r="W78" s="245">
        <v>411</v>
      </c>
      <c r="X78" s="245">
        <v>403</v>
      </c>
      <c r="Y78" s="245">
        <v>413</v>
      </c>
      <c r="Z78" s="245">
        <v>332</v>
      </c>
      <c r="AA78" s="245">
        <v>362</v>
      </c>
      <c r="AB78" s="245">
        <v>337</v>
      </c>
      <c r="AC78" s="245">
        <v>393</v>
      </c>
      <c r="AD78" s="245">
        <v>405</v>
      </c>
      <c r="AE78" s="245">
        <v>420</v>
      </c>
      <c r="AF78" s="245">
        <v>379</v>
      </c>
      <c r="AG78" s="245">
        <v>353</v>
      </c>
      <c r="AH78" s="245">
        <v>408</v>
      </c>
      <c r="AI78" s="245">
        <v>441</v>
      </c>
      <c r="AJ78" s="245">
        <v>434</v>
      </c>
      <c r="AK78" s="245">
        <v>477</v>
      </c>
      <c r="AL78" s="245">
        <v>481</v>
      </c>
      <c r="AM78" s="245">
        <v>548</v>
      </c>
      <c r="AN78" s="245">
        <v>537</v>
      </c>
      <c r="AO78" s="245">
        <v>516</v>
      </c>
      <c r="AP78" s="245">
        <v>587</v>
      </c>
      <c r="AQ78" s="245">
        <v>511</v>
      </c>
      <c r="AR78" s="245">
        <v>550</v>
      </c>
      <c r="AS78" s="245">
        <v>473</v>
      </c>
      <c r="AT78" s="245">
        <v>434</v>
      </c>
      <c r="AU78" s="245">
        <v>521</v>
      </c>
      <c r="AV78" s="245">
        <v>375</v>
      </c>
      <c r="AW78" s="245">
        <v>444</v>
      </c>
      <c r="AX78" s="245">
        <v>485</v>
      </c>
      <c r="AY78" s="245">
        <v>429</v>
      </c>
      <c r="AZ78" s="245">
        <v>416</v>
      </c>
      <c r="BA78" s="245">
        <v>439</v>
      </c>
      <c r="BB78" s="245">
        <v>421</v>
      </c>
      <c r="BC78" s="245">
        <v>462</v>
      </c>
      <c r="BD78" s="245">
        <v>460</v>
      </c>
      <c r="BE78" s="245">
        <v>494</v>
      </c>
      <c r="BF78" s="245">
        <v>496</v>
      </c>
      <c r="BG78" s="245">
        <v>519</v>
      </c>
      <c r="BH78" s="245">
        <v>525</v>
      </c>
      <c r="BI78" s="245">
        <v>600</v>
      </c>
      <c r="BJ78" s="245">
        <v>618</v>
      </c>
      <c r="BK78" s="245">
        <v>676</v>
      </c>
      <c r="BL78" s="245">
        <v>713</v>
      </c>
      <c r="BM78" s="245">
        <v>823</v>
      </c>
      <c r="BN78" s="245">
        <v>800</v>
      </c>
      <c r="BO78" s="245">
        <v>758</v>
      </c>
      <c r="BP78" s="245">
        <v>478</v>
      </c>
      <c r="BQ78" s="245">
        <v>547</v>
      </c>
      <c r="BR78" s="245">
        <v>671</v>
      </c>
      <c r="BS78" s="245">
        <v>632</v>
      </c>
      <c r="BT78" s="245">
        <v>693</v>
      </c>
      <c r="BU78" s="245">
        <v>661</v>
      </c>
      <c r="BV78" s="245">
        <v>565</v>
      </c>
      <c r="BW78" s="245">
        <v>465</v>
      </c>
      <c r="BX78" s="245">
        <v>478</v>
      </c>
      <c r="BY78" s="245">
        <v>500</v>
      </c>
      <c r="BZ78" s="245">
        <v>487</v>
      </c>
      <c r="CA78" s="245">
        <v>405</v>
      </c>
      <c r="CB78" s="245">
        <v>373</v>
      </c>
      <c r="CC78" s="245">
        <v>364</v>
      </c>
      <c r="CD78" s="245">
        <v>344</v>
      </c>
      <c r="CE78" s="245">
        <v>307</v>
      </c>
      <c r="CF78" s="245">
        <v>290</v>
      </c>
      <c r="CG78" s="245">
        <v>284</v>
      </c>
      <c r="CH78" s="245">
        <v>220</v>
      </c>
      <c r="CI78" s="245">
        <v>216</v>
      </c>
      <c r="CJ78" s="245">
        <v>202</v>
      </c>
      <c r="CK78" s="245">
        <v>165</v>
      </c>
      <c r="CL78" s="245">
        <v>137</v>
      </c>
      <c r="CM78" s="245">
        <v>103</v>
      </c>
      <c r="CN78" s="245">
        <v>69</v>
      </c>
      <c r="CO78" s="245">
        <v>58</v>
      </c>
      <c r="CP78" s="245">
        <v>61</v>
      </c>
      <c r="CQ78" s="245">
        <v>38</v>
      </c>
      <c r="CR78" s="245">
        <v>26</v>
      </c>
      <c r="CS78" s="245">
        <v>23</v>
      </c>
      <c r="CT78" s="245">
        <v>17</v>
      </c>
      <c r="CU78" s="245">
        <v>19</v>
      </c>
      <c r="CV78" s="245">
        <v>14</v>
      </c>
      <c r="CW78" s="245">
        <v>8</v>
      </c>
      <c r="CX78" s="245">
        <v>3</v>
      </c>
      <c r="CY78" s="245">
        <v>6</v>
      </c>
      <c r="CZ78" s="245">
        <v>5</v>
      </c>
      <c r="DA78" s="266">
        <v>31</v>
      </c>
      <c r="DB78" s="245">
        <v>1479</v>
      </c>
      <c r="DC78" s="245">
        <v>1762</v>
      </c>
      <c r="DD78" s="245">
        <v>1996</v>
      </c>
      <c r="DE78" s="245">
        <v>1992</v>
      </c>
      <c r="DF78" s="245">
        <v>1847</v>
      </c>
      <c r="DG78" s="245">
        <v>1950</v>
      </c>
      <c r="DH78" s="245">
        <v>2241</v>
      </c>
      <c r="DI78" s="245">
        <v>2699</v>
      </c>
      <c r="DJ78" s="245">
        <v>2353</v>
      </c>
      <c r="DK78" s="245">
        <v>2213</v>
      </c>
      <c r="DL78" s="245">
        <v>2333</v>
      </c>
      <c r="DM78" s="245">
        <v>2938</v>
      </c>
      <c r="DN78" s="245">
        <v>3572</v>
      </c>
      <c r="DO78" s="245">
        <v>3204</v>
      </c>
      <c r="DP78" s="245">
        <v>2495</v>
      </c>
      <c r="DQ78" s="245">
        <v>1793</v>
      </c>
      <c r="DR78" s="245">
        <v>1212</v>
      </c>
      <c r="DS78" s="245">
        <v>532</v>
      </c>
      <c r="DT78" s="245">
        <v>165</v>
      </c>
      <c r="DU78" s="245">
        <v>50</v>
      </c>
      <c r="DV78" s="245">
        <v>5</v>
      </c>
      <c r="DW78" s="266">
        <f t="shared" si="96"/>
        <v>38831</v>
      </c>
      <c r="DX78" s="442">
        <f t="shared" si="97"/>
        <v>1</v>
      </c>
      <c r="DY78" s="442">
        <f t="shared" si="98"/>
        <v>1</v>
      </c>
      <c r="DZ78" s="442">
        <f t="shared" si="99"/>
        <v>2</v>
      </c>
      <c r="EA78" s="442">
        <f t="shared" si="100"/>
        <v>2</v>
      </c>
      <c r="EB78" s="442">
        <f t="shared" si="101"/>
        <v>1</v>
      </c>
      <c r="EC78" s="442">
        <f t="shared" si="102"/>
        <v>2</v>
      </c>
      <c r="ED78" s="442">
        <f t="shared" si="103"/>
        <v>2</v>
      </c>
      <c r="EE78" s="442">
        <f t="shared" si="104"/>
        <v>2</v>
      </c>
      <c r="EF78" s="442">
        <f t="shared" si="105"/>
        <v>2</v>
      </c>
      <c r="EG78" s="442">
        <f t="shared" si="106"/>
        <v>2</v>
      </c>
      <c r="EH78" s="442">
        <f t="shared" si="107"/>
        <v>2</v>
      </c>
      <c r="EI78" s="442">
        <f t="shared" si="108"/>
        <v>2</v>
      </c>
      <c r="EJ78" s="444">
        <f>ROUND($DA78*DN78/$DW78,0)</f>
        <v>3</v>
      </c>
      <c r="EK78" s="442">
        <f t="shared" si="109"/>
        <v>3</v>
      </c>
      <c r="EL78" s="442">
        <f t="shared" si="110"/>
        <v>2</v>
      </c>
      <c r="EM78" s="442">
        <f t="shared" si="111"/>
        <v>1</v>
      </c>
      <c r="EN78" s="442">
        <f t="shared" si="112"/>
        <v>1</v>
      </c>
      <c r="EO78" s="442">
        <f t="shared" si="113"/>
        <v>0</v>
      </c>
      <c r="EP78" s="442">
        <f t="shared" si="114"/>
        <v>0</v>
      </c>
      <c r="EQ78" s="442">
        <f t="shared" si="115"/>
        <v>0</v>
      </c>
      <c r="ER78" s="442">
        <f t="shared" si="116"/>
        <v>0</v>
      </c>
      <c r="ES78" s="443">
        <f t="shared" si="117"/>
        <v>31</v>
      </c>
      <c r="EU78" s="245">
        <f t="shared" si="74"/>
        <v>1480</v>
      </c>
      <c r="EV78" s="245">
        <f t="shared" si="75"/>
        <v>1763</v>
      </c>
      <c r="EW78" s="245">
        <f t="shared" si="76"/>
        <v>1998</v>
      </c>
      <c r="EX78" s="245">
        <f t="shared" si="77"/>
        <v>1994</v>
      </c>
      <c r="EY78" s="245">
        <f t="shared" si="78"/>
        <v>1848</v>
      </c>
      <c r="EZ78" s="245">
        <f t="shared" si="79"/>
        <v>1952</v>
      </c>
      <c r="FA78" s="245">
        <f t="shared" si="80"/>
        <v>2243</v>
      </c>
      <c r="FB78" s="245">
        <f t="shared" si="81"/>
        <v>2701</v>
      </c>
      <c r="FC78" s="245">
        <f t="shared" si="82"/>
        <v>2355</v>
      </c>
      <c r="FD78" s="245">
        <f t="shared" si="83"/>
        <v>2215</v>
      </c>
      <c r="FE78" s="245">
        <f t="shared" si="84"/>
        <v>2335</v>
      </c>
      <c r="FF78" s="245">
        <f t="shared" si="85"/>
        <v>2940</v>
      </c>
      <c r="FG78" s="245">
        <f t="shared" si="86"/>
        <v>3575</v>
      </c>
      <c r="FH78" s="245">
        <f t="shared" si="87"/>
        <v>3207</v>
      </c>
      <c r="FI78" s="245">
        <f t="shared" si="88"/>
        <v>2497</v>
      </c>
      <c r="FJ78" s="245">
        <f t="shared" si="89"/>
        <v>1794</v>
      </c>
      <c r="FK78" s="245">
        <f t="shared" si="90"/>
        <v>1213</v>
      </c>
      <c r="FL78" s="245">
        <f t="shared" si="91"/>
        <v>532</v>
      </c>
      <c r="FM78" s="245">
        <f t="shared" si="92"/>
        <v>165</v>
      </c>
      <c r="FN78" s="245">
        <f t="shared" si="93"/>
        <v>50</v>
      </c>
      <c r="FO78" s="245">
        <f t="shared" si="94"/>
        <v>5</v>
      </c>
      <c r="FP78" s="452">
        <f t="shared" si="118"/>
        <v>38862</v>
      </c>
      <c r="FQ78" s="443">
        <f t="shared" si="95"/>
        <v>0</v>
      </c>
    </row>
    <row r="79" spans="1:173" s="232" customFormat="1" ht="12.75" x14ac:dyDescent="0.15">
      <c r="A79" s="230" t="s">
        <v>1188</v>
      </c>
      <c r="B79" s="261" t="s">
        <v>1066</v>
      </c>
      <c r="C79" s="245">
        <v>45903</v>
      </c>
      <c r="D79" s="245">
        <v>424</v>
      </c>
      <c r="E79" s="245">
        <v>428</v>
      </c>
      <c r="F79" s="245">
        <v>375</v>
      </c>
      <c r="G79" s="245">
        <v>405</v>
      </c>
      <c r="H79" s="245">
        <v>417</v>
      </c>
      <c r="I79" s="245">
        <v>444</v>
      </c>
      <c r="J79" s="245">
        <v>465</v>
      </c>
      <c r="K79" s="245">
        <v>441</v>
      </c>
      <c r="L79" s="245">
        <v>469</v>
      </c>
      <c r="M79" s="245">
        <v>478</v>
      </c>
      <c r="N79" s="245">
        <v>463</v>
      </c>
      <c r="O79" s="245">
        <v>479</v>
      </c>
      <c r="P79" s="245">
        <v>525</v>
      </c>
      <c r="Q79" s="245">
        <v>477</v>
      </c>
      <c r="R79" s="245">
        <v>510</v>
      </c>
      <c r="S79" s="245">
        <v>490</v>
      </c>
      <c r="T79" s="245">
        <v>520</v>
      </c>
      <c r="U79" s="245">
        <v>532</v>
      </c>
      <c r="V79" s="245">
        <v>497</v>
      </c>
      <c r="W79" s="245">
        <v>483</v>
      </c>
      <c r="X79" s="245">
        <v>514</v>
      </c>
      <c r="Y79" s="245">
        <v>561</v>
      </c>
      <c r="Z79" s="245">
        <v>516</v>
      </c>
      <c r="AA79" s="245">
        <v>569</v>
      </c>
      <c r="AB79" s="245">
        <v>551</v>
      </c>
      <c r="AC79" s="245">
        <v>554</v>
      </c>
      <c r="AD79" s="245">
        <v>563</v>
      </c>
      <c r="AE79" s="245">
        <v>616</v>
      </c>
      <c r="AF79" s="245">
        <v>579</v>
      </c>
      <c r="AG79" s="245">
        <v>563</v>
      </c>
      <c r="AH79" s="245">
        <v>599</v>
      </c>
      <c r="AI79" s="245">
        <v>636</v>
      </c>
      <c r="AJ79" s="245">
        <v>513</v>
      </c>
      <c r="AK79" s="245">
        <v>635</v>
      </c>
      <c r="AL79" s="245">
        <v>674</v>
      </c>
      <c r="AM79" s="245">
        <v>677</v>
      </c>
      <c r="AN79" s="245">
        <v>781</v>
      </c>
      <c r="AO79" s="245">
        <v>748</v>
      </c>
      <c r="AP79" s="245">
        <v>761</v>
      </c>
      <c r="AQ79" s="245">
        <v>720</v>
      </c>
      <c r="AR79" s="245">
        <v>676</v>
      </c>
      <c r="AS79" s="245">
        <v>660</v>
      </c>
      <c r="AT79" s="245">
        <v>622</v>
      </c>
      <c r="AU79" s="245">
        <v>592</v>
      </c>
      <c r="AV79" s="245">
        <v>424</v>
      </c>
      <c r="AW79" s="245">
        <v>590</v>
      </c>
      <c r="AX79" s="245">
        <v>527</v>
      </c>
      <c r="AY79" s="245">
        <v>557</v>
      </c>
      <c r="AZ79" s="245">
        <v>533</v>
      </c>
      <c r="BA79" s="245">
        <v>506</v>
      </c>
      <c r="BB79" s="245">
        <v>514</v>
      </c>
      <c r="BC79" s="245">
        <v>515</v>
      </c>
      <c r="BD79" s="245">
        <v>461</v>
      </c>
      <c r="BE79" s="245">
        <v>504</v>
      </c>
      <c r="BF79" s="245">
        <v>512</v>
      </c>
      <c r="BG79" s="245">
        <v>554</v>
      </c>
      <c r="BH79" s="245">
        <v>558</v>
      </c>
      <c r="BI79" s="245">
        <v>697</v>
      </c>
      <c r="BJ79" s="245">
        <v>667</v>
      </c>
      <c r="BK79" s="245">
        <v>741</v>
      </c>
      <c r="BL79" s="245">
        <v>785</v>
      </c>
      <c r="BM79" s="245">
        <v>907</v>
      </c>
      <c r="BN79" s="245">
        <v>875</v>
      </c>
      <c r="BO79" s="245">
        <v>857</v>
      </c>
      <c r="BP79" s="245">
        <v>533</v>
      </c>
      <c r="BQ79" s="245">
        <v>571</v>
      </c>
      <c r="BR79" s="245">
        <v>683</v>
      </c>
      <c r="BS79" s="245">
        <v>660</v>
      </c>
      <c r="BT79" s="245">
        <v>686</v>
      </c>
      <c r="BU79" s="245">
        <v>678</v>
      </c>
      <c r="BV79" s="245">
        <v>489</v>
      </c>
      <c r="BW79" s="245">
        <v>447</v>
      </c>
      <c r="BX79" s="245">
        <v>461</v>
      </c>
      <c r="BY79" s="245">
        <v>428</v>
      </c>
      <c r="BZ79" s="245">
        <v>439</v>
      </c>
      <c r="CA79" s="245">
        <v>373</v>
      </c>
      <c r="CB79" s="245">
        <v>328</v>
      </c>
      <c r="CC79" s="245">
        <v>336</v>
      </c>
      <c r="CD79" s="245">
        <v>330</v>
      </c>
      <c r="CE79" s="245">
        <v>299</v>
      </c>
      <c r="CF79" s="245">
        <v>254</v>
      </c>
      <c r="CG79" s="245">
        <v>240</v>
      </c>
      <c r="CH79" s="245">
        <v>203</v>
      </c>
      <c r="CI79" s="245">
        <v>172</v>
      </c>
      <c r="CJ79" s="245">
        <v>177</v>
      </c>
      <c r="CK79" s="245">
        <v>113</v>
      </c>
      <c r="CL79" s="245">
        <v>99</v>
      </c>
      <c r="CM79" s="245">
        <v>68</v>
      </c>
      <c r="CN79" s="245">
        <v>53</v>
      </c>
      <c r="CO79" s="245">
        <v>49</v>
      </c>
      <c r="CP79" s="245">
        <v>44</v>
      </c>
      <c r="CQ79" s="245">
        <v>24</v>
      </c>
      <c r="CR79" s="245">
        <v>22</v>
      </c>
      <c r="CS79" s="245">
        <v>18</v>
      </c>
      <c r="CT79" s="245">
        <v>14</v>
      </c>
      <c r="CU79" s="245">
        <v>14</v>
      </c>
      <c r="CV79" s="245">
        <v>8</v>
      </c>
      <c r="CW79" s="245">
        <v>6</v>
      </c>
      <c r="CX79" s="245">
        <v>5</v>
      </c>
      <c r="CY79" s="245">
        <v>0</v>
      </c>
      <c r="CZ79" s="245">
        <v>5</v>
      </c>
      <c r="DA79" s="266">
        <v>88</v>
      </c>
      <c r="DB79" s="245">
        <v>2049</v>
      </c>
      <c r="DC79" s="245">
        <v>2297</v>
      </c>
      <c r="DD79" s="245">
        <v>2454</v>
      </c>
      <c r="DE79" s="245">
        <v>2522</v>
      </c>
      <c r="DF79" s="245">
        <v>2711</v>
      </c>
      <c r="DG79" s="245">
        <v>2875</v>
      </c>
      <c r="DH79" s="245">
        <v>3057</v>
      </c>
      <c r="DI79" s="245">
        <v>3687</v>
      </c>
      <c r="DJ79" s="245">
        <v>2974</v>
      </c>
      <c r="DK79" s="245">
        <v>2713</v>
      </c>
      <c r="DL79" s="245">
        <v>2506</v>
      </c>
      <c r="DM79" s="245">
        <v>3217</v>
      </c>
      <c r="DN79" s="245">
        <v>3957</v>
      </c>
      <c r="DO79" s="245">
        <v>3278</v>
      </c>
      <c r="DP79" s="245">
        <v>2264</v>
      </c>
      <c r="DQ79" s="245">
        <v>1666</v>
      </c>
      <c r="DR79" s="245">
        <v>1046</v>
      </c>
      <c r="DS79" s="245">
        <v>382</v>
      </c>
      <c r="DT79" s="245">
        <v>122</v>
      </c>
      <c r="DU79" s="245">
        <v>33</v>
      </c>
      <c r="DV79" s="245">
        <v>5</v>
      </c>
      <c r="DW79" s="266">
        <f t="shared" si="96"/>
        <v>45815</v>
      </c>
      <c r="DX79" s="442">
        <f t="shared" si="97"/>
        <v>4</v>
      </c>
      <c r="DY79" s="442">
        <f t="shared" si="98"/>
        <v>4</v>
      </c>
      <c r="DZ79" s="442">
        <f t="shared" si="99"/>
        <v>5</v>
      </c>
      <c r="EA79" s="442">
        <f t="shared" si="100"/>
        <v>5</v>
      </c>
      <c r="EB79" s="442">
        <f t="shared" si="101"/>
        <v>5</v>
      </c>
      <c r="EC79" s="442">
        <f t="shared" si="102"/>
        <v>6</v>
      </c>
      <c r="ED79" s="442">
        <f t="shared" si="103"/>
        <v>6</v>
      </c>
      <c r="EE79" s="442">
        <f t="shared" si="104"/>
        <v>7</v>
      </c>
      <c r="EF79" s="442">
        <f t="shared" si="105"/>
        <v>6</v>
      </c>
      <c r="EG79" s="442">
        <f t="shared" si="106"/>
        <v>5</v>
      </c>
      <c r="EH79" s="442">
        <f t="shared" si="107"/>
        <v>5</v>
      </c>
      <c r="EI79" s="442">
        <f t="shared" si="108"/>
        <v>6</v>
      </c>
      <c r="EJ79" s="444">
        <f>ROUND($DA79*DN79/$DW79,0)</f>
        <v>8</v>
      </c>
      <c r="EK79" s="442">
        <f t="shared" si="109"/>
        <v>6</v>
      </c>
      <c r="EL79" s="442">
        <f t="shared" si="110"/>
        <v>4</v>
      </c>
      <c r="EM79" s="442">
        <f t="shared" si="111"/>
        <v>3</v>
      </c>
      <c r="EN79" s="442">
        <f t="shared" si="112"/>
        <v>2</v>
      </c>
      <c r="EO79" s="442">
        <f t="shared" si="113"/>
        <v>1</v>
      </c>
      <c r="EP79" s="442">
        <f t="shared" si="114"/>
        <v>0</v>
      </c>
      <c r="EQ79" s="442">
        <f t="shared" si="115"/>
        <v>0</v>
      </c>
      <c r="ER79" s="442">
        <f t="shared" si="116"/>
        <v>0</v>
      </c>
      <c r="ES79" s="443">
        <f t="shared" si="117"/>
        <v>88</v>
      </c>
      <c r="EU79" s="245">
        <f t="shared" si="74"/>
        <v>2053</v>
      </c>
      <c r="EV79" s="245">
        <f t="shared" si="75"/>
        <v>2301</v>
      </c>
      <c r="EW79" s="245">
        <f t="shared" si="76"/>
        <v>2459</v>
      </c>
      <c r="EX79" s="245">
        <f t="shared" si="77"/>
        <v>2527</v>
      </c>
      <c r="EY79" s="245">
        <f t="shared" si="78"/>
        <v>2716</v>
      </c>
      <c r="EZ79" s="245">
        <f t="shared" si="79"/>
        <v>2881</v>
      </c>
      <c r="FA79" s="245">
        <f t="shared" si="80"/>
        <v>3063</v>
      </c>
      <c r="FB79" s="245">
        <f t="shared" si="81"/>
        <v>3694</v>
      </c>
      <c r="FC79" s="245">
        <f t="shared" si="82"/>
        <v>2980</v>
      </c>
      <c r="FD79" s="245">
        <f t="shared" si="83"/>
        <v>2718</v>
      </c>
      <c r="FE79" s="245">
        <f t="shared" si="84"/>
        <v>2511</v>
      </c>
      <c r="FF79" s="245">
        <f t="shared" si="85"/>
        <v>3223</v>
      </c>
      <c r="FG79" s="245">
        <f t="shared" si="86"/>
        <v>3965</v>
      </c>
      <c r="FH79" s="245">
        <f t="shared" si="87"/>
        <v>3284</v>
      </c>
      <c r="FI79" s="245">
        <f t="shared" si="88"/>
        <v>2268</v>
      </c>
      <c r="FJ79" s="245">
        <f t="shared" si="89"/>
        <v>1669</v>
      </c>
      <c r="FK79" s="245">
        <f t="shared" si="90"/>
        <v>1048</v>
      </c>
      <c r="FL79" s="245">
        <f t="shared" si="91"/>
        <v>383</v>
      </c>
      <c r="FM79" s="245">
        <f t="shared" si="92"/>
        <v>122</v>
      </c>
      <c r="FN79" s="245">
        <f t="shared" si="93"/>
        <v>33</v>
      </c>
      <c r="FO79" s="245">
        <f t="shared" si="94"/>
        <v>5</v>
      </c>
      <c r="FP79" s="452">
        <f t="shared" si="118"/>
        <v>45903</v>
      </c>
      <c r="FQ79" s="443">
        <f t="shared" si="95"/>
        <v>0</v>
      </c>
    </row>
    <row r="80" spans="1:173" s="232" customFormat="1" ht="12.75" x14ac:dyDescent="0.15">
      <c r="A80" s="230" t="s">
        <v>1189</v>
      </c>
      <c r="B80" s="261" t="s">
        <v>1066</v>
      </c>
      <c r="C80" s="245">
        <v>73930</v>
      </c>
      <c r="D80" s="245">
        <v>547</v>
      </c>
      <c r="E80" s="245">
        <v>624</v>
      </c>
      <c r="F80" s="245">
        <v>707</v>
      </c>
      <c r="G80" s="245">
        <v>689</v>
      </c>
      <c r="H80" s="245">
        <v>697</v>
      </c>
      <c r="I80" s="245">
        <v>689</v>
      </c>
      <c r="J80" s="245">
        <v>743</v>
      </c>
      <c r="K80" s="245">
        <v>769</v>
      </c>
      <c r="L80" s="245">
        <v>797</v>
      </c>
      <c r="M80" s="245">
        <v>782</v>
      </c>
      <c r="N80" s="245">
        <v>868</v>
      </c>
      <c r="O80" s="245">
        <v>840</v>
      </c>
      <c r="P80" s="245">
        <v>821</v>
      </c>
      <c r="Q80" s="245">
        <v>795</v>
      </c>
      <c r="R80" s="245">
        <v>769</v>
      </c>
      <c r="S80" s="245">
        <v>736</v>
      </c>
      <c r="T80" s="245">
        <v>690</v>
      </c>
      <c r="U80" s="245">
        <v>661</v>
      </c>
      <c r="V80" s="245">
        <v>674</v>
      </c>
      <c r="W80" s="245">
        <v>669</v>
      </c>
      <c r="X80" s="245">
        <v>620</v>
      </c>
      <c r="Y80" s="245">
        <v>656</v>
      </c>
      <c r="Z80" s="245">
        <v>714</v>
      </c>
      <c r="AA80" s="245">
        <v>629</v>
      </c>
      <c r="AB80" s="245">
        <v>650</v>
      </c>
      <c r="AC80" s="245">
        <v>682</v>
      </c>
      <c r="AD80" s="245">
        <v>682</v>
      </c>
      <c r="AE80" s="245">
        <v>696</v>
      </c>
      <c r="AF80" s="245">
        <v>667</v>
      </c>
      <c r="AG80" s="245">
        <v>700</v>
      </c>
      <c r="AH80" s="245">
        <v>708</v>
      </c>
      <c r="AI80" s="245">
        <v>767</v>
      </c>
      <c r="AJ80" s="245">
        <v>854</v>
      </c>
      <c r="AK80" s="245">
        <v>896</v>
      </c>
      <c r="AL80" s="245">
        <v>921</v>
      </c>
      <c r="AM80" s="245">
        <v>1104</v>
      </c>
      <c r="AN80" s="245">
        <v>1150</v>
      </c>
      <c r="AO80" s="245">
        <v>1260</v>
      </c>
      <c r="AP80" s="245">
        <v>1285</v>
      </c>
      <c r="AQ80" s="245">
        <v>1271</v>
      </c>
      <c r="AR80" s="245">
        <v>1251</v>
      </c>
      <c r="AS80" s="245">
        <v>1208</v>
      </c>
      <c r="AT80" s="245">
        <v>1143</v>
      </c>
      <c r="AU80" s="245">
        <v>1144</v>
      </c>
      <c r="AV80" s="245">
        <v>838</v>
      </c>
      <c r="AW80" s="245">
        <v>1081</v>
      </c>
      <c r="AX80" s="245">
        <v>994</v>
      </c>
      <c r="AY80" s="245">
        <v>959</v>
      </c>
      <c r="AZ80" s="245">
        <v>812</v>
      </c>
      <c r="BA80" s="245">
        <v>800</v>
      </c>
      <c r="BB80" s="245">
        <v>762</v>
      </c>
      <c r="BC80" s="245">
        <v>801</v>
      </c>
      <c r="BD80" s="245">
        <v>705</v>
      </c>
      <c r="BE80" s="245">
        <v>697</v>
      </c>
      <c r="BF80" s="245">
        <v>752</v>
      </c>
      <c r="BG80" s="245">
        <v>791</v>
      </c>
      <c r="BH80" s="245">
        <v>785</v>
      </c>
      <c r="BI80" s="245">
        <v>857</v>
      </c>
      <c r="BJ80" s="245">
        <v>930</v>
      </c>
      <c r="BK80" s="245">
        <v>1026</v>
      </c>
      <c r="BL80" s="245">
        <v>1099</v>
      </c>
      <c r="BM80" s="245">
        <v>1270</v>
      </c>
      <c r="BN80" s="245">
        <v>1334</v>
      </c>
      <c r="BO80" s="245">
        <v>1279</v>
      </c>
      <c r="BP80" s="245">
        <v>863</v>
      </c>
      <c r="BQ80" s="245">
        <v>970</v>
      </c>
      <c r="BR80" s="245">
        <v>1204</v>
      </c>
      <c r="BS80" s="245">
        <v>1170</v>
      </c>
      <c r="BT80" s="245">
        <v>1270</v>
      </c>
      <c r="BU80" s="245">
        <v>1247</v>
      </c>
      <c r="BV80" s="245">
        <v>1156</v>
      </c>
      <c r="BW80" s="245">
        <v>999</v>
      </c>
      <c r="BX80" s="245">
        <v>1044</v>
      </c>
      <c r="BY80" s="245">
        <v>1042</v>
      </c>
      <c r="BZ80" s="245">
        <v>1030</v>
      </c>
      <c r="CA80" s="245">
        <v>902</v>
      </c>
      <c r="CB80" s="245">
        <v>780</v>
      </c>
      <c r="CC80" s="245">
        <v>735</v>
      </c>
      <c r="CD80" s="245">
        <v>723</v>
      </c>
      <c r="CE80" s="245">
        <v>589</v>
      </c>
      <c r="CF80" s="245">
        <v>537</v>
      </c>
      <c r="CG80" s="245">
        <v>481</v>
      </c>
      <c r="CH80" s="245">
        <v>429</v>
      </c>
      <c r="CI80" s="245">
        <v>353</v>
      </c>
      <c r="CJ80" s="245">
        <v>347</v>
      </c>
      <c r="CK80" s="245">
        <v>271</v>
      </c>
      <c r="CL80" s="245">
        <v>195</v>
      </c>
      <c r="CM80" s="245">
        <v>166</v>
      </c>
      <c r="CN80" s="245">
        <v>123</v>
      </c>
      <c r="CO80" s="245">
        <v>101</v>
      </c>
      <c r="CP80" s="245">
        <v>100</v>
      </c>
      <c r="CQ80" s="245">
        <v>47</v>
      </c>
      <c r="CR80" s="245">
        <v>52</v>
      </c>
      <c r="CS80" s="245">
        <v>40</v>
      </c>
      <c r="CT80" s="245">
        <v>24</v>
      </c>
      <c r="CU80" s="245">
        <v>19</v>
      </c>
      <c r="CV80" s="245">
        <v>15</v>
      </c>
      <c r="CW80" s="245">
        <v>7</v>
      </c>
      <c r="CX80" s="245">
        <v>5</v>
      </c>
      <c r="CY80" s="245">
        <v>6</v>
      </c>
      <c r="CZ80" s="245">
        <v>5</v>
      </c>
      <c r="DA80" s="266">
        <v>86</v>
      </c>
      <c r="DB80" s="245">
        <v>3264</v>
      </c>
      <c r="DC80" s="245">
        <v>3780</v>
      </c>
      <c r="DD80" s="245">
        <v>4093</v>
      </c>
      <c r="DE80" s="245">
        <v>3430</v>
      </c>
      <c r="DF80" s="245">
        <v>3269</v>
      </c>
      <c r="DG80" s="245">
        <v>3427</v>
      </c>
      <c r="DH80" s="245">
        <v>4146</v>
      </c>
      <c r="DI80" s="245">
        <v>6070</v>
      </c>
      <c r="DJ80" s="245">
        <v>5584</v>
      </c>
      <c r="DK80" s="245">
        <v>4646</v>
      </c>
      <c r="DL80" s="245">
        <v>3717</v>
      </c>
      <c r="DM80" s="245">
        <v>4389</v>
      </c>
      <c r="DN80" s="245">
        <v>5845</v>
      </c>
      <c r="DO80" s="245">
        <v>5861</v>
      </c>
      <c r="DP80" s="245">
        <v>5271</v>
      </c>
      <c r="DQ80" s="245">
        <v>3729</v>
      </c>
      <c r="DR80" s="245">
        <v>2147</v>
      </c>
      <c r="DS80" s="245">
        <v>856</v>
      </c>
      <c r="DT80" s="245">
        <v>263</v>
      </c>
      <c r="DU80" s="245">
        <v>52</v>
      </c>
      <c r="DV80" s="245">
        <v>5</v>
      </c>
      <c r="DW80" s="266">
        <f t="shared" si="96"/>
        <v>73844</v>
      </c>
      <c r="DX80" s="442">
        <f t="shared" si="97"/>
        <v>4</v>
      </c>
      <c r="DY80" s="442">
        <f t="shared" si="98"/>
        <v>4</v>
      </c>
      <c r="DZ80" s="442">
        <f t="shared" si="99"/>
        <v>5</v>
      </c>
      <c r="EA80" s="442">
        <f t="shared" si="100"/>
        <v>4</v>
      </c>
      <c r="EB80" s="442">
        <f t="shared" si="101"/>
        <v>4</v>
      </c>
      <c r="EC80" s="442">
        <f t="shared" si="102"/>
        <v>4</v>
      </c>
      <c r="ED80" s="442">
        <f t="shared" si="103"/>
        <v>5</v>
      </c>
      <c r="EE80" s="442">
        <f t="shared" si="104"/>
        <v>7</v>
      </c>
      <c r="EF80" s="442">
        <f t="shared" si="105"/>
        <v>7</v>
      </c>
      <c r="EG80" s="442">
        <f t="shared" si="106"/>
        <v>5</v>
      </c>
      <c r="EH80" s="442">
        <f t="shared" si="107"/>
        <v>4</v>
      </c>
      <c r="EI80" s="442">
        <f t="shared" si="108"/>
        <v>5</v>
      </c>
      <c r="EJ80" s="444">
        <f>ROUND($DA80*DN80/$DW80,0)</f>
        <v>7</v>
      </c>
      <c r="EK80" s="442">
        <f t="shared" si="109"/>
        <v>7</v>
      </c>
      <c r="EL80" s="442">
        <f t="shared" si="110"/>
        <v>6</v>
      </c>
      <c r="EM80" s="442">
        <f t="shared" si="111"/>
        <v>4</v>
      </c>
      <c r="EN80" s="442">
        <f t="shared" si="112"/>
        <v>3</v>
      </c>
      <c r="EO80" s="442">
        <f t="shared" si="113"/>
        <v>1</v>
      </c>
      <c r="EP80" s="442">
        <f t="shared" si="114"/>
        <v>0</v>
      </c>
      <c r="EQ80" s="442">
        <f t="shared" si="115"/>
        <v>0</v>
      </c>
      <c r="ER80" s="442">
        <f t="shared" si="116"/>
        <v>0</v>
      </c>
      <c r="ES80" s="443">
        <f t="shared" si="117"/>
        <v>86</v>
      </c>
      <c r="EU80" s="245">
        <f t="shared" si="74"/>
        <v>3268</v>
      </c>
      <c r="EV80" s="245">
        <f t="shared" si="75"/>
        <v>3784</v>
      </c>
      <c r="EW80" s="245">
        <f t="shared" si="76"/>
        <v>4098</v>
      </c>
      <c r="EX80" s="245">
        <f t="shared" si="77"/>
        <v>3434</v>
      </c>
      <c r="EY80" s="245">
        <f t="shared" si="78"/>
        <v>3273</v>
      </c>
      <c r="EZ80" s="245">
        <f t="shared" si="79"/>
        <v>3431</v>
      </c>
      <c r="FA80" s="245">
        <f t="shared" si="80"/>
        <v>4151</v>
      </c>
      <c r="FB80" s="245">
        <f t="shared" si="81"/>
        <v>6077</v>
      </c>
      <c r="FC80" s="245">
        <f t="shared" si="82"/>
        <v>5591</v>
      </c>
      <c r="FD80" s="245">
        <f t="shared" si="83"/>
        <v>4651</v>
      </c>
      <c r="FE80" s="245">
        <f t="shared" si="84"/>
        <v>3721</v>
      </c>
      <c r="FF80" s="245">
        <f t="shared" si="85"/>
        <v>4394</v>
      </c>
      <c r="FG80" s="245">
        <f t="shared" si="86"/>
        <v>5852</v>
      </c>
      <c r="FH80" s="245">
        <f t="shared" si="87"/>
        <v>5868</v>
      </c>
      <c r="FI80" s="245">
        <f t="shared" si="88"/>
        <v>5277</v>
      </c>
      <c r="FJ80" s="245">
        <f t="shared" si="89"/>
        <v>3733</v>
      </c>
      <c r="FK80" s="245">
        <f t="shared" si="90"/>
        <v>2150</v>
      </c>
      <c r="FL80" s="245">
        <f t="shared" si="91"/>
        <v>857</v>
      </c>
      <c r="FM80" s="245">
        <f t="shared" si="92"/>
        <v>263</v>
      </c>
      <c r="FN80" s="245">
        <f t="shared" si="93"/>
        <v>52</v>
      </c>
      <c r="FO80" s="245">
        <f t="shared" si="94"/>
        <v>5</v>
      </c>
      <c r="FP80" s="452">
        <f t="shared" si="118"/>
        <v>73930</v>
      </c>
      <c r="FQ80" s="443">
        <f t="shared" si="95"/>
        <v>0</v>
      </c>
    </row>
    <row r="81" spans="1:173" s="232" customFormat="1" ht="12.75" x14ac:dyDescent="0.15">
      <c r="A81" s="230" t="s">
        <v>1190</v>
      </c>
      <c r="B81" s="261" t="s">
        <v>1066</v>
      </c>
      <c r="C81" s="245">
        <v>24148</v>
      </c>
      <c r="D81" s="245">
        <v>206</v>
      </c>
      <c r="E81" s="245">
        <v>259</v>
      </c>
      <c r="F81" s="245">
        <v>245</v>
      </c>
      <c r="G81" s="245">
        <v>234</v>
      </c>
      <c r="H81" s="245">
        <v>248</v>
      </c>
      <c r="I81" s="245">
        <v>239</v>
      </c>
      <c r="J81" s="245">
        <v>284</v>
      </c>
      <c r="K81" s="245">
        <v>275</v>
      </c>
      <c r="L81" s="245">
        <v>279</v>
      </c>
      <c r="M81" s="245">
        <v>264</v>
      </c>
      <c r="N81" s="245">
        <v>295</v>
      </c>
      <c r="O81" s="245">
        <v>268</v>
      </c>
      <c r="P81" s="245">
        <v>294</v>
      </c>
      <c r="Q81" s="245">
        <v>264</v>
      </c>
      <c r="R81" s="245">
        <v>256</v>
      </c>
      <c r="S81" s="245">
        <v>283</v>
      </c>
      <c r="T81" s="245">
        <v>273</v>
      </c>
      <c r="U81" s="245">
        <v>254</v>
      </c>
      <c r="V81" s="245">
        <v>216</v>
      </c>
      <c r="W81" s="245">
        <v>218</v>
      </c>
      <c r="X81" s="245">
        <v>216</v>
      </c>
      <c r="Y81" s="245">
        <v>201</v>
      </c>
      <c r="Z81" s="245">
        <v>240</v>
      </c>
      <c r="AA81" s="245">
        <v>223</v>
      </c>
      <c r="AB81" s="245">
        <v>242</v>
      </c>
      <c r="AC81" s="245">
        <v>248</v>
      </c>
      <c r="AD81" s="245">
        <v>274</v>
      </c>
      <c r="AE81" s="245">
        <v>284</v>
      </c>
      <c r="AF81" s="245">
        <v>278</v>
      </c>
      <c r="AG81" s="245">
        <v>299</v>
      </c>
      <c r="AH81" s="245">
        <v>297</v>
      </c>
      <c r="AI81" s="245">
        <v>296</v>
      </c>
      <c r="AJ81" s="245">
        <v>288</v>
      </c>
      <c r="AK81" s="245">
        <v>321</v>
      </c>
      <c r="AL81" s="245">
        <v>372</v>
      </c>
      <c r="AM81" s="245">
        <v>360</v>
      </c>
      <c r="AN81" s="245">
        <v>387</v>
      </c>
      <c r="AO81" s="245">
        <v>390</v>
      </c>
      <c r="AP81" s="245">
        <v>424</v>
      </c>
      <c r="AQ81" s="245">
        <v>354</v>
      </c>
      <c r="AR81" s="245">
        <v>325</v>
      </c>
      <c r="AS81" s="245">
        <v>333</v>
      </c>
      <c r="AT81" s="245">
        <v>364</v>
      </c>
      <c r="AU81" s="245">
        <v>329</v>
      </c>
      <c r="AV81" s="245">
        <v>256</v>
      </c>
      <c r="AW81" s="245">
        <v>315</v>
      </c>
      <c r="AX81" s="245">
        <v>330</v>
      </c>
      <c r="AY81" s="245">
        <v>332</v>
      </c>
      <c r="AZ81" s="245">
        <v>255</v>
      </c>
      <c r="BA81" s="245">
        <v>252</v>
      </c>
      <c r="BB81" s="245">
        <v>271</v>
      </c>
      <c r="BC81" s="245">
        <v>311</v>
      </c>
      <c r="BD81" s="245">
        <v>299</v>
      </c>
      <c r="BE81" s="245">
        <v>280</v>
      </c>
      <c r="BF81" s="245">
        <v>294</v>
      </c>
      <c r="BG81" s="245">
        <v>321</v>
      </c>
      <c r="BH81" s="245">
        <v>309</v>
      </c>
      <c r="BI81" s="245">
        <v>353</v>
      </c>
      <c r="BJ81" s="245">
        <v>336</v>
      </c>
      <c r="BK81" s="245">
        <v>363</v>
      </c>
      <c r="BL81" s="245">
        <v>386</v>
      </c>
      <c r="BM81" s="245">
        <v>428</v>
      </c>
      <c r="BN81" s="245">
        <v>403</v>
      </c>
      <c r="BO81" s="245">
        <v>437</v>
      </c>
      <c r="BP81" s="245">
        <v>287</v>
      </c>
      <c r="BQ81" s="245">
        <v>278</v>
      </c>
      <c r="BR81" s="245">
        <v>361</v>
      </c>
      <c r="BS81" s="245">
        <v>288</v>
      </c>
      <c r="BT81" s="245">
        <v>325</v>
      </c>
      <c r="BU81" s="245">
        <v>289</v>
      </c>
      <c r="BV81" s="245">
        <v>260</v>
      </c>
      <c r="BW81" s="245">
        <v>207</v>
      </c>
      <c r="BX81" s="245">
        <v>222</v>
      </c>
      <c r="BY81" s="245">
        <v>250</v>
      </c>
      <c r="BZ81" s="245">
        <v>271</v>
      </c>
      <c r="CA81" s="245">
        <v>200</v>
      </c>
      <c r="CB81" s="245">
        <v>183</v>
      </c>
      <c r="CC81" s="245">
        <v>228</v>
      </c>
      <c r="CD81" s="245">
        <v>207</v>
      </c>
      <c r="CE81" s="245">
        <v>145</v>
      </c>
      <c r="CF81" s="245">
        <v>157</v>
      </c>
      <c r="CG81" s="245">
        <v>145</v>
      </c>
      <c r="CH81" s="245">
        <v>141</v>
      </c>
      <c r="CI81" s="245">
        <v>112</v>
      </c>
      <c r="CJ81" s="245">
        <v>114</v>
      </c>
      <c r="CK81" s="245">
        <v>92</v>
      </c>
      <c r="CL81" s="245">
        <v>66</v>
      </c>
      <c r="CM81" s="245">
        <v>50</v>
      </c>
      <c r="CN81" s="245">
        <v>53</v>
      </c>
      <c r="CO81" s="245">
        <v>37</v>
      </c>
      <c r="CP81" s="245">
        <v>38</v>
      </c>
      <c r="CQ81" s="245">
        <v>15</v>
      </c>
      <c r="CR81" s="245">
        <v>14</v>
      </c>
      <c r="CS81" s="245">
        <v>19</v>
      </c>
      <c r="CT81" s="245">
        <v>13</v>
      </c>
      <c r="CU81" s="245">
        <v>7</v>
      </c>
      <c r="CV81" s="245">
        <v>8</v>
      </c>
      <c r="CW81" s="245">
        <v>3</v>
      </c>
      <c r="CX81" s="245">
        <v>5</v>
      </c>
      <c r="CY81" s="245">
        <v>2</v>
      </c>
      <c r="CZ81" s="245">
        <v>3</v>
      </c>
      <c r="DA81" s="266">
        <v>23</v>
      </c>
      <c r="DB81" s="245">
        <v>1192</v>
      </c>
      <c r="DC81" s="245">
        <v>1341</v>
      </c>
      <c r="DD81" s="245">
        <v>1377</v>
      </c>
      <c r="DE81" s="245">
        <v>1244</v>
      </c>
      <c r="DF81" s="245">
        <v>1122</v>
      </c>
      <c r="DG81" s="245">
        <v>1383</v>
      </c>
      <c r="DH81" s="245">
        <v>1574</v>
      </c>
      <c r="DI81" s="245">
        <v>1915</v>
      </c>
      <c r="DJ81" s="245">
        <v>1607</v>
      </c>
      <c r="DK81" s="245">
        <v>1484</v>
      </c>
      <c r="DL81" s="245">
        <v>1455</v>
      </c>
      <c r="DM81" s="245">
        <v>1682</v>
      </c>
      <c r="DN81" s="245">
        <v>1941</v>
      </c>
      <c r="DO81" s="245">
        <v>1541</v>
      </c>
      <c r="DP81" s="245">
        <v>1210</v>
      </c>
      <c r="DQ81" s="245">
        <v>963</v>
      </c>
      <c r="DR81" s="245">
        <v>669</v>
      </c>
      <c r="DS81" s="245">
        <v>298</v>
      </c>
      <c r="DT81" s="245">
        <v>99</v>
      </c>
      <c r="DU81" s="245">
        <v>25</v>
      </c>
      <c r="DV81" s="245">
        <v>3</v>
      </c>
      <c r="DW81" s="266">
        <f t="shared" si="96"/>
        <v>24125</v>
      </c>
      <c r="DX81" s="442">
        <f t="shared" si="97"/>
        <v>1</v>
      </c>
      <c r="DY81" s="442">
        <f t="shared" si="98"/>
        <v>1</v>
      </c>
      <c r="DZ81" s="442">
        <f t="shared" si="99"/>
        <v>1</v>
      </c>
      <c r="EA81" s="442">
        <f t="shared" si="100"/>
        <v>1</v>
      </c>
      <c r="EB81" s="442">
        <f t="shared" si="101"/>
        <v>1</v>
      </c>
      <c r="EC81" s="442">
        <f t="shared" si="102"/>
        <v>1</v>
      </c>
      <c r="ED81" s="442">
        <f t="shared" si="103"/>
        <v>2</v>
      </c>
      <c r="EE81" s="442">
        <f t="shared" si="104"/>
        <v>2</v>
      </c>
      <c r="EF81" s="442">
        <f t="shared" si="105"/>
        <v>2</v>
      </c>
      <c r="EG81" s="442">
        <f t="shared" si="106"/>
        <v>1</v>
      </c>
      <c r="EH81" s="442">
        <f t="shared" si="107"/>
        <v>1</v>
      </c>
      <c r="EI81" s="442">
        <f t="shared" si="108"/>
        <v>2</v>
      </c>
      <c r="EJ81" s="444">
        <f>ROUND($DA81*DN81/$DW81,0)+1</f>
        <v>3</v>
      </c>
      <c r="EK81" s="442">
        <f t="shared" si="109"/>
        <v>1</v>
      </c>
      <c r="EL81" s="442">
        <f t="shared" si="110"/>
        <v>1</v>
      </c>
      <c r="EM81" s="442">
        <f t="shared" si="111"/>
        <v>1</v>
      </c>
      <c r="EN81" s="442">
        <f t="shared" si="112"/>
        <v>1</v>
      </c>
      <c r="EO81" s="442">
        <f t="shared" si="113"/>
        <v>0</v>
      </c>
      <c r="EP81" s="442">
        <f t="shared" si="114"/>
        <v>0</v>
      </c>
      <c r="EQ81" s="442">
        <f t="shared" si="115"/>
        <v>0</v>
      </c>
      <c r="ER81" s="442">
        <f t="shared" si="116"/>
        <v>0</v>
      </c>
      <c r="ES81" s="443">
        <f t="shared" si="117"/>
        <v>23</v>
      </c>
      <c r="EU81" s="245">
        <f t="shared" si="74"/>
        <v>1193</v>
      </c>
      <c r="EV81" s="245">
        <f t="shared" si="75"/>
        <v>1342</v>
      </c>
      <c r="EW81" s="245">
        <f t="shared" si="76"/>
        <v>1378</v>
      </c>
      <c r="EX81" s="245">
        <f t="shared" si="77"/>
        <v>1245</v>
      </c>
      <c r="EY81" s="245">
        <f t="shared" si="78"/>
        <v>1123</v>
      </c>
      <c r="EZ81" s="245">
        <f t="shared" si="79"/>
        <v>1384</v>
      </c>
      <c r="FA81" s="245">
        <f t="shared" si="80"/>
        <v>1576</v>
      </c>
      <c r="FB81" s="245">
        <f t="shared" si="81"/>
        <v>1917</v>
      </c>
      <c r="FC81" s="245">
        <f t="shared" si="82"/>
        <v>1609</v>
      </c>
      <c r="FD81" s="245">
        <f t="shared" si="83"/>
        <v>1485</v>
      </c>
      <c r="FE81" s="245">
        <f t="shared" si="84"/>
        <v>1456</v>
      </c>
      <c r="FF81" s="245">
        <f t="shared" si="85"/>
        <v>1684</v>
      </c>
      <c r="FG81" s="245">
        <f t="shared" si="86"/>
        <v>1944</v>
      </c>
      <c r="FH81" s="245">
        <f t="shared" si="87"/>
        <v>1542</v>
      </c>
      <c r="FI81" s="245">
        <f t="shared" si="88"/>
        <v>1211</v>
      </c>
      <c r="FJ81" s="245">
        <f t="shared" si="89"/>
        <v>964</v>
      </c>
      <c r="FK81" s="245">
        <f t="shared" si="90"/>
        <v>670</v>
      </c>
      <c r="FL81" s="245">
        <f t="shared" si="91"/>
        <v>298</v>
      </c>
      <c r="FM81" s="245">
        <f t="shared" si="92"/>
        <v>99</v>
      </c>
      <c r="FN81" s="245">
        <f t="shared" si="93"/>
        <v>25</v>
      </c>
      <c r="FO81" s="245">
        <f t="shared" si="94"/>
        <v>3</v>
      </c>
      <c r="FP81" s="452">
        <f t="shared" si="118"/>
        <v>24148</v>
      </c>
      <c r="FQ81" s="443">
        <f t="shared" si="95"/>
        <v>0</v>
      </c>
    </row>
    <row r="82" spans="1:173" s="232" customFormat="1" ht="12.75" x14ac:dyDescent="0.15">
      <c r="A82" s="230" t="s">
        <v>1191</v>
      </c>
      <c r="B82" s="261" t="s">
        <v>1066</v>
      </c>
      <c r="C82" s="245">
        <v>55175</v>
      </c>
      <c r="D82" s="245">
        <v>399</v>
      </c>
      <c r="E82" s="245">
        <v>398</v>
      </c>
      <c r="F82" s="245">
        <v>449</v>
      </c>
      <c r="G82" s="245">
        <v>467</v>
      </c>
      <c r="H82" s="245">
        <v>448</v>
      </c>
      <c r="I82" s="245">
        <v>488</v>
      </c>
      <c r="J82" s="245">
        <v>543</v>
      </c>
      <c r="K82" s="245">
        <v>515</v>
      </c>
      <c r="L82" s="245">
        <v>540</v>
      </c>
      <c r="M82" s="245">
        <v>562</v>
      </c>
      <c r="N82" s="245">
        <v>610</v>
      </c>
      <c r="O82" s="245">
        <v>687</v>
      </c>
      <c r="P82" s="245">
        <v>674</v>
      </c>
      <c r="Q82" s="245">
        <v>752</v>
      </c>
      <c r="R82" s="245">
        <v>755</v>
      </c>
      <c r="S82" s="245">
        <v>820</v>
      </c>
      <c r="T82" s="245">
        <v>825</v>
      </c>
      <c r="U82" s="245">
        <v>845</v>
      </c>
      <c r="V82" s="245">
        <v>887</v>
      </c>
      <c r="W82" s="245">
        <v>856</v>
      </c>
      <c r="X82" s="245">
        <v>805</v>
      </c>
      <c r="Y82" s="245">
        <v>828</v>
      </c>
      <c r="Z82" s="245">
        <v>772</v>
      </c>
      <c r="AA82" s="245">
        <v>721</v>
      </c>
      <c r="AB82" s="245">
        <v>697</v>
      </c>
      <c r="AC82" s="245">
        <v>640</v>
      </c>
      <c r="AD82" s="245">
        <v>616</v>
      </c>
      <c r="AE82" s="245">
        <v>634</v>
      </c>
      <c r="AF82" s="245">
        <v>501</v>
      </c>
      <c r="AG82" s="245">
        <v>588</v>
      </c>
      <c r="AH82" s="245">
        <v>544</v>
      </c>
      <c r="AI82" s="245">
        <v>527</v>
      </c>
      <c r="AJ82" s="245">
        <v>553</v>
      </c>
      <c r="AK82" s="245">
        <v>583</v>
      </c>
      <c r="AL82" s="245">
        <v>581</v>
      </c>
      <c r="AM82" s="245">
        <v>651</v>
      </c>
      <c r="AN82" s="245">
        <v>681</v>
      </c>
      <c r="AO82" s="245">
        <v>651</v>
      </c>
      <c r="AP82" s="245">
        <v>750</v>
      </c>
      <c r="AQ82" s="245">
        <v>646</v>
      </c>
      <c r="AR82" s="245">
        <v>683</v>
      </c>
      <c r="AS82" s="245">
        <v>694</v>
      </c>
      <c r="AT82" s="245">
        <v>743</v>
      </c>
      <c r="AU82" s="245">
        <v>808</v>
      </c>
      <c r="AV82" s="245">
        <v>640</v>
      </c>
      <c r="AW82" s="245">
        <v>876</v>
      </c>
      <c r="AX82" s="245">
        <v>861</v>
      </c>
      <c r="AY82" s="245">
        <v>899</v>
      </c>
      <c r="AZ82" s="245">
        <v>864</v>
      </c>
      <c r="BA82" s="245">
        <v>825</v>
      </c>
      <c r="BB82" s="245">
        <v>892</v>
      </c>
      <c r="BC82" s="245">
        <v>925</v>
      </c>
      <c r="BD82" s="245">
        <v>833</v>
      </c>
      <c r="BE82" s="245">
        <v>839</v>
      </c>
      <c r="BF82" s="245">
        <v>885</v>
      </c>
      <c r="BG82" s="245">
        <v>862</v>
      </c>
      <c r="BH82" s="245">
        <v>873</v>
      </c>
      <c r="BI82" s="245">
        <v>892</v>
      </c>
      <c r="BJ82" s="245">
        <v>966</v>
      </c>
      <c r="BK82" s="245">
        <v>939</v>
      </c>
      <c r="BL82" s="245">
        <v>931</v>
      </c>
      <c r="BM82" s="245">
        <v>1095</v>
      </c>
      <c r="BN82" s="245">
        <v>950</v>
      </c>
      <c r="BO82" s="245">
        <v>863</v>
      </c>
      <c r="BP82" s="245">
        <v>507</v>
      </c>
      <c r="BQ82" s="245">
        <v>532</v>
      </c>
      <c r="BR82" s="245">
        <v>603</v>
      </c>
      <c r="BS82" s="245">
        <v>580</v>
      </c>
      <c r="BT82" s="245">
        <v>590</v>
      </c>
      <c r="BU82" s="245">
        <v>532</v>
      </c>
      <c r="BV82" s="245">
        <v>431</v>
      </c>
      <c r="BW82" s="245">
        <v>371</v>
      </c>
      <c r="BX82" s="245">
        <v>416</v>
      </c>
      <c r="BY82" s="245">
        <v>424</v>
      </c>
      <c r="BZ82" s="245">
        <v>412</v>
      </c>
      <c r="CA82" s="245">
        <v>346</v>
      </c>
      <c r="CB82" s="245">
        <v>343</v>
      </c>
      <c r="CC82" s="245">
        <v>341</v>
      </c>
      <c r="CD82" s="245">
        <v>326</v>
      </c>
      <c r="CE82" s="245">
        <v>287</v>
      </c>
      <c r="CF82" s="245">
        <v>273</v>
      </c>
      <c r="CG82" s="245">
        <v>254</v>
      </c>
      <c r="CH82" s="245">
        <v>241</v>
      </c>
      <c r="CI82" s="245">
        <v>186</v>
      </c>
      <c r="CJ82" s="245">
        <v>164</v>
      </c>
      <c r="CK82" s="245">
        <v>174</v>
      </c>
      <c r="CL82" s="245">
        <v>128</v>
      </c>
      <c r="CM82" s="245">
        <v>81</v>
      </c>
      <c r="CN82" s="245">
        <v>84</v>
      </c>
      <c r="CO82" s="245">
        <v>59</v>
      </c>
      <c r="CP82" s="245">
        <v>49</v>
      </c>
      <c r="CQ82" s="245">
        <v>27</v>
      </c>
      <c r="CR82" s="245">
        <v>21</v>
      </c>
      <c r="CS82" s="245">
        <v>13</v>
      </c>
      <c r="CT82" s="245">
        <v>13</v>
      </c>
      <c r="CU82" s="245">
        <v>9</v>
      </c>
      <c r="CV82" s="245">
        <v>12</v>
      </c>
      <c r="CW82" s="245">
        <v>3</v>
      </c>
      <c r="CX82" s="245">
        <v>5</v>
      </c>
      <c r="CY82" s="245">
        <v>1</v>
      </c>
      <c r="CZ82" s="245">
        <v>2</v>
      </c>
      <c r="DA82" s="266">
        <v>208</v>
      </c>
      <c r="DB82" s="245">
        <v>2161</v>
      </c>
      <c r="DC82" s="245">
        <v>2648</v>
      </c>
      <c r="DD82" s="245">
        <v>3478</v>
      </c>
      <c r="DE82" s="245">
        <v>4233</v>
      </c>
      <c r="DF82" s="245">
        <v>3823</v>
      </c>
      <c r="DG82" s="245">
        <v>2979</v>
      </c>
      <c r="DH82" s="245">
        <v>2788</v>
      </c>
      <c r="DI82" s="245">
        <v>3379</v>
      </c>
      <c r="DJ82" s="245">
        <v>3568</v>
      </c>
      <c r="DK82" s="245">
        <v>4325</v>
      </c>
      <c r="DL82" s="245">
        <v>4374</v>
      </c>
      <c r="DM82" s="245">
        <v>4532</v>
      </c>
      <c r="DN82" s="245">
        <v>4346</v>
      </c>
      <c r="DO82" s="245">
        <v>2837</v>
      </c>
      <c r="DP82" s="245">
        <v>2054</v>
      </c>
      <c r="DQ82" s="245">
        <v>1643</v>
      </c>
      <c r="DR82" s="245">
        <v>1118</v>
      </c>
      <c r="DS82" s="245">
        <v>526</v>
      </c>
      <c r="DT82" s="245">
        <v>123</v>
      </c>
      <c r="DU82" s="245">
        <v>30</v>
      </c>
      <c r="DV82" s="245">
        <v>2</v>
      </c>
      <c r="DW82" s="266">
        <f t="shared" si="96"/>
        <v>54967</v>
      </c>
      <c r="DX82" s="442">
        <f t="shared" si="97"/>
        <v>8</v>
      </c>
      <c r="DY82" s="442">
        <f t="shared" si="98"/>
        <v>10</v>
      </c>
      <c r="DZ82" s="442">
        <f t="shared" si="99"/>
        <v>13</v>
      </c>
      <c r="EA82" s="442">
        <f t="shared" si="100"/>
        <v>16</v>
      </c>
      <c r="EB82" s="442">
        <f t="shared" si="101"/>
        <v>14</v>
      </c>
      <c r="EC82" s="442">
        <f t="shared" si="102"/>
        <v>11</v>
      </c>
      <c r="ED82" s="442">
        <f t="shared" si="103"/>
        <v>11</v>
      </c>
      <c r="EE82" s="442">
        <f t="shared" si="104"/>
        <v>13</v>
      </c>
      <c r="EF82" s="442">
        <f t="shared" si="105"/>
        <v>14</v>
      </c>
      <c r="EG82" s="442">
        <f t="shared" si="106"/>
        <v>16</v>
      </c>
      <c r="EH82" s="442">
        <f t="shared" si="107"/>
        <v>17</v>
      </c>
      <c r="EI82" s="442">
        <f t="shared" si="108"/>
        <v>17</v>
      </c>
      <c r="EJ82" s="444">
        <f>ROUND($DA82*DN82/$DW82,0)+1</f>
        <v>17</v>
      </c>
      <c r="EK82" s="442">
        <f t="shared" si="109"/>
        <v>11</v>
      </c>
      <c r="EL82" s="442">
        <f t="shared" si="110"/>
        <v>8</v>
      </c>
      <c r="EM82" s="442">
        <f t="shared" si="111"/>
        <v>6</v>
      </c>
      <c r="EN82" s="442">
        <f t="shared" si="112"/>
        <v>4</v>
      </c>
      <c r="EO82" s="442">
        <f t="shared" si="113"/>
        <v>2</v>
      </c>
      <c r="EP82" s="442">
        <f t="shared" si="114"/>
        <v>0</v>
      </c>
      <c r="EQ82" s="442">
        <f t="shared" si="115"/>
        <v>0</v>
      </c>
      <c r="ER82" s="442">
        <f t="shared" si="116"/>
        <v>0</v>
      </c>
      <c r="ES82" s="443">
        <f t="shared" si="117"/>
        <v>208</v>
      </c>
      <c r="EU82" s="245">
        <f t="shared" si="74"/>
        <v>2169</v>
      </c>
      <c r="EV82" s="245">
        <f t="shared" si="75"/>
        <v>2658</v>
      </c>
      <c r="EW82" s="245">
        <f t="shared" si="76"/>
        <v>3491</v>
      </c>
      <c r="EX82" s="245">
        <f t="shared" si="77"/>
        <v>4249</v>
      </c>
      <c r="EY82" s="245">
        <f t="shared" si="78"/>
        <v>3837</v>
      </c>
      <c r="EZ82" s="245">
        <f t="shared" si="79"/>
        <v>2990</v>
      </c>
      <c r="FA82" s="245">
        <f t="shared" si="80"/>
        <v>2799</v>
      </c>
      <c r="FB82" s="245">
        <f t="shared" si="81"/>
        <v>3392</v>
      </c>
      <c r="FC82" s="245">
        <f t="shared" si="82"/>
        <v>3582</v>
      </c>
      <c r="FD82" s="245">
        <f t="shared" si="83"/>
        <v>4341</v>
      </c>
      <c r="FE82" s="245">
        <f t="shared" si="84"/>
        <v>4391</v>
      </c>
      <c r="FF82" s="245">
        <f t="shared" si="85"/>
        <v>4549</v>
      </c>
      <c r="FG82" s="245">
        <f t="shared" si="86"/>
        <v>4363</v>
      </c>
      <c r="FH82" s="245">
        <f t="shared" si="87"/>
        <v>2848</v>
      </c>
      <c r="FI82" s="245">
        <f t="shared" si="88"/>
        <v>2062</v>
      </c>
      <c r="FJ82" s="245">
        <f t="shared" si="89"/>
        <v>1649</v>
      </c>
      <c r="FK82" s="245">
        <f t="shared" si="90"/>
        <v>1122</v>
      </c>
      <c r="FL82" s="245">
        <f t="shared" si="91"/>
        <v>528</v>
      </c>
      <c r="FM82" s="245">
        <f t="shared" si="92"/>
        <v>123</v>
      </c>
      <c r="FN82" s="245">
        <f t="shared" si="93"/>
        <v>30</v>
      </c>
      <c r="FO82" s="245">
        <f t="shared" si="94"/>
        <v>2</v>
      </c>
      <c r="FP82" s="452">
        <f t="shared" si="118"/>
        <v>55175</v>
      </c>
      <c r="FQ82" s="443">
        <f t="shared" si="95"/>
        <v>0</v>
      </c>
    </row>
    <row r="83" spans="1:173" s="232" customFormat="1" ht="12.75" x14ac:dyDescent="0.15">
      <c r="A83" s="230" t="s">
        <v>1192</v>
      </c>
      <c r="B83" s="261" t="s">
        <v>1066</v>
      </c>
      <c r="C83" s="245">
        <v>23392</v>
      </c>
      <c r="D83" s="245">
        <v>144</v>
      </c>
      <c r="E83" s="245">
        <v>191</v>
      </c>
      <c r="F83" s="245">
        <v>179</v>
      </c>
      <c r="G83" s="245">
        <v>196</v>
      </c>
      <c r="H83" s="245">
        <v>164</v>
      </c>
      <c r="I83" s="245">
        <v>196</v>
      </c>
      <c r="J83" s="245">
        <v>239</v>
      </c>
      <c r="K83" s="245">
        <v>212</v>
      </c>
      <c r="L83" s="245">
        <v>225</v>
      </c>
      <c r="M83" s="245">
        <v>217</v>
      </c>
      <c r="N83" s="245">
        <v>216</v>
      </c>
      <c r="O83" s="245">
        <v>258</v>
      </c>
      <c r="P83" s="245">
        <v>250</v>
      </c>
      <c r="Q83" s="245">
        <v>240</v>
      </c>
      <c r="R83" s="245">
        <v>241</v>
      </c>
      <c r="S83" s="245">
        <v>275</v>
      </c>
      <c r="T83" s="245">
        <v>309</v>
      </c>
      <c r="U83" s="245">
        <v>278</v>
      </c>
      <c r="V83" s="245">
        <v>268</v>
      </c>
      <c r="W83" s="245">
        <v>231</v>
      </c>
      <c r="X83" s="245">
        <v>232</v>
      </c>
      <c r="Y83" s="245">
        <v>223</v>
      </c>
      <c r="Z83" s="245">
        <v>217</v>
      </c>
      <c r="AA83" s="245">
        <v>250</v>
      </c>
      <c r="AB83" s="245">
        <v>239</v>
      </c>
      <c r="AC83" s="245">
        <v>252</v>
      </c>
      <c r="AD83" s="245">
        <v>276</v>
      </c>
      <c r="AE83" s="245">
        <v>273</v>
      </c>
      <c r="AF83" s="245">
        <v>245</v>
      </c>
      <c r="AG83" s="245">
        <v>287</v>
      </c>
      <c r="AH83" s="245">
        <v>248</v>
      </c>
      <c r="AI83" s="245">
        <v>257</v>
      </c>
      <c r="AJ83" s="245">
        <v>248</v>
      </c>
      <c r="AK83" s="245">
        <v>273</v>
      </c>
      <c r="AL83" s="245">
        <v>316</v>
      </c>
      <c r="AM83" s="245">
        <v>311</v>
      </c>
      <c r="AN83" s="245">
        <v>325</v>
      </c>
      <c r="AO83" s="245">
        <v>315</v>
      </c>
      <c r="AP83" s="245">
        <v>315</v>
      </c>
      <c r="AQ83" s="245">
        <v>308</v>
      </c>
      <c r="AR83" s="245">
        <v>283</v>
      </c>
      <c r="AS83" s="245">
        <v>310</v>
      </c>
      <c r="AT83" s="245">
        <v>268</v>
      </c>
      <c r="AU83" s="245">
        <v>312</v>
      </c>
      <c r="AV83" s="245">
        <v>217</v>
      </c>
      <c r="AW83" s="245">
        <v>306</v>
      </c>
      <c r="AX83" s="245">
        <v>287</v>
      </c>
      <c r="AY83" s="245">
        <v>277</v>
      </c>
      <c r="AZ83" s="245">
        <v>269</v>
      </c>
      <c r="BA83" s="245">
        <v>288</v>
      </c>
      <c r="BB83" s="245">
        <v>305</v>
      </c>
      <c r="BC83" s="245">
        <v>313</v>
      </c>
      <c r="BD83" s="245">
        <v>302</v>
      </c>
      <c r="BE83" s="245">
        <v>280</v>
      </c>
      <c r="BF83" s="245">
        <v>344</v>
      </c>
      <c r="BG83" s="245">
        <v>348</v>
      </c>
      <c r="BH83" s="245">
        <v>324</v>
      </c>
      <c r="BI83" s="245">
        <v>351</v>
      </c>
      <c r="BJ83" s="245">
        <v>357</v>
      </c>
      <c r="BK83" s="245">
        <v>394</v>
      </c>
      <c r="BL83" s="245">
        <v>448</v>
      </c>
      <c r="BM83" s="245">
        <v>469</v>
      </c>
      <c r="BN83" s="245">
        <v>476</v>
      </c>
      <c r="BO83" s="245">
        <v>429</v>
      </c>
      <c r="BP83" s="245">
        <v>265</v>
      </c>
      <c r="BQ83" s="245">
        <v>272</v>
      </c>
      <c r="BR83" s="245">
        <v>338</v>
      </c>
      <c r="BS83" s="245">
        <v>284</v>
      </c>
      <c r="BT83" s="245">
        <v>336</v>
      </c>
      <c r="BU83" s="245">
        <v>314</v>
      </c>
      <c r="BV83" s="245">
        <v>220</v>
      </c>
      <c r="BW83" s="245">
        <v>225</v>
      </c>
      <c r="BX83" s="245">
        <v>226</v>
      </c>
      <c r="BY83" s="245">
        <v>249</v>
      </c>
      <c r="BZ83" s="245">
        <v>273</v>
      </c>
      <c r="CA83" s="245">
        <v>236</v>
      </c>
      <c r="CB83" s="245">
        <v>213</v>
      </c>
      <c r="CC83" s="245">
        <v>222</v>
      </c>
      <c r="CD83" s="245">
        <v>209</v>
      </c>
      <c r="CE83" s="245">
        <v>202</v>
      </c>
      <c r="CF83" s="245">
        <v>195</v>
      </c>
      <c r="CG83" s="245">
        <v>181</v>
      </c>
      <c r="CH83" s="245">
        <v>190</v>
      </c>
      <c r="CI83" s="245">
        <v>153</v>
      </c>
      <c r="CJ83" s="245">
        <v>135</v>
      </c>
      <c r="CK83" s="245">
        <v>112</v>
      </c>
      <c r="CL83" s="245">
        <v>107</v>
      </c>
      <c r="CM83" s="245">
        <v>70</v>
      </c>
      <c r="CN83" s="245">
        <v>65</v>
      </c>
      <c r="CO83" s="245">
        <v>37</v>
      </c>
      <c r="CP83" s="245">
        <v>39</v>
      </c>
      <c r="CQ83" s="245">
        <v>37</v>
      </c>
      <c r="CR83" s="245">
        <v>21</v>
      </c>
      <c r="CS83" s="245">
        <v>15</v>
      </c>
      <c r="CT83" s="245">
        <v>18</v>
      </c>
      <c r="CU83" s="245">
        <v>8</v>
      </c>
      <c r="CV83" s="245">
        <v>8</v>
      </c>
      <c r="CW83" s="245">
        <v>6</v>
      </c>
      <c r="CX83" s="245">
        <v>5</v>
      </c>
      <c r="CY83" s="245">
        <v>0</v>
      </c>
      <c r="CZ83" s="245">
        <v>1</v>
      </c>
      <c r="DA83" s="266">
        <v>9</v>
      </c>
      <c r="DB83" s="245">
        <v>874</v>
      </c>
      <c r="DC83" s="245">
        <v>1089</v>
      </c>
      <c r="DD83" s="245">
        <v>1205</v>
      </c>
      <c r="DE83" s="245">
        <v>1361</v>
      </c>
      <c r="DF83" s="245">
        <v>1161</v>
      </c>
      <c r="DG83" s="245">
        <v>1333</v>
      </c>
      <c r="DH83" s="245">
        <v>1342</v>
      </c>
      <c r="DI83" s="245">
        <v>1574</v>
      </c>
      <c r="DJ83" s="245">
        <v>1390</v>
      </c>
      <c r="DK83" s="245">
        <v>1427</v>
      </c>
      <c r="DL83" s="245">
        <v>1544</v>
      </c>
      <c r="DM83" s="245">
        <v>1774</v>
      </c>
      <c r="DN83" s="245">
        <v>2087</v>
      </c>
      <c r="DO83" s="245">
        <v>1544</v>
      </c>
      <c r="DP83" s="245">
        <v>1193</v>
      </c>
      <c r="DQ83" s="245">
        <v>1082</v>
      </c>
      <c r="DR83" s="245">
        <v>854</v>
      </c>
      <c r="DS83" s="245">
        <v>391</v>
      </c>
      <c r="DT83" s="245">
        <v>130</v>
      </c>
      <c r="DU83" s="245">
        <v>27</v>
      </c>
      <c r="DV83" s="245">
        <v>1</v>
      </c>
      <c r="DW83" s="266">
        <f t="shared" si="96"/>
        <v>23383</v>
      </c>
      <c r="DX83" s="442">
        <f t="shared" si="97"/>
        <v>0</v>
      </c>
      <c r="DY83" s="442">
        <f t="shared" si="98"/>
        <v>0</v>
      </c>
      <c r="DZ83" s="442">
        <f t="shared" si="99"/>
        <v>0</v>
      </c>
      <c r="EA83" s="442">
        <f t="shared" si="100"/>
        <v>1</v>
      </c>
      <c r="EB83" s="442">
        <f t="shared" si="101"/>
        <v>0</v>
      </c>
      <c r="EC83" s="444">
        <f>ROUND($DA83*DG83/$DW83,0)-1</f>
        <v>0</v>
      </c>
      <c r="ED83" s="442">
        <f t="shared" si="103"/>
        <v>1</v>
      </c>
      <c r="EE83" s="442">
        <f t="shared" si="104"/>
        <v>1</v>
      </c>
      <c r="EF83" s="442">
        <f t="shared" si="105"/>
        <v>1</v>
      </c>
      <c r="EG83" s="442">
        <f t="shared" si="106"/>
        <v>1</v>
      </c>
      <c r="EH83" s="442">
        <f t="shared" si="107"/>
        <v>1</v>
      </c>
      <c r="EI83" s="442">
        <f t="shared" si="108"/>
        <v>1</v>
      </c>
      <c r="EJ83" s="444">
        <f>ROUND($DA83*DN83/$DW83,0)</f>
        <v>1</v>
      </c>
      <c r="EK83" s="442">
        <f t="shared" si="109"/>
        <v>1</v>
      </c>
      <c r="EL83" s="442">
        <f t="shared" si="110"/>
        <v>0</v>
      </c>
      <c r="EM83" s="442">
        <f t="shared" si="111"/>
        <v>0</v>
      </c>
      <c r="EN83" s="442">
        <f t="shared" si="112"/>
        <v>0</v>
      </c>
      <c r="EO83" s="442">
        <f t="shared" si="113"/>
        <v>0</v>
      </c>
      <c r="EP83" s="442">
        <f t="shared" si="114"/>
        <v>0</v>
      </c>
      <c r="EQ83" s="442">
        <f t="shared" si="115"/>
        <v>0</v>
      </c>
      <c r="ER83" s="442">
        <f t="shared" si="116"/>
        <v>0</v>
      </c>
      <c r="ES83" s="443">
        <f t="shared" si="117"/>
        <v>9</v>
      </c>
      <c r="EU83" s="245">
        <f t="shared" si="74"/>
        <v>874</v>
      </c>
      <c r="EV83" s="245">
        <f t="shared" si="75"/>
        <v>1089</v>
      </c>
      <c r="EW83" s="245">
        <f t="shared" si="76"/>
        <v>1205</v>
      </c>
      <c r="EX83" s="245">
        <f t="shared" si="77"/>
        <v>1362</v>
      </c>
      <c r="EY83" s="245">
        <f t="shared" si="78"/>
        <v>1161</v>
      </c>
      <c r="EZ83" s="245">
        <f t="shared" si="79"/>
        <v>1333</v>
      </c>
      <c r="FA83" s="245">
        <f t="shared" si="80"/>
        <v>1343</v>
      </c>
      <c r="FB83" s="245">
        <f t="shared" si="81"/>
        <v>1575</v>
      </c>
      <c r="FC83" s="245">
        <f t="shared" si="82"/>
        <v>1391</v>
      </c>
      <c r="FD83" s="245">
        <f t="shared" si="83"/>
        <v>1428</v>
      </c>
      <c r="FE83" s="245">
        <f t="shared" si="84"/>
        <v>1545</v>
      </c>
      <c r="FF83" s="245">
        <f t="shared" si="85"/>
        <v>1775</v>
      </c>
      <c r="FG83" s="245">
        <f t="shared" si="86"/>
        <v>2088</v>
      </c>
      <c r="FH83" s="245">
        <f t="shared" si="87"/>
        <v>1545</v>
      </c>
      <c r="FI83" s="245">
        <f t="shared" si="88"/>
        <v>1193</v>
      </c>
      <c r="FJ83" s="245">
        <f t="shared" si="89"/>
        <v>1082</v>
      </c>
      <c r="FK83" s="245">
        <f t="shared" si="90"/>
        <v>854</v>
      </c>
      <c r="FL83" s="245">
        <f t="shared" si="91"/>
        <v>391</v>
      </c>
      <c r="FM83" s="245">
        <f t="shared" si="92"/>
        <v>130</v>
      </c>
      <c r="FN83" s="245">
        <f t="shared" si="93"/>
        <v>27</v>
      </c>
      <c r="FO83" s="245">
        <f t="shared" si="94"/>
        <v>1</v>
      </c>
      <c r="FP83" s="452">
        <f t="shared" si="118"/>
        <v>23392</v>
      </c>
      <c r="FQ83" s="443">
        <f t="shared" si="95"/>
        <v>0</v>
      </c>
    </row>
    <row r="84" spans="1:173" s="232" customFormat="1" ht="12.75" x14ac:dyDescent="0.15">
      <c r="A84" s="230" t="s">
        <v>1193</v>
      </c>
      <c r="B84" s="261" t="s">
        <v>1066</v>
      </c>
      <c r="C84" s="245">
        <v>20616</v>
      </c>
      <c r="D84" s="245">
        <v>161</v>
      </c>
      <c r="E84" s="245">
        <v>161</v>
      </c>
      <c r="F84" s="245">
        <v>159</v>
      </c>
      <c r="G84" s="245">
        <v>179</v>
      </c>
      <c r="H84" s="245">
        <v>156</v>
      </c>
      <c r="I84" s="245">
        <v>166</v>
      </c>
      <c r="J84" s="245">
        <v>199</v>
      </c>
      <c r="K84" s="245">
        <v>172</v>
      </c>
      <c r="L84" s="245">
        <v>200</v>
      </c>
      <c r="M84" s="245">
        <v>191</v>
      </c>
      <c r="N84" s="245">
        <v>215</v>
      </c>
      <c r="O84" s="245">
        <v>221</v>
      </c>
      <c r="P84" s="245">
        <v>235</v>
      </c>
      <c r="Q84" s="245">
        <v>203</v>
      </c>
      <c r="R84" s="245">
        <v>224</v>
      </c>
      <c r="S84" s="245">
        <v>247</v>
      </c>
      <c r="T84" s="245">
        <v>256</v>
      </c>
      <c r="U84" s="245">
        <v>271</v>
      </c>
      <c r="V84" s="245">
        <v>211</v>
      </c>
      <c r="W84" s="245">
        <v>178</v>
      </c>
      <c r="X84" s="245">
        <v>151</v>
      </c>
      <c r="Y84" s="245">
        <v>164</v>
      </c>
      <c r="Z84" s="245">
        <v>199</v>
      </c>
      <c r="AA84" s="245">
        <v>174</v>
      </c>
      <c r="AB84" s="245">
        <v>178</v>
      </c>
      <c r="AC84" s="245">
        <v>204</v>
      </c>
      <c r="AD84" s="245">
        <v>220</v>
      </c>
      <c r="AE84" s="245">
        <v>187</v>
      </c>
      <c r="AF84" s="245">
        <v>206</v>
      </c>
      <c r="AG84" s="245">
        <v>205</v>
      </c>
      <c r="AH84" s="245">
        <v>215</v>
      </c>
      <c r="AI84" s="245">
        <v>226</v>
      </c>
      <c r="AJ84" s="245">
        <v>226</v>
      </c>
      <c r="AK84" s="245">
        <v>200</v>
      </c>
      <c r="AL84" s="245">
        <v>235</v>
      </c>
      <c r="AM84" s="245">
        <v>223</v>
      </c>
      <c r="AN84" s="245">
        <v>250</v>
      </c>
      <c r="AO84" s="245">
        <v>299</v>
      </c>
      <c r="AP84" s="245">
        <v>255</v>
      </c>
      <c r="AQ84" s="245">
        <v>253</v>
      </c>
      <c r="AR84" s="245">
        <v>281</v>
      </c>
      <c r="AS84" s="245">
        <v>235</v>
      </c>
      <c r="AT84" s="245">
        <v>227</v>
      </c>
      <c r="AU84" s="245">
        <v>219</v>
      </c>
      <c r="AV84" s="245">
        <v>174</v>
      </c>
      <c r="AW84" s="245">
        <v>245</v>
      </c>
      <c r="AX84" s="245">
        <v>227</v>
      </c>
      <c r="AY84" s="245">
        <v>237</v>
      </c>
      <c r="AZ84" s="245">
        <v>270</v>
      </c>
      <c r="BA84" s="245">
        <v>249</v>
      </c>
      <c r="BB84" s="245">
        <v>306</v>
      </c>
      <c r="BC84" s="245">
        <v>276</v>
      </c>
      <c r="BD84" s="245">
        <v>258</v>
      </c>
      <c r="BE84" s="245">
        <v>283</v>
      </c>
      <c r="BF84" s="245">
        <v>282</v>
      </c>
      <c r="BG84" s="245">
        <v>304</v>
      </c>
      <c r="BH84" s="245">
        <v>326</v>
      </c>
      <c r="BI84" s="245">
        <v>327</v>
      </c>
      <c r="BJ84" s="245">
        <v>348</v>
      </c>
      <c r="BK84" s="245">
        <v>368</v>
      </c>
      <c r="BL84" s="245">
        <v>411</v>
      </c>
      <c r="BM84" s="245">
        <v>423</v>
      </c>
      <c r="BN84" s="245">
        <v>396</v>
      </c>
      <c r="BO84" s="245">
        <v>365</v>
      </c>
      <c r="BP84" s="245">
        <v>217</v>
      </c>
      <c r="BQ84" s="245">
        <v>214</v>
      </c>
      <c r="BR84" s="245">
        <v>318</v>
      </c>
      <c r="BS84" s="245">
        <v>240</v>
      </c>
      <c r="BT84" s="245">
        <v>303</v>
      </c>
      <c r="BU84" s="245">
        <v>258</v>
      </c>
      <c r="BV84" s="245">
        <v>219</v>
      </c>
      <c r="BW84" s="245">
        <v>199</v>
      </c>
      <c r="BX84" s="245">
        <v>240</v>
      </c>
      <c r="BY84" s="245">
        <v>238</v>
      </c>
      <c r="BZ84" s="245">
        <v>256</v>
      </c>
      <c r="CA84" s="245">
        <v>246</v>
      </c>
      <c r="CB84" s="245">
        <v>217</v>
      </c>
      <c r="CC84" s="245">
        <v>222</v>
      </c>
      <c r="CD84" s="245">
        <v>235</v>
      </c>
      <c r="CE84" s="245">
        <v>219</v>
      </c>
      <c r="CF84" s="245">
        <v>226</v>
      </c>
      <c r="CG84" s="245">
        <v>188</v>
      </c>
      <c r="CH84" s="245">
        <v>172</v>
      </c>
      <c r="CI84" s="245">
        <v>159</v>
      </c>
      <c r="CJ84" s="245">
        <v>166</v>
      </c>
      <c r="CK84" s="245">
        <v>113</v>
      </c>
      <c r="CL84" s="245">
        <v>98</v>
      </c>
      <c r="CM84" s="245">
        <v>71</v>
      </c>
      <c r="CN84" s="245">
        <v>57</v>
      </c>
      <c r="CO84" s="245">
        <v>42</v>
      </c>
      <c r="CP84" s="245">
        <v>38</v>
      </c>
      <c r="CQ84" s="245">
        <v>26</v>
      </c>
      <c r="CR84" s="245">
        <v>31</v>
      </c>
      <c r="CS84" s="245">
        <v>13</v>
      </c>
      <c r="CT84" s="245">
        <v>17</v>
      </c>
      <c r="CU84" s="245">
        <v>5</v>
      </c>
      <c r="CV84" s="245">
        <v>5</v>
      </c>
      <c r="CW84" s="245">
        <v>3</v>
      </c>
      <c r="CX84" s="245">
        <v>7</v>
      </c>
      <c r="CY84" s="245">
        <v>5</v>
      </c>
      <c r="CZ84" s="245">
        <v>2</v>
      </c>
      <c r="DA84" s="266">
        <v>19</v>
      </c>
      <c r="DB84" s="245">
        <v>816</v>
      </c>
      <c r="DC84" s="245">
        <v>928</v>
      </c>
      <c r="DD84" s="245">
        <v>1098</v>
      </c>
      <c r="DE84" s="245">
        <v>1163</v>
      </c>
      <c r="DF84" s="245">
        <v>866</v>
      </c>
      <c r="DG84" s="245">
        <v>1022</v>
      </c>
      <c r="DH84" s="245">
        <v>1102</v>
      </c>
      <c r="DI84" s="245">
        <v>1280</v>
      </c>
      <c r="DJ84" s="245">
        <v>1136</v>
      </c>
      <c r="DK84" s="245">
        <v>1228</v>
      </c>
      <c r="DL84" s="245">
        <v>1405</v>
      </c>
      <c r="DM84" s="245">
        <v>1673</v>
      </c>
      <c r="DN84" s="245">
        <v>1812</v>
      </c>
      <c r="DO84" s="245">
        <v>1333</v>
      </c>
      <c r="DP84" s="245">
        <v>1152</v>
      </c>
      <c r="DQ84" s="245">
        <v>1139</v>
      </c>
      <c r="DR84" s="245">
        <v>911</v>
      </c>
      <c r="DS84" s="245">
        <v>381</v>
      </c>
      <c r="DT84" s="245">
        <v>125</v>
      </c>
      <c r="DU84" s="245">
        <v>25</v>
      </c>
      <c r="DV84" s="245">
        <v>2</v>
      </c>
      <c r="DW84" s="266">
        <f t="shared" si="96"/>
        <v>20597</v>
      </c>
      <c r="DX84" s="442">
        <f t="shared" si="97"/>
        <v>1</v>
      </c>
      <c r="DY84" s="442">
        <f t="shared" si="98"/>
        <v>1</v>
      </c>
      <c r="DZ84" s="442">
        <f t="shared" si="99"/>
        <v>1</v>
      </c>
      <c r="EA84" s="442">
        <f t="shared" si="100"/>
        <v>1</v>
      </c>
      <c r="EB84" s="442">
        <f t="shared" si="101"/>
        <v>1</v>
      </c>
      <c r="EC84" s="442">
        <f t="shared" si="102"/>
        <v>1</v>
      </c>
      <c r="ED84" s="442">
        <f t="shared" si="103"/>
        <v>1</v>
      </c>
      <c r="EE84" s="442">
        <f t="shared" si="104"/>
        <v>1</v>
      </c>
      <c r="EF84" s="442">
        <f t="shared" si="105"/>
        <v>1</v>
      </c>
      <c r="EG84" s="442">
        <f t="shared" si="106"/>
        <v>1</v>
      </c>
      <c r="EH84" s="442">
        <f t="shared" si="107"/>
        <v>1</v>
      </c>
      <c r="EI84" s="442">
        <f t="shared" si="108"/>
        <v>2</v>
      </c>
      <c r="EJ84" s="444">
        <f>ROUND($DA84*DN84/$DW84,0)</f>
        <v>2</v>
      </c>
      <c r="EK84" s="442">
        <f t="shared" si="109"/>
        <v>1</v>
      </c>
      <c r="EL84" s="442">
        <f t="shared" si="110"/>
        <v>1</v>
      </c>
      <c r="EM84" s="442">
        <f t="shared" si="111"/>
        <v>1</v>
      </c>
      <c r="EN84" s="442">
        <f t="shared" si="112"/>
        <v>1</v>
      </c>
      <c r="EO84" s="442">
        <f t="shared" si="113"/>
        <v>0</v>
      </c>
      <c r="EP84" s="442">
        <f t="shared" si="114"/>
        <v>0</v>
      </c>
      <c r="EQ84" s="442">
        <f t="shared" si="115"/>
        <v>0</v>
      </c>
      <c r="ER84" s="442">
        <f t="shared" si="116"/>
        <v>0</v>
      </c>
      <c r="ES84" s="443">
        <f t="shared" si="117"/>
        <v>19</v>
      </c>
      <c r="EU84" s="245">
        <f t="shared" si="74"/>
        <v>817</v>
      </c>
      <c r="EV84" s="245">
        <f t="shared" si="75"/>
        <v>929</v>
      </c>
      <c r="EW84" s="245">
        <f t="shared" si="76"/>
        <v>1099</v>
      </c>
      <c r="EX84" s="245">
        <f t="shared" si="77"/>
        <v>1164</v>
      </c>
      <c r="EY84" s="245">
        <f t="shared" si="78"/>
        <v>867</v>
      </c>
      <c r="EZ84" s="245">
        <f t="shared" si="79"/>
        <v>1023</v>
      </c>
      <c r="FA84" s="245">
        <f t="shared" si="80"/>
        <v>1103</v>
      </c>
      <c r="FB84" s="245">
        <f t="shared" si="81"/>
        <v>1281</v>
      </c>
      <c r="FC84" s="245">
        <f t="shared" si="82"/>
        <v>1137</v>
      </c>
      <c r="FD84" s="245">
        <f t="shared" si="83"/>
        <v>1229</v>
      </c>
      <c r="FE84" s="245">
        <f t="shared" si="84"/>
        <v>1406</v>
      </c>
      <c r="FF84" s="245">
        <f t="shared" si="85"/>
        <v>1675</v>
      </c>
      <c r="FG84" s="245">
        <f t="shared" si="86"/>
        <v>1814</v>
      </c>
      <c r="FH84" s="245">
        <f t="shared" si="87"/>
        <v>1334</v>
      </c>
      <c r="FI84" s="245">
        <f t="shared" si="88"/>
        <v>1153</v>
      </c>
      <c r="FJ84" s="245">
        <f t="shared" si="89"/>
        <v>1140</v>
      </c>
      <c r="FK84" s="245">
        <f t="shared" si="90"/>
        <v>912</v>
      </c>
      <c r="FL84" s="245">
        <f t="shared" si="91"/>
        <v>381</v>
      </c>
      <c r="FM84" s="245">
        <f t="shared" si="92"/>
        <v>125</v>
      </c>
      <c r="FN84" s="245">
        <f t="shared" si="93"/>
        <v>25</v>
      </c>
      <c r="FO84" s="245">
        <f t="shared" si="94"/>
        <v>2</v>
      </c>
      <c r="FP84" s="452">
        <f t="shared" si="118"/>
        <v>20616</v>
      </c>
      <c r="FQ84" s="443">
        <f t="shared" si="95"/>
        <v>0</v>
      </c>
    </row>
    <row r="85" spans="1:173" s="232" customFormat="1" ht="12.75" x14ac:dyDescent="0.15">
      <c r="A85" s="230" t="s">
        <v>1194</v>
      </c>
      <c r="B85" s="261" t="s">
        <v>1066</v>
      </c>
      <c r="C85" s="245">
        <v>12699</v>
      </c>
      <c r="D85" s="245">
        <v>97</v>
      </c>
      <c r="E85" s="245">
        <v>89</v>
      </c>
      <c r="F85" s="245">
        <v>100</v>
      </c>
      <c r="G85" s="245">
        <v>102</v>
      </c>
      <c r="H85" s="245">
        <v>115</v>
      </c>
      <c r="I85" s="245">
        <v>102</v>
      </c>
      <c r="J85" s="245">
        <v>97</v>
      </c>
      <c r="K85" s="245">
        <v>113</v>
      </c>
      <c r="L85" s="245">
        <v>122</v>
      </c>
      <c r="M85" s="245">
        <v>120</v>
      </c>
      <c r="N85" s="245">
        <v>120</v>
      </c>
      <c r="O85" s="245">
        <v>125</v>
      </c>
      <c r="P85" s="245">
        <v>143</v>
      </c>
      <c r="Q85" s="245">
        <v>140</v>
      </c>
      <c r="R85" s="245">
        <v>143</v>
      </c>
      <c r="S85" s="245">
        <v>124</v>
      </c>
      <c r="T85" s="245">
        <v>138</v>
      </c>
      <c r="U85" s="245">
        <v>122</v>
      </c>
      <c r="V85" s="245">
        <v>93</v>
      </c>
      <c r="W85" s="245">
        <v>51</v>
      </c>
      <c r="X85" s="245">
        <v>49</v>
      </c>
      <c r="Y85" s="245">
        <v>54</v>
      </c>
      <c r="Z85" s="245">
        <v>83</v>
      </c>
      <c r="AA85" s="245">
        <v>88</v>
      </c>
      <c r="AB85" s="245">
        <v>91</v>
      </c>
      <c r="AC85" s="245">
        <v>90</v>
      </c>
      <c r="AD85" s="245">
        <v>105</v>
      </c>
      <c r="AE85" s="245">
        <v>117</v>
      </c>
      <c r="AF85" s="245">
        <v>129</v>
      </c>
      <c r="AG85" s="245">
        <v>93</v>
      </c>
      <c r="AH85" s="245">
        <v>138</v>
      </c>
      <c r="AI85" s="245">
        <v>129</v>
      </c>
      <c r="AJ85" s="245">
        <v>136</v>
      </c>
      <c r="AK85" s="245">
        <v>148</v>
      </c>
      <c r="AL85" s="245">
        <v>129</v>
      </c>
      <c r="AM85" s="245">
        <v>127</v>
      </c>
      <c r="AN85" s="245">
        <v>177</v>
      </c>
      <c r="AO85" s="245">
        <v>163</v>
      </c>
      <c r="AP85" s="245">
        <v>128</v>
      </c>
      <c r="AQ85" s="245">
        <v>134</v>
      </c>
      <c r="AR85" s="245">
        <v>147</v>
      </c>
      <c r="AS85" s="245">
        <v>160</v>
      </c>
      <c r="AT85" s="245">
        <v>140</v>
      </c>
      <c r="AU85" s="245">
        <v>134</v>
      </c>
      <c r="AV85" s="245">
        <v>115</v>
      </c>
      <c r="AW85" s="245">
        <v>137</v>
      </c>
      <c r="AX85" s="245">
        <v>122</v>
      </c>
      <c r="AY85" s="245">
        <v>144</v>
      </c>
      <c r="AZ85" s="245">
        <v>158</v>
      </c>
      <c r="BA85" s="245">
        <v>148</v>
      </c>
      <c r="BB85" s="245">
        <v>170</v>
      </c>
      <c r="BC85" s="245">
        <v>166</v>
      </c>
      <c r="BD85" s="245">
        <v>189</v>
      </c>
      <c r="BE85" s="245">
        <v>172</v>
      </c>
      <c r="BF85" s="245">
        <v>214</v>
      </c>
      <c r="BG85" s="245">
        <v>204</v>
      </c>
      <c r="BH85" s="245">
        <v>200</v>
      </c>
      <c r="BI85" s="245">
        <v>201</v>
      </c>
      <c r="BJ85" s="245">
        <v>196</v>
      </c>
      <c r="BK85" s="245">
        <v>218</v>
      </c>
      <c r="BL85" s="245">
        <v>233</v>
      </c>
      <c r="BM85" s="245">
        <v>292</v>
      </c>
      <c r="BN85" s="245">
        <v>235</v>
      </c>
      <c r="BO85" s="245">
        <v>226</v>
      </c>
      <c r="BP85" s="245">
        <v>138</v>
      </c>
      <c r="BQ85" s="245">
        <v>158</v>
      </c>
      <c r="BR85" s="245">
        <v>183</v>
      </c>
      <c r="BS85" s="245">
        <v>196</v>
      </c>
      <c r="BT85" s="245">
        <v>195</v>
      </c>
      <c r="BU85" s="245">
        <v>197</v>
      </c>
      <c r="BV85" s="245">
        <v>138</v>
      </c>
      <c r="BW85" s="245">
        <v>138</v>
      </c>
      <c r="BX85" s="245">
        <v>146</v>
      </c>
      <c r="BY85" s="245">
        <v>157</v>
      </c>
      <c r="BZ85" s="245">
        <v>148</v>
      </c>
      <c r="CA85" s="245">
        <v>141</v>
      </c>
      <c r="CB85" s="245">
        <v>175</v>
      </c>
      <c r="CC85" s="245">
        <v>167</v>
      </c>
      <c r="CD85" s="245">
        <v>158</v>
      </c>
      <c r="CE85" s="245">
        <v>168</v>
      </c>
      <c r="CF85" s="245">
        <v>160</v>
      </c>
      <c r="CG85" s="245">
        <v>142</v>
      </c>
      <c r="CH85" s="245">
        <v>153</v>
      </c>
      <c r="CI85" s="245">
        <v>132</v>
      </c>
      <c r="CJ85" s="245">
        <v>110</v>
      </c>
      <c r="CK85" s="245">
        <v>106</v>
      </c>
      <c r="CL85" s="245">
        <v>70</v>
      </c>
      <c r="CM85" s="245">
        <v>70</v>
      </c>
      <c r="CN85" s="245">
        <v>66</v>
      </c>
      <c r="CO85" s="245">
        <v>48</v>
      </c>
      <c r="CP85" s="245">
        <v>30</v>
      </c>
      <c r="CQ85" s="245">
        <v>25</v>
      </c>
      <c r="CR85" s="245">
        <v>26</v>
      </c>
      <c r="CS85" s="245">
        <v>13</v>
      </c>
      <c r="CT85" s="245">
        <v>14</v>
      </c>
      <c r="CU85" s="245">
        <v>11</v>
      </c>
      <c r="CV85" s="245">
        <v>10</v>
      </c>
      <c r="CW85" s="245">
        <v>7</v>
      </c>
      <c r="CX85" s="245">
        <v>4</v>
      </c>
      <c r="CY85" s="245">
        <v>3</v>
      </c>
      <c r="CZ85" s="245">
        <v>4</v>
      </c>
      <c r="DA85" s="266">
        <v>7</v>
      </c>
      <c r="DB85" s="245">
        <v>503</v>
      </c>
      <c r="DC85" s="245">
        <v>554</v>
      </c>
      <c r="DD85" s="245">
        <v>671</v>
      </c>
      <c r="DE85" s="245">
        <v>528</v>
      </c>
      <c r="DF85" s="245">
        <v>365</v>
      </c>
      <c r="DG85" s="245">
        <v>534</v>
      </c>
      <c r="DH85" s="245">
        <v>680</v>
      </c>
      <c r="DI85" s="245">
        <v>729</v>
      </c>
      <c r="DJ85" s="245">
        <v>696</v>
      </c>
      <c r="DK85" s="245">
        <v>709</v>
      </c>
      <c r="DL85" s="245">
        <v>911</v>
      </c>
      <c r="DM85" s="245">
        <v>1019</v>
      </c>
      <c r="DN85" s="245">
        <v>1124</v>
      </c>
      <c r="DO85" s="245">
        <v>929</v>
      </c>
      <c r="DP85" s="245">
        <v>727</v>
      </c>
      <c r="DQ85" s="245">
        <v>809</v>
      </c>
      <c r="DR85" s="245">
        <v>697</v>
      </c>
      <c r="DS85" s="245">
        <v>360</v>
      </c>
      <c r="DT85" s="245">
        <v>108</v>
      </c>
      <c r="DU85" s="245">
        <v>35</v>
      </c>
      <c r="DV85" s="245">
        <v>4</v>
      </c>
      <c r="DW85" s="266">
        <f t="shared" si="96"/>
        <v>12692</v>
      </c>
      <c r="DX85" s="442">
        <f t="shared" si="97"/>
        <v>0</v>
      </c>
      <c r="DY85" s="442">
        <f t="shared" si="98"/>
        <v>0</v>
      </c>
      <c r="DZ85" s="442">
        <f t="shared" si="99"/>
        <v>0</v>
      </c>
      <c r="EA85" s="442">
        <f t="shared" si="100"/>
        <v>0</v>
      </c>
      <c r="EB85" s="442">
        <f t="shared" si="101"/>
        <v>0</v>
      </c>
      <c r="EC85" s="442">
        <f t="shared" si="102"/>
        <v>0</v>
      </c>
      <c r="ED85" s="442">
        <f t="shared" si="103"/>
        <v>0</v>
      </c>
      <c r="EE85" s="442">
        <f t="shared" si="104"/>
        <v>0</v>
      </c>
      <c r="EF85" s="442">
        <f t="shared" si="105"/>
        <v>0</v>
      </c>
      <c r="EG85" s="442">
        <f t="shared" si="106"/>
        <v>0</v>
      </c>
      <c r="EH85" s="442">
        <f t="shared" si="107"/>
        <v>1</v>
      </c>
      <c r="EI85" s="444">
        <f>ROUND($DA85*DM85/$DW85,0)+1</f>
        <v>2</v>
      </c>
      <c r="EJ85" s="444">
        <f>ROUND($DA85*DN85/$DW85,0)+1</f>
        <v>2</v>
      </c>
      <c r="EK85" s="444">
        <f>ROUND($DA85*DO85/$DW85,0)+1</f>
        <v>2</v>
      </c>
      <c r="EL85" s="442">
        <f t="shared" si="110"/>
        <v>0</v>
      </c>
      <c r="EM85" s="442">
        <f t="shared" si="111"/>
        <v>0</v>
      </c>
      <c r="EN85" s="442">
        <f t="shared" si="112"/>
        <v>0</v>
      </c>
      <c r="EO85" s="442">
        <f t="shared" si="113"/>
        <v>0</v>
      </c>
      <c r="EP85" s="442">
        <f t="shared" si="114"/>
        <v>0</v>
      </c>
      <c r="EQ85" s="442">
        <f t="shared" si="115"/>
        <v>0</v>
      </c>
      <c r="ER85" s="442">
        <f t="shared" si="116"/>
        <v>0</v>
      </c>
      <c r="ES85" s="443">
        <f t="shared" si="117"/>
        <v>7</v>
      </c>
      <c r="EU85" s="245">
        <f t="shared" si="74"/>
        <v>503</v>
      </c>
      <c r="EV85" s="245">
        <f t="shared" si="75"/>
        <v>554</v>
      </c>
      <c r="EW85" s="245">
        <f t="shared" si="76"/>
        <v>671</v>
      </c>
      <c r="EX85" s="245">
        <f t="shared" si="77"/>
        <v>528</v>
      </c>
      <c r="EY85" s="245">
        <f t="shared" si="78"/>
        <v>365</v>
      </c>
      <c r="EZ85" s="245">
        <f t="shared" si="79"/>
        <v>534</v>
      </c>
      <c r="FA85" s="245">
        <f t="shared" si="80"/>
        <v>680</v>
      </c>
      <c r="FB85" s="245">
        <f t="shared" si="81"/>
        <v>729</v>
      </c>
      <c r="FC85" s="245">
        <f t="shared" si="82"/>
        <v>696</v>
      </c>
      <c r="FD85" s="245">
        <f t="shared" si="83"/>
        <v>709</v>
      </c>
      <c r="FE85" s="245">
        <f t="shared" si="84"/>
        <v>912</v>
      </c>
      <c r="FF85" s="245">
        <f t="shared" si="85"/>
        <v>1021</v>
      </c>
      <c r="FG85" s="245">
        <f t="shared" si="86"/>
        <v>1126</v>
      </c>
      <c r="FH85" s="245">
        <f t="shared" si="87"/>
        <v>931</v>
      </c>
      <c r="FI85" s="245">
        <f t="shared" si="88"/>
        <v>727</v>
      </c>
      <c r="FJ85" s="245">
        <f t="shared" si="89"/>
        <v>809</v>
      </c>
      <c r="FK85" s="245">
        <f t="shared" si="90"/>
        <v>697</v>
      </c>
      <c r="FL85" s="245">
        <f t="shared" si="91"/>
        <v>360</v>
      </c>
      <c r="FM85" s="245">
        <f t="shared" si="92"/>
        <v>108</v>
      </c>
      <c r="FN85" s="245">
        <f t="shared" si="93"/>
        <v>35</v>
      </c>
      <c r="FO85" s="245">
        <f t="shared" si="94"/>
        <v>4</v>
      </c>
      <c r="FP85" s="452">
        <f t="shared" si="118"/>
        <v>12699</v>
      </c>
      <c r="FQ85" s="443">
        <f t="shared" si="95"/>
        <v>0</v>
      </c>
    </row>
    <row r="86" spans="1:173" s="232" customFormat="1" ht="12.75" x14ac:dyDescent="0.15">
      <c r="A86" s="230" t="s">
        <v>1195</v>
      </c>
      <c r="B86" s="261" t="s">
        <v>1066</v>
      </c>
      <c r="C86" s="245">
        <v>32138</v>
      </c>
      <c r="D86" s="245">
        <v>241</v>
      </c>
      <c r="E86" s="245">
        <v>236</v>
      </c>
      <c r="F86" s="245">
        <v>286</v>
      </c>
      <c r="G86" s="245">
        <v>280</v>
      </c>
      <c r="H86" s="245">
        <v>258</v>
      </c>
      <c r="I86" s="245">
        <v>302</v>
      </c>
      <c r="J86" s="245">
        <v>317</v>
      </c>
      <c r="K86" s="245">
        <v>353</v>
      </c>
      <c r="L86" s="245">
        <v>333</v>
      </c>
      <c r="M86" s="245">
        <v>351</v>
      </c>
      <c r="N86" s="245">
        <v>335</v>
      </c>
      <c r="O86" s="245">
        <v>352</v>
      </c>
      <c r="P86" s="245">
        <v>359</v>
      </c>
      <c r="Q86" s="245">
        <v>370</v>
      </c>
      <c r="R86" s="245">
        <v>373</v>
      </c>
      <c r="S86" s="245">
        <v>410</v>
      </c>
      <c r="T86" s="245">
        <v>346</v>
      </c>
      <c r="U86" s="245">
        <v>383</v>
      </c>
      <c r="V86" s="245">
        <v>278</v>
      </c>
      <c r="W86" s="245">
        <v>194</v>
      </c>
      <c r="X86" s="245">
        <v>189</v>
      </c>
      <c r="Y86" s="245">
        <v>220</v>
      </c>
      <c r="Z86" s="245">
        <v>245</v>
      </c>
      <c r="AA86" s="245">
        <v>251</v>
      </c>
      <c r="AB86" s="245">
        <v>270</v>
      </c>
      <c r="AC86" s="245">
        <v>277</v>
      </c>
      <c r="AD86" s="245">
        <v>346</v>
      </c>
      <c r="AE86" s="245">
        <v>298</v>
      </c>
      <c r="AF86" s="245">
        <v>295</v>
      </c>
      <c r="AG86" s="245">
        <v>349</v>
      </c>
      <c r="AH86" s="245">
        <v>336</v>
      </c>
      <c r="AI86" s="245">
        <v>380</v>
      </c>
      <c r="AJ86" s="245">
        <v>374</v>
      </c>
      <c r="AK86" s="245">
        <v>416</v>
      </c>
      <c r="AL86" s="245">
        <v>406</v>
      </c>
      <c r="AM86" s="245">
        <v>397</v>
      </c>
      <c r="AN86" s="245">
        <v>401</v>
      </c>
      <c r="AO86" s="245">
        <v>438</v>
      </c>
      <c r="AP86" s="245">
        <v>432</v>
      </c>
      <c r="AQ86" s="245">
        <v>350</v>
      </c>
      <c r="AR86" s="245">
        <v>382</v>
      </c>
      <c r="AS86" s="245">
        <v>368</v>
      </c>
      <c r="AT86" s="245">
        <v>373</v>
      </c>
      <c r="AU86" s="245">
        <v>378</v>
      </c>
      <c r="AV86" s="245">
        <v>279</v>
      </c>
      <c r="AW86" s="245">
        <v>393</v>
      </c>
      <c r="AX86" s="245">
        <v>333</v>
      </c>
      <c r="AY86" s="245">
        <v>353</v>
      </c>
      <c r="AZ86" s="245">
        <v>370</v>
      </c>
      <c r="BA86" s="245">
        <v>374</v>
      </c>
      <c r="BB86" s="245">
        <v>438</v>
      </c>
      <c r="BC86" s="245">
        <v>430</v>
      </c>
      <c r="BD86" s="245">
        <v>433</v>
      </c>
      <c r="BE86" s="245">
        <v>388</v>
      </c>
      <c r="BF86" s="245">
        <v>432</v>
      </c>
      <c r="BG86" s="245">
        <v>448</v>
      </c>
      <c r="BH86" s="245">
        <v>451</v>
      </c>
      <c r="BI86" s="245">
        <v>472</v>
      </c>
      <c r="BJ86" s="245">
        <v>491</v>
      </c>
      <c r="BK86" s="245">
        <v>580</v>
      </c>
      <c r="BL86" s="245">
        <v>579</v>
      </c>
      <c r="BM86" s="245">
        <v>666</v>
      </c>
      <c r="BN86" s="245">
        <v>636</v>
      </c>
      <c r="BO86" s="245">
        <v>608</v>
      </c>
      <c r="BP86" s="245">
        <v>353</v>
      </c>
      <c r="BQ86" s="245">
        <v>384</v>
      </c>
      <c r="BR86" s="245">
        <v>495</v>
      </c>
      <c r="BS86" s="245">
        <v>429</v>
      </c>
      <c r="BT86" s="245">
        <v>446</v>
      </c>
      <c r="BU86" s="245">
        <v>443</v>
      </c>
      <c r="BV86" s="245">
        <v>400</v>
      </c>
      <c r="BW86" s="245">
        <v>311</v>
      </c>
      <c r="BX86" s="245">
        <v>335</v>
      </c>
      <c r="BY86" s="245">
        <v>388</v>
      </c>
      <c r="BZ86" s="245">
        <v>386</v>
      </c>
      <c r="CA86" s="245">
        <v>346</v>
      </c>
      <c r="CB86" s="245">
        <v>313</v>
      </c>
      <c r="CC86" s="245">
        <v>362</v>
      </c>
      <c r="CD86" s="245">
        <v>355</v>
      </c>
      <c r="CE86" s="245">
        <v>331</v>
      </c>
      <c r="CF86" s="245">
        <v>312</v>
      </c>
      <c r="CG86" s="245">
        <v>304</v>
      </c>
      <c r="CH86" s="245">
        <v>274</v>
      </c>
      <c r="CI86" s="245">
        <v>275</v>
      </c>
      <c r="CJ86" s="245">
        <v>239</v>
      </c>
      <c r="CK86" s="245">
        <v>205</v>
      </c>
      <c r="CL86" s="245">
        <v>185</v>
      </c>
      <c r="CM86" s="245">
        <v>132</v>
      </c>
      <c r="CN86" s="245">
        <v>100</v>
      </c>
      <c r="CO86" s="245">
        <v>66</v>
      </c>
      <c r="CP86" s="245">
        <v>74</v>
      </c>
      <c r="CQ86" s="245">
        <v>44</v>
      </c>
      <c r="CR86" s="245">
        <v>34</v>
      </c>
      <c r="CS86" s="245">
        <v>26</v>
      </c>
      <c r="CT86" s="245">
        <v>27</v>
      </c>
      <c r="CU86" s="245">
        <v>24</v>
      </c>
      <c r="CV86" s="245">
        <v>5</v>
      </c>
      <c r="CW86" s="245">
        <v>5</v>
      </c>
      <c r="CX86" s="245">
        <v>6</v>
      </c>
      <c r="CY86" s="245">
        <v>5</v>
      </c>
      <c r="CZ86" s="245">
        <v>5</v>
      </c>
      <c r="DA86" s="266">
        <v>32</v>
      </c>
      <c r="DB86" s="245">
        <v>1301</v>
      </c>
      <c r="DC86" s="245">
        <v>1656</v>
      </c>
      <c r="DD86" s="245">
        <v>1789</v>
      </c>
      <c r="DE86" s="245">
        <v>1611</v>
      </c>
      <c r="DF86" s="245">
        <v>1175</v>
      </c>
      <c r="DG86" s="245">
        <v>1565</v>
      </c>
      <c r="DH86" s="245">
        <v>1912</v>
      </c>
      <c r="DI86" s="245">
        <v>2018</v>
      </c>
      <c r="DJ86" s="245">
        <v>1780</v>
      </c>
      <c r="DK86" s="245">
        <v>1823</v>
      </c>
      <c r="DL86" s="245">
        <v>2121</v>
      </c>
      <c r="DM86" s="245">
        <v>2442</v>
      </c>
      <c r="DN86" s="245">
        <v>2842</v>
      </c>
      <c r="DO86" s="245">
        <v>2197</v>
      </c>
      <c r="DP86" s="245">
        <v>1820</v>
      </c>
      <c r="DQ86" s="245">
        <v>1707</v>
      </c>
      <c r="DR86" s="245">
        <v>1404</v>
      </c>
      <c r="DS86" s="245">
        <v>688</v>
      </c>
      <c r="DT86" s="245">
        <v>205</v>
      </c>
      <c r="DU86" s="245">
        <v>45</v>
      </c>
      <c r="DV86" s="245">
        <v>5</v>
      </c>
      <c r="DW86" s="266">
        <f t="shared" si="96"/>
        <v>32106</v>
      </c>
      <c r="DX86" s="442">
        <f t="shared" si="97"/>
        <v>1</v>
      </c>
      <c r="DY86" s="442">
        <f t="shared" si="98"/>
        <v>2</v>
      </c>
      <c r="DZ86" s="442">
        <f t="shared" si="99"/>
        <v>2</v>
      </c>
      <c r="EA86" s="442">
        <f t="shared" si="100"/>
        <v>2</v>
      </c>
      <c r="EB86" s="442">
        <f t="shared" si="101"/>
        <v>1</v>
      </c>
      <c r="EC86" s="442">
        <f t="shared" si="102"/>
        <v>2</v>
      </c>
      <c r="ED86" s="442">
        <f t="shared" si="103"/>
        <v>2</v>
      </c>
      <c r="EE86" s="442">
        <f t="shared" si="104"/>
        <v>2</v>
      </c>
      <c r="EF86" s="442">
        <f t="shared" si="105"/>
        <v>2</v>
      </c>
      <c r="EG86" s="442">
        <f t="shared" si="106"/>
        <v>2</v>
      </c>
      <c r="EH86" s="442">
        <f t="shared" si="107"/>
        <v>2</v>
      </c>
      <c r="EI86" s="442">
        <f t="shared" si="108"/>
        <v>2</v>
      </c>
      <c r="EJ86" s="444">
        <f>ROUND($DA86*DN86/$DW86,0)-1</f>
        <v>2</v>
      </c>
      <c r="EK86" s="442">
        <f t="shared" si="109"/>
        <v>2</v>
      </c>
      <c r="EL86" s="442">
        <f t="shared" si="110"/>
        <v>2</v>
      </c>
      <c r="EM86" s="442">
        <f t="shared" si="111"/>
        <v>2</v>
      </c>
      <c r="EN86" s="442">
        <f t="shared" si="112"/>
        <v>1</v>
      </c>
      <c r="EO86" s="442">
        <f t="shared" si="113"/>
        <v>1</v>
      </c>
      <c r="EP86" s="442">
        <f t="shared" si="114"/>
        <v>0</v>
      </c>
      <c r="EQ86" s="442">
        <f t="shared" si="115"/>
        <v>0</v>
      </c>
      <c r="ER86" s="442">
        <f t="shared" si="116"/>
        <v>0</v>
      </c>
      <c r="ES86" s="443">
        <f t="shared" si="117"/>
        <v>32</v>
      </c>
      <c r="EU86" s="245">
        <f t="shared" si="74"/>
        <v>1302</v>
      </c>
      <c r="EV86" s="245">
        <f t="shared" si="75"/>
        <v>1658</v>
      </c>
      <c r="EW86" s="245">
        <f t="shared" si="76"/>
        <v>1791</v>
      </c>
      <c r="EX86" s="245">
        <f t="shared" si="77"/>
        <v>1613</v>
      </c>
      <c r="EY86" s="245">
        <f t="shared" si="78"/>
        <v>1176</v>
      </c>
      <c r="EZ86" s="245">
        <f t="shared" si="79"/>
        <v>1567</v>
      </c>
      <c r="FA86" s="245">
        <f t="shared" si="80"/>
        <v>1914</v>
      </c>
      <c r="FB86" s="245">
        <f t="shared" si="81"/>
        <v>2020</v>
      </c>
      <c r="FC86" s="245">
        <f t="shared" si="82"/>
        <v>1782</v>
      </c>
      <c r="FD86" s="245">
        <f t="shared" si="83"/>
        <v>1825</v>
      </c>
      <c r="FE86" s="245">
        <f t="shared" si="84"/>
        <v>2123</v>
      </c>
      <c r="FF86" s="245">
        <f t="shared" si="85"/>
        <v>2444</v>
      </c>
      <c r="FG86" s="245">
        <f t="shared" si="86"/>
        <v>2844</v>
      </c>
      <c r="FH86" s="245">
        <f t="shared" si="87"/>
        <v>2199</v>
      </c>
      <c r="FI86" s="245">
        <f t="shared" si="88"/>
        <v>1822</v>
      </c>
      <c r="FJ86" s="245">
        <f t="shared" si="89"/>
        <v>1709</v>
      </c>
      <c r="FK86" s="245">
        <f t="shared" si="90"/>
        <v>1405</v>
      </c>
      <c r="FL86" s="245">
        <f t="shared" si="91"/>
        <v>689</v>
      </c>
      <c r="FM86" s="245">
        <f t="shared" si="92"/>
        <v>205</v>
      </c>
      <c r="FN86" s="245">
        <f t="shared" si="93"/>
        <v>45</v>
      </c>
      <c r="FO86" s="245">
        <f t="shared" si="94"/>
        <v>5</v>
      </c>
      <c r="FP86" s="452">
        <f t="shared" si="118"/>
        <v>32138</v>
      </c>
      <c r="FQ86" s="443">
        <f t="shared" si="95"/>
        <v>0</v>
      </c>
    </row>
    <row r="87" spans="1:173" s="232" customFormat="1" ht="12.75" x14ac:dyDescent="0.15">
      <c r="A87" s="230" t="s">
        <v>1196</v>
      </c>
      <c r="B87" s="261" t="s">
        <v>1066</v>
      </c>
      <c r="C87" s="245">
        <v>23809</v>
      </c>
      <c r="D87" s="245">
        <v>169</v>
      </c>
      <c r="E87" s="245">
        <v>179</v>
      </c>
      <c r="F87" s="245">
        <v>198</v>
      </c>
      <c r="G87" s="245">
        <v>206</v>
      </c>
      <c r="H87" s="245">
        <v>185</v>
      </c>
      <c r="I87" s="245">
        <v>208</v>
      </c>
      <c r="J87" s="245">
        <v>206</v>
      </c>
      <c r="K87" s="245">
        <v>232</v>
      </c>
      <c r="L87" s="245">
        <v>199</v>
      </c>
      <c r="M87" s="245">
        <v>241</v>
      </c>
      <c r="N87" s="245">
        <v>210</v>
      </c>
      <c r="O87" s="245">
        <v>230</v>
      </c>
      <c r="P87" s="245">
        <v>249</v>
      </c>
      <c r="Q87" s="245">
        <v>278</v>
      </c>
      <c r="R87" s="245">
        <v>244</v>
      </c>
      <c r="S87" s="245">
        <v>262</v>
      </c>
      <c r="T87" s="245">
        <v>249</v>
      </c>
      <c r="U87" s="245">
        <v>225</v>
      </c>
      <c r="V87" s="245">
        <v>205</v>
      </c>
      <c r="W87" s="245">
        <v>118</v>
      </c>
      <c r="X87" s="245">
        <v>127</v>
      </c>
      <c r="Y87" s="245">
        <v>127</v>
      </c>
      <c r="Z87" s="245">
        <v>151</v>
      </c>
      <c r="AA87" s="245">
        <v>158</v>
      </c>
      <c r="AB87" s="245">
        <v>208</v>
      </c>
      <c r="AC87" s="245">
        <v>204</v>
      </c>
      <c r="AD87" s="245">
        <v>194</v>
      </c>
      <c r="AE87" s="245">
        <v>237</v>
      </c>
      <c r="AF87" s="245">
        <v>223</v>
      </c>
      <c r="AG87" s="245">
        <v>240</v>
      </c>
      <c r="AH87" s="245">
        <v>225</v>
      </c>
      <c r="AI87" s="245">
        <v>262</v>
      </c>
      <c r="AJ87" s="245">
        <v>251</v>
      </c>
      <c r="AK87" s="245">
        <v>289</v>
      </c>
      <c r="AL87" s="245">
        <v>305</v>
      </c>
      <c r="AM87" s="245">
        <v>303</v>
      </c>
      <c r="AN87" s="245">
        <v>335</v>
      </c>
      <c r="AO87" s="245">
        <v>339</v>
      </c>
      <c r="AP87" s="245">
        <v>304</v>
      </c>
      <c r="AQ87" s="245">
        <v>314</v>
      </c>
      <c r="AR87" s="245">
        <v>315</v>
      </c>
      <c r="AS87" s="245">
        <v>295</v>
      </c>
      <c r="AT87" s="245">
        <v>279</v>
      </c>
      <c r="AU87" s="245">
        <v>326</v>
      </c>
      <c r="AV87" s="245">
        <v>197</v>
      </c>
      <c r="AW87" s="245">
        <v>295</v>
      </c>
      <c r="AX87" s="245">
        <v>292</v>
      </c>
      <c r="AY87" s="245">
        <v>286</v>
      </c>
      <c r="AZ87" s="245">
        <v>280</v>
      </c>
      <c r="BA87" s="245">
        <v>291</v>
      </c>
      <c r="BB87" s="245">
        <v>300</v>
      </c>
      <c r="BC87" s="245">
        <v>318</v>
      </c>
      <c r="BD87" s="245">
        <v>299</v>
      </c>
      <c r="BE87" s="245">
        <v>332</v>
      </c>
      <c r="BF87" s="245">
        <v>340</v>
      </c>
      <c r="BG87" s="245">
        <v>342</v>
      </c>
      <c r="BH87" s="245">
        <v>343</v>
      </c>
      <c r="BI87" s="245">
        <v>390</v>
      </c>
      <c r="BJ87" s="245">
        <v>372</v>
      </c>
      <c r="BK87" s="245">
        <v>424</v>
      </c>
      <c r="BL87" s="245">
        <v>477</v>
      </c>
      <c r="BM87" s="245">
        <v>515</v>
      </c>
      <c r="BN87" s="245">
        <v>472</v>
      </c>
      <c r="BO87" s="245">
        <v>484</v>
      </c>
      <c r="BP87" s="245">
        <v>282</v>
      </c>
      <c r="BQ87" s="245">
        <v>280</v>
      </c>
      <c r="BR87" s="245">
        <v>359</v>
      </c>
      <c r="BS87" s="245">
        <v>282</v>
      </c>
      <c r="BT87" s="245">
        <v>337</v>
      </c>
      <c r="BU87" s="245">
        <v>305</v>
      </c>
      <c r="BV87" s="245">
        <v>271</v>
      </c>
      <c r="BW87" s="245">
        <v>241</v>
      </c>
      <c r="BX87" s="245">
        <v>257</v>
      </c>
      <c r="BY87" s="245">
        <v>285</v>
      </c>
      <c r="BZ87" s="245">
        <v>318</v>
      </c>
      <c r="CA87" s="245">
        <v>282</v>
      </c>
      <c r="CB87" s="245">
        <v>280</v>
      </c>
      <c r="CC87" s="245">
        <v>294</v>
      </c>
      <c r="CD87" s="245">
        <v>273</v>
      </c>
      <c r="CE87" s="245">
        <v>280</v>
      </c>
      <c r="CF87" s="245">
        <v>240</v>
      </c>
      <c r="CG87" s="245">
        <v>237</v>
      </c>
      <c r="CH87" s="245">
        <v>199</v>
      </c>
      <c r="CI87" s="245">
        <v>192</v>
      </c>
      <c r="CJ87" s="245">
        <v>209</v>
      </c>
      <c r="CK87" s="245">
        <v>159</v>
      </c>
      <c r="CL87" s="245">
        <v>96</v>
      </c>
      <c r="CM87" s="245">
        <v>80</v>
      </c>
      <c r="CN87" s="245">
        <v>82</v>
      </c>
      <c r="CO87" s="245">
        <v>63</v>
      </c>
      <c r="CP87" s="245">
        <v>77</v>
      </c>
      <c r="CQ87" s="245">
        <v>39</v>
      </c>
      <c r="CR87" s="245">
        <v>30</v>
      </c>
      <c r="CS87" s="245">
        <v>25</v>
      </c>
      <c r="CT87" s="245">
        <v>24</v>
      </c>
      <c r="CU87" s="245">
        <v>16</v>
      </c>
      <c r="CV87" s="245">
        <v>12</v>
      </c>
      <c r="CW87" s="245">
        <v>11</v>
      </c>
      <c r="CX87" s="245">
        <v>6</v>
      </c>
      <c r="CY87" s="245">
        <v>2</v>
      </c>
      <c r="CZ87" s="245">
        <v>5</v>
      </c>
      <c r="DA87" s="266">
        <v>26</v>
      </c>
      <c r="DB87" s="245">
        <v>937</v>
      </c>
      <c r="DC87" s="245">
        <v>1086</v>
      </c>
      <c r="DD87" s="245">
        <v>1211</v>
      </c>
      <c r="DE87" s="245">
        <v>1059</v>
      </c>
      <c r="DF87" s="245">
        <v>771</v>
      </c>
      <c r="DG87" s="245">
        <v>1098</v>
      </c>
      <c r="DH87" s="245">
        <v>1332</v>
      </c>
      <c r="DI87" s="245">
        <v>1595</v>
      </c>
      <c r="DJ87" s="245">
        <v>1412</v>
      </c>
      <c r="DK87" s="245">
        <v>1444</v>
      </c>
      <c r="DL87" s="245">
        <v>1589</v>
      </c>
      <c r="DM87" s="245">
        <v>1871</v>
      </c>
      <c r="DN87" s="245">
        <v>2230</v>
      </c>
      <c r="DO87" s="245">
        <v>1563</v>
      </c>
      <c r="DP87" s="245">
        <v>1372</v>
      </c>
      <c r="DQ87" s="245">
        <v>1409</v>
      </c>
      <c r="DR87" s="245">
        <v>1077</v>
      </c>
      <c r="DS87" s="245">
        <v>480</v>
      </c>
      <c r="DT87" s="245">
        <v>195</v>
      </c>
      <c r="DU87" s="245">
        <v>47</v>
      </c>
      <c r="DV87" s="245">
        <v>5</v>
      </c>
      <c r="DW87" s="266">
        <f t="shared" si="96"/>
        <v>23783</v>
      </c>
      <c r="DX87" s="442">
        <f t="shared" si="97"/>
        <v>1</v>
      </c>
      <c r="DY87" s="442">
        <f t="shared" si="98"/>
        <v>1</v>
      </c>
      <c r="DZ87" s="442">
        <f t="shared" si="99"/>
        <v>1</v>
      </c>
      <c r="EA87" s="442">
        <f t="shared" si="100"/>
        <v>1</v>
      </c>
      <c r="EB87" s="442">
        <f t="shared" si="101"/>
        <v>1</v>
      </c>
      <c r="EC87" s="442">
        <f t="shared" si="102"/>
        <v>1</v>
      </c>
      <c r="ED87" s="442">
        <f t="shared" si="103"/>
        <v>1</v>
      </c>
      <c r="EE87" s="442">
        <f t="shared" si="104"/>
        <v>2</v>
      </c>
      <c r="EF87" s="442">
        <f t="shared" si="105"/>
        <v>2</v>
      </c>
      <c r="EG87" s="442">
        <f t="shared" si="106"/>
        <v>2</v>
      </c>
      <c r="EH87" s="442">
        <f t="shared" si="107"/>
        <v>2</v>
      </c>
      <c r="EI87" s="442">
        <f t="shared" si="108"/>
        <v>2</v>
      </c>
      <c r="EJ87" s="444">
        <f>ROUND($DA87*DN87/$DW87,0)</f>
        <v>2</v>
      </c>
      <c r="EK87" s="442">
        <f t="shared" si="109"/>
        <v>2</v>
      </c>
      <c r="EL87" s="442">
        <f t="shared" si="110"/>
        <v>1</v>
      </c>
      <c r="EM87" s="442">
        <f t="shared" si="111"/>
        <v>2</v>
      </c>
      <c r="EN87" s="442">
        <f t="shared" si="112"/>
        <v>1</v>
      </c>
      <c r="EO87" s="442">
        <f t="shared" si="113"/>
        <v>1</v>
      </c>
      <c r="EP87" s="442">
        <f t="shared" si="114"/>
        <v>0</v>
      </c>
      <c r="EQ87" s="442">
        <f t="shared" si="115"/>
        <v>0</v>
      </c>
      <c r="ER87" s="442">
        <f t="shared" si="116"/>
        <v>0</v>
      </c>
      <c r="ES87" s="443">
        <f t="shared" si="117"/>
        <v>26</v>
      </c>
      <c r="EU87" s="245">
        <f t="shared" si="74"/>
        <v>938</v>
      </c>
      <c r="EV87" s="245">
        <f t="shared" si="75"/>
        <v>1087</v>
      </c>
      <c r="EW87" s="245">
        <f t="shared" si="76"/>
        <v>1212</v>
      </c>
      <c r="EX87" s="245">
        <f t="shared" si="77"/>
        <v>1060</v>
      </c>
      <c r="EY87" s="245">
        <f t="shared" si="78"/>
        <v>772</v>
      </c>
      <c r="EZ87" s="245">
        <f t="shared" si="79"/>
        <v>1099</v>
      </c>
      <c r="FA87" s="245">
        <f t="shared" si="80"/>
        <v>1333</v>
      </c>
      <c r="FB87" s="245">
        <f t="shared" si="81"/>
        <v>1597</v>
      </c>
      <c r="FC87" s="245">
        <f t="shared" si="82"/>
        <v>1414</v>
      </c>
      <c r="FD87" s="245">
        <f t="shared" si="83"/>
        <v>1446</v>
      </c>
      <c r="FE87" s="245">
        <f t="shared" si="84"/>
        <v>1591</v>
      </c>
      <c r="FF87" s="245">
        <f t="shared" si="85"/>
        <v>1873</v>
      </c>
      <c r="FG87" s="245">
        <f t="shared" si="86"/>
        <v>2232</v>
      </c>
      <c r="FH87" s="245">
        <f t="shared" si="87"/>
        <v>1565</v>
      </c>
      <c r="FI87" s="245">
        <f t="shared" si="88"/>
        <v>1373</v>
      </c>
      <c r="FJ87" s="245">
        <f t="shared" si="89"/>
        <v>1411</v>
      </c>
      <c r="FK87" s="245">
        <f t="shared" si="90"/>
        <v>1078</v>
      </c>
      <c r="FL87" s="245">
        <f t="shared" si="91"/>
        <v>481</v>
      </c>
      <c r="FM87" s="245">
        <f t="shared" si="92"/>
        <v>195</v>
      </c>
      <c r="FN87" s="245">
        <f t="shared" si="93"/>
        <v>47</v>
      </c>
      <c r="FO87" s="245">
        <f t="shared" si="94"/>
        <v>5</v>
      </c>
      <c r="FP87" s="452">
        <f t="shared" si="118"/>
        <v>23809</v>
      </c>
      <c r="FQ87" s="443">
        <f t="shared" si="95"/>
        <v>0</v>
      </c>
    </row>
    <row r="88" spans="1:173" s="232" customFormat="1" ht="12.75" x14ac:dyDescent="0.15">
      <c r="A88" s="230" t="s">
        <v>1198</v>
      </c>
      <c r="B88" s="261" t="s">
        <v>1066</v>
      </c>
      <c r="C88" s="245">
        <v>15727</v>
      </c>
      <c r="D88" s="245">
        <v>142</v>
      </c>
      <c r="E88" s="245">
        <v>123</v>
      </c>
      <c r="F88" s="245">
        <v>121</v>
      </c>
      <c r="G88" s="245">
        <v>127</v>
      </c>
      <c r="H88" s="245">
        <v>130</v>
      </c>
      <c r="I88" s="245">
        <v>145</v>
      </c>
      <c r="J88" s="245">
        <v>145</v>
      </c>
      <c r="K88" s="245">
        <v>174</v>
      </c>
      <c r="L88" s="245">
        <v>147</v>
      </c>
      <c r="M88" s="245">
        <v>164</v>
      </c>
      <c r="N88" s="245">
        <v>174</v>
      </c>
      <c r="O88" s="245">
        <v>152</v>
      </c>
      <c r="P88" s="245">
        <v>176</v>
      </c>
      <c r="Q88" s="245">
        <v>168</v>
      </c>
      <c r="R88" s="245">
        <v>154</v>
      </c>
      <c r="S88" s="245">
        <v>182</v>
      </c>
      <c r="T88" s="245">
        <v>168</v>
      </c>
      <c r="U88" s="245">
        <v>195</v>
      </c>
      <c r="V88" s="245">
        <v>124</v>
      </c>
      <c r="W88" s="245">
        <v>54</v>
      </c>
      <c r="X88" s="245">
        <v>66</v>
      </c>
      <c r="Y88" s="245">
        <v>70</v>
      </c>
      <c r="Z88" s="245">
        <v>94</v>
      </c>
      <c r="AA88" s="245">
        <v>128</v>
      </c>
      <c r="AB88" s="245">
        <v>141</v>
      </c>
      <c r="AC88" s="245">
        <v>137</v>
      </c>
      <c r="AD88" s="245">
        <v>149</v>
      </c>
      <c r="AE88" s="245">
        <v>155</v>
      </c>
      <c r="AF88" s="245">
        <v>152</v>
      </c>
      <c r="AG88" s="245">
        <v>137</v>
      </c>
      <c r="AH88" s="245">
        <v>163</v>
      </c>
      <c r="AI88" s="245">
        <v>175</v>
      </c>
      <c r="AJ88" s="245">
        <v>187</v>
      </c>
      <c r="AK88" s="245">
        <v>187</v>
      </c>
      <c r="AL88" s="245">
        <v>168</v>
      </c>
      <c r="AM88" s="245">
        <v>192</v>
      </c>
      <c r="AN88" s="245">
        <v>223</v>
      </c>
      <c r="AO88" s="245">
        <v>230</v>
      </c>
      <c r="AP88" s="245">
        <v>199</v>
      </c>
      <c r="AQ88" s="245">
        <v>180</v>
      </c>
      <c r="AR88" s="245">
        <v>189</v>
      </c>
      <c r="AS88" s="245">
        <v>196</v>
      </c>
      <c r="AT88" s="245">
        <v>174</v>
      </c>
      <c r="AU88" s="245">
        <v>225</v>
      </c>
      <c r="AV88" s="245">
        <v>139</v>
      </c>
      <c r="AW88" s="245">
        <v>195</v>
      </c>
      <c r="AX88" s="245">
        <v>176</v>
      </c>
      <c r="AY88" s="245">
        <v>188</v>
      </c>
      <c r="AZ88" s="245">
        <v>196</v>
      </c>
      <c r="BA88" s="245">
        <v>194</v>
      </c>
      <c r="BB88" s="245">
        <v>211</v>
      </c>
      <c r="BC88" s="245">
        <v>187</v>
      </c>
      <c r="BD88" s="245">
        <v>208</v>
      </c>
      <c r="BE88" s="245">
        <v>225</v>
      </c>
      <c r="BF88" s="245">
        <v>225</v>
      </c>
      <c r="BG88" s="245">
        <v>249</v>
      </c>
      <c r="BH88" s="245">
        <v>244</v>
      </c>
      <c r="BI88" s="245">
        <v>239</v>
      </c>
      <c r="BJ88" s="245">
        <v>250</v>
      </c>
      <c r="BK88" s="245">
        <v>279</v>
      </c>
      <c r="BL88" s="245">
        <v>302</v>
      </c>
      <c r="BM88" s="245">
        <v>330</v>
      </c>
      <c r="BN88" s="245">
        <v>297</v>
      </c>
      <c r="BO88" s="245">
        <v>256</v>
      </c>
      <c r="BP88" s="245">
        <v>159</v>
      </c>
      <c r="BQ88" s="245">
        <v>174</v>
      </c>
      <c r="BR88" s="245">
        <v>197</v>
      </c>
      <c r="BS88" s="245">
        <v>211</v>
      </c>
      <c r="BT88" s="245">
        <v>218</v>
      </c>
      <c r="BU88" s="245">
        <v>228</v>
      </c>
      <c r="BV88" s="245">
        <v>160</v>
      </c>
      <c r="BW88" s="245">
        <v>169</v>
      </c>
      <c r="BX88" s="245">
        <v>159</v>
      </c>
      <c r="BY88" s="245">
        <v>171</v>
      </c>
      <c r="BZ88" s="245">
        <v>198</v>
      </c>
      <c r="CA88" s="245">
        <v>163</v>
      </c>
      <c r="CB88" s="245">
        <v>173</v>
      </c>
      <c r="CC88" s="245">
        <v>196</v>
      </c>
      <c r="CD88" s="245">
        <v>164</v>
      </c>
      <c r="CE88" s="245">
        <v>191</v>
      </c>
      <c r="CF88" s="245">
        <v>185</v>
      </c>
      <c r="CG88" s="245">
        <v>168</v>
      </c>
      <c r="CH88" s="245">
        <v>187</v>
      </c>
      <c r="CI88" s="245">
        <v>138</v>
      </c>
      <c r="CJ88" s="245">
        <v>123</v>
      </c>
      <c r="CK88" s="245">
        <v>105</v>
      </c>
      <c r="CL88" s="245">
        <v>92</v>
      </c>
      <c r="CM88" s="245">
        <v>77</v>
      </c>
      <c r="CN88" s="245">
        <v>46</v>
      </c>
      <c r="CO88" s="245">
        <v>46</v>
      </c>
      <c r="CP88" s="245">
        <v>40</v>
      </c>
      <c r="CQ88" s="245">
        <v>14</v>
      </c>
      <c r="CR88" s="245">
        <v>18</v>
      </c>
      <c r="CS88" s="245">
        <v>15</v>
      </c>
      <c r="CT88" s="245">
        <v>19</v>
      </c>
      <c r="CU88" s="245">
        <v>10</v>
      </c>
      <c r="CV88" s="245">
        <v>7</v>
      </c>
      <c r="CW88" s="245">
        <v>5</v>
      </c>
      <c r="CX88" s="245">
        <v>7</v>
      </c>
      <c r="CY88" s="245">
        <v>3</v>
      </c>
      <c r="CZ88" s="245">
        <v>3</v>
      </c>
      <c r="DA88" s="266">
        <v>16</v>
      </c>
      <c r="DB88" s="245">
        <v>643</v>
      </c>
      <c r="DC88" s="245">
        <v>775</v>
      </c>
      <c r="DD88" s="245">
        <v>824</v>
      </c>
      <c r="DE88" s="245">
        <v>723</v>
      </c>
      <c r="DF88" s="245">
        <v>499</v>
      </c>
      <c r="DG88" s="245">
        <v>730</v>
      </c>
      <c r="DH88" s="245">
        <v>880</v>
      </c>
      <c r="DI88" s="245">
        <v>1024</v>
      </c>
      <c r="DJ88" s="245">
        <v>923</v>
      </c>
      <c r="DK88" s="245">
        <v>949</v>
      </c>
      <c r="DL88" s="245">
        <v>1056</v>
      </c>
      <c r="DM88" s="245">
        <v>1261</v>
      </c>
      <c r="DN88" s="245">
        <v>1344</v>
      </c>
      <c r="DO88" s="245">
        <v>1028</v>
      </c>
      <c r="DP88" s="245">
        <v>857</v>
      </c>
      <c r="DQ88" s="245">
        <v>887</v>
      </c>
      <c r="DR88" s="245">
        <v>801</v>
      </c>
      <c r="DS88" s="245">
        <v>366</v>
      </c>
      <c r="DT88" s="245">
        <v>106</v>
      </c>
      <c r="DU88" s="245">
        <v>32</v>
      </c>
      <c r="DV88" s="245">
        <v>3</v>
      </c>
      <c r="DW88" s="266">
        <f t="shared" si="96"/>
        <v>15711</v>
      </c>
      <c r="DX88" s="442">
        <f t="shared" si="97"/>
        <v>1</v>
      </c>
      <c r="DY88" s="442">
        <f t="shared" si="98"/>
        <v>1</v>
      </c>
      <c r="DZ88" s="442">
        <f t="shared" si="99"/>
        <v>1</v>
      </c>
      <c r="EA88" s="442">
        <f t="shared" si="100"/>
        <v>1</v>
      </c>
      <c r="EB88" s="442">
        <f t="shared" si="101"/>
        <v>1</v>
      </c>
      <c r="EC88" s="442">
        <f t="shared" si="102"/>
        <v>1</v>
      </c>
      <c r="ED88" s="442">
        <f t="shared" si="103"/>
        <v>1</v>
      </c>
      <c r="EE88" s="442">
        <f t="shared" si="104"/>
        <v>1</v>
      </c>
      <c r="EF88" s="442">
        <f t="shared" si="105"/>
        <v>1</v>
      </c>
      <c r="EG88" s="442">
        <f t="shared" si="106"/>
        <v>1</v>
      </c>
      <c r="EH88" s="442">
        <f t="shared" si="107"/>
        <v>1</v>
      </c>
      <c r="EI88" s="442">
        <f t="shared" si="108"/>
        <v>1</v>
      </c>
      <c r="EJ88" s="444">
        <f>ROUND($DA88*DN88/$DW88,0)-1</f>
        <v>0</v>
      </c>
      <c r="EK88" s="442">
        <f t="shared" si="109"/>
        <v>1</v>
      </c>
      <c r="EL88" s="442">
        <f t="shared" si="110"/>
        <v>1</v>
      </c>
      <c r="EM88" s="442">
        <f t="shared" si="111"/>
        <v>1</v>
      </c>
      <c r="EN88" s="442">
        <f t="shared" si="112"/>
        <v>1</v>
      </c>
      <c r="EO88" s="442">
        <f t="shared" si="113"/>
        <v>0</v>
      </c>
      <c r="EP88" s="442">
        <f t="shared" si="114"/>
        <v>0</v>
      </c>
      <c r="EQ88" s="442">
        <f t="shared" si="115"/>
        <v>0</v>
      </c>
      <c r="ER88" s="442">
        <f t="shared" si="116"/>
        <v>0</v>
      </c>
      <c r="ES88" s="443">
        <f t="shared" si="117"/>
        <v>16</v>
      </c>
      <c r="EU88" s="245">
        <f t="shared" si="74"/>
        <v>644</v>
      </c>
      <c r="EV88" s="245">
        <f t="shared" si="75"/>
        <v>776</v>
      </c>
      <c r="EW88" s="245">
        <f t="shared" si="76"/>
        <v>825</v>
      </c>
      <c r="EX88" s="245">
        <f t="shared" si="77"/>
        <v>724</v>
      </c>
      <c r="EY88" s="245">
        <f t="shared" si="78"/>
        <v>500</v>
      </c>
      <c r="EZ88" s="245">
        <f t="shared" si="79"/>
        <v>731</v>
      </c>
      <c r="FA88" s="245">
        <f t="shared" si="80"/>
        <v>881</v>
      </c>
      <c r="FB88" s="245">
        <f t="shared" si="81"/>
        <v>1025</v>
      </c>
      <c r="FC88" s="245">
        <f t="shared" si="82"/>
        <v>924</v>
      </c>
      <c r="FD88" s="245">
        <f t="shared" si="83"/>
        <v>950</v>
      </c>
      <c r="FE88" s="245">
        <f t="shared" si="84"/>
        <v>1057</v>
      </c>
      <c r="FF88" s="245">
        <f t="shared" si="85"/>
        <v>1262</v>
      </c>
      <c r="FG88" s="245">
        <f t="shared" si="86"/>
        <v>1344</v>
      </c>
      <c r="FH88" s="245">
        <f t="shared" si="87"/>
        <v>1029</v>
      </c>
      <c r="FI88" s="245">
        <f t="shared" si="88"/>
        <v>858</v>
      </c>
      <c r="FJ88" s="245">
        <f t="shared" si="89"/>
        <v>888</v>
      </c>
      <c r="FK88" s="245">
        <f t="shared" si="90"/>
        <v>802</v>
      </c>
      <c r="FL88" s="245">
        <f t="shared" si="91"/>
        <v>366</v>
      </c>
      <c r="FM88" s="245">
        <f t="shared" si="92"/>
        <v>106</v>
      </c>
      <c r="FN88" s="245">
        <f t="shared" si="93"/>
        <v>32</v>
      </c>
      <c r="FO88" s="245">
        <f t="shared" si="94"/>
        <v>3</v>
      </c>
      <c r="FP88" s="452">
        <f t="shared" si="118"/>
        <v>15727</v>
      </c>
      <c r="FQ88" s="443">
        <f t="shared" si="95"/>
        <v>0</v>
      </c>
    </row>
    <row r="89" spans="1:173" s="232" customFormat="1" ht="12.75" x14ac:dyDescent="0.15">
      <c r="A89" s="230" t="s">
        <v>1199</v>
      </c>
      <c r="B89" s="261" t="s">
        <v>1066</v>
      </c>
      <c r="C89" s="245">
        <v>22016</v>
      </c>
      <c r="D89" s="245">
        <v>141</v>
      </c>
      <c r="E89" s="245">
        <v>158</v>
      </c>
      <c r="F89" s="245">
        <v>182</v>
      </c>
      <c r="G89" s="245">
        <v>152</v>
      </c>
      <c r="H89" s="245">
        <v>168</v>
      </c>
      <c r="I89" s="245">
        <v>180</v>
      </c>
      <c r="J89" s="245">
        <v>184</v>
      </c>
      <c r="K89" s="245">
        <v>179</v>
      </c>
      <c r="L89" s="245">
        <v>196</v>
      </c>
      <c r="M89" s="245">
        <v>202</v>
      </c>
      <c r="N89" s="245">
        <v>191</v>
      </c>
      <c r="O89" s="245">
        <v>217</v>
      </c>
      <c r="P89" s="245">
        <v>219</v>
      </c>
      <c r="Q89" s="245">
        <v>214</v>
      </c>
      <c r="R89" s="245">
        <v>213</v>
      </c>
      <c r="S89" s="245">
        <v>196</v>
      </c>
      <c r="T89" s="245">
        <v>221</v>
      </c>
      <c r="U89" s="245">
        <v>226</v>
      </c>
      <c r="V89" s="245">
        <v>181</v>
      </c>
      <c r="W89" s="245">
        <v>181</v>
      </c>
      <c r="X89" s="245">
        <v>157</v>
      </c>
      <c r="Y89" s="245">
        <v>169</v>
      </c>
      <c r="Z89" s="245">
        <v>185</v>
      </c>
      <c r="AA89" s="245">
        <v>203</v>
      </c>
      <c r="AB89" s="245">
        <v>210</v>
      </c>
      <c r="AC89" s="245">
        <v>207</v>
      </c>
      <c r="AD89" s="245">
        <v>188</v>
      </c>
      <c r="AE89" s="245">
        <v>195</v>
      </c>
      <c r="AF89" s="245">
        <v>177</v>
      </c>
      <c r="AG89" s="245">
        <v>189</v>
      </c>
      <c r="AH89" s="245">
        <v>201</v>
      </c>
      <c r="AI89" s="245">
        <v>230</v>
      </c>
      <c r="AJ89" s="245">
        <v>240</v>
      </c>
      <c r="AK89" s="245">
        <v>201</v>
      </c>
      <c r="AL89" s="245">
        <v>242</v>
      </c>
      <c r="AM89" s="245">
        <v>284</v>
      </c>
      <c r="AN89" s="245">
        <v>248</v>
      </c>
      <c r="AO89" s="245">
        <v>297</v>
      </c>
      <c r="AP89" s="245">
        <v>247</v>
      </c>
      <c r="AQ89" s="245">
        <v>252</v>
      </c>
      <c r="AR89" s="245">
        <v>224</v>
      </c>
      <c r="AS89" s="245">
        <v>242</v>
      </c>
      <c r="AT89" s="245">
        <v>256</v>
      </c>
      <c r="AU89" s="245">
        <v>247</v>
      </c>
      <c r="AV89" s="245">
        <v>231</v>
      </c>
      <c r="AW89" s="245">
        <v>200</v>
      </c>
      <c r="AX89" s="245">
        <v>234</v>
      </c>
      <c r="AY89" s="245">
        <v>245</v>
      </c>
      <c r="AZ89" s="245">
        <v>237</v>
      </c>
      <c r="BA89" s="245">
        <v>251</v>
      </c>
      <c r="BB89" s="245">
        <v>243</v>
      </c>
      <c r="BC89" s="245">
        <v>278</v>
      </c>
      <c r="BD89" s="245">
        <v>288</v>
      </c>
      <c r="BE89" s="245">
        <v>300</v>
      </c>
      <c r="BF89" s="245">
        <v>308</v>
      </c>
      <c r="BG89" s="245">
        <v>317</v>
      </c>
      <c r="BH89" s="245">
        <v>367</v>
      </c>
      <c r="BI89" s="245">
        <v>342</v>
      </c>
      <c r="BJ89" s="245">
        <v>389</v>
      </c>
      <c r="BK89" s="245">
        <v>364</v>
      </c>
      <c r="BL89" s="245">
        <v>390</v>
      </c>
      <c r="BM89" s="245">
        <v>489</v>
      </c>
      <c r="BN89" s="245">
        <v>495</v>
      </c>
      <c r="BO89" s="245">
        <v>455</v>
      </c>
      <c r="BP89" s="245">
        <v>246</v>
      </c>
      <c r="BQ89" s="245">
        <v>280</v>
      </c>
      <c r="BR89" s="245">
        <v>314</v>
      </c>
      <c r="BS89" s="245">
        <v>321</v>
      </c>
      <c r="BT89" s="245">
        <v>315</v>
      </c>
      <c r="BU89" s="245">
        <v>315</v>
      </c>
      <c r="BV89" s="245">
        <v>272</v>
      </c>
      <c r="BW89" s="245">
        <v>248</v>
      </c>
      <c r="BX89" s="245">
        <v>265</v>
      </c>
      <c r="BY89" s="245">
        <v>305</v>
      </c>
      <c r="BZ89" s="245">
        <v>320</v>
      </c>
      <c r="CA89" s="245">
        <v>287</v>
      </c>
      <c r="CB89" s="245">
        <v>272</v>
      </c>
      <c r="CC89" s="245">
        <v>269</v>
      </c>
      <c r="CD89" s="245">
        <v>262</v>
      </c>
      <c r="CE89" s="245">
        <v>283</v>
      </c>
      <c r="CF89" s="245">
        <v>256</v>
      </c>
      <c r="CG89" s="245">
        <v>280</v>
      </c>
      <c r="CH89" s="245">
        <v>252</v>
      </c>
      <c r="CI89" s="245">
        <v>163</v>
      </c>
      <c r="CJ89" s="245">
        <v>213</v>
      </c>
      <c r="CK89" s="245">
        <v>157</v>
      </c>
      <c r="CL89" s="245">
        <v>141</v>
      </c>
      <c r="CM89" s="245">
        <v>96</v>
      </c>
      <c r="CN89" s="245">
        <v>73</v>
      </c>
      <c r="CO89" s="245">
        <v>64</v>
      </c>
      <c r="CP89" s="245">
        <v>55</v>
      </c>
      <c r="CQ89" s="245">
        <v>35</v>
      </c>
      <c r="CR89" s="245">
        <v>21</v>
      </c>
      <c r="CS89" s="245">
        <v>34</v>
      </c>
      <c r="CT89" s="245">
        <v>25</v>
      </c>
      <c r="CU89" s="245">
        <v>14</v>
      </c>
      <c r="CV89" s="245">
        <v>18</v>
      </c>
      <c r="CW89" s="245">
        <v>6</v>
      </c>
      <c r="CX89" s="245">
        <v>9</v>
      </c>
      <c r="CY89" s="245">
        <v>3</v>
      </c>
      <c r="CZ89" s="245">
        <v>12</v>
      </c>
      <c r="DA89" s="266">
        <v>0</v>
      </c>
      <c r="DB89" s="245">
        <v>801</v>
      </c>
      <c r="DC89" s="245">
        <v>941</v>
      </c>
      <c r="DD89" s="245">
        <v>1054</v>
      </c>
      <c r="DE89" s="245">
        <v>1005</v>
      </c>
      <c r="DF89" s="245">
        <v>924</v>
      </c>
      <c r="DG89" s="245">
        <v>956</v>
      </c>
      <c r="DH89" s="245">
        <v>1114</v>
      </c>
      <c r="DI89" s="245">
        <v>1328</v>
      </c>
      <c r="DJ89" s="245">
        <v>1200</v>
      </c>
      <c r="DK89" s="245">
        <v>1167</v>
      </c>
      <c r="DL89" s="245">
        <v>1417</v>
      </c>
      <c r="DM89" s="245">
        <v>1779</v>
      </c>
      <c r="DN89" s="245">
        <v>2075</v>
      </c>
      <c r="DO89" s="245">
        <v>1545</v>
      </c>
      <c r="DP89" s="245">
        <v>1410</v>
      </c>
      <c r="DQ89" s="245">
        <v>1373</v>
      </c>
      <c r="DR89" s="245">
        <v>1164</v>
      </c>
      <c r="DS89" s="245">
        <v>531</v>
      </c>
      <c r="DT89" s="245">
        <v>170</v>
      </c>
      <c r="DU89" s="245">
        <v>50</v>
      </c>
      <c r="DV89" s="245">
        <v>12</v>
      </c>
      <c r="DW89" s="266">
        <f t="shared" si="96"/>
        <v>22016</v>
      </c>
      <c r="DX89" s="442">
        <f t="shared" si="97"/>
        <v>0</v>
      </c>
      <c r="DY89" s="442">
        <f t="shared" si="98"/>
        <v>0</v>
      </c>
      <c r="DZ89" s="442">
        <f t="shared" si="99"/>
        <v>0</v>
      </c>
      <c r="EA89" s="442">
        <f t="shared" si="100"/>
        <v>0</v>
      </c>
      <c r="EB89" s="442">
        <f t="shared" si="101"/>
        <v>0</v>
      </c>
      <c r="EC89" s="442">
        <f t="shared" si="102"/>
        <v>0</v>
      </c>
      <c r="ED89" s="442">
        <f t="shared" si="103"/>
        <v>0</v>
      </c>
      <c r="EE89" s="442">
        <f t="shared" si="104"/>
        <v>0</v>
      </c>
      <c r="EF89" s="442">
        <f t="shared" si="105"/>
        <v>0</v>
      </c>
      <c r="EG89" s="442">
        <f t="shared" si="106"/>
        <v>0</v>
      </c>
      <c r="EH89" s="442">
        <f t="shared" si="107"/>
        <v>0</v>
      </c>
      <c r="EI89" s="442">
        <f t="shared" si="108"/>
        <v>0</v>
      </c>
      <c r="EJ89" s="444">
        <f>ROUND($DA89*DN89/$DW89,0)</f>
        <v>0</v>
      </c>
      <c r="EK89" s="442">
        <f t="shared" si="109"/>
        <v>0</v>
      </c>
      <c r="EL89" s="442">
        <f t="shared" si="110"/>
        <v>0</v>
      </c>
      <c r="EM89" s="442">
        <f t="shared" si="111"/>
        <v>0</v>
      </c>
      <c r="EN89" s="442">
        <f t="shared" si="112"/>
        <v>0</v>
      </c>
      <c r="EO89" s="442">
        <f t="shared" si="113"/>
        <v>0</v>
      </c>
      <c r="EP89" s="442">
        <f t="shared" si="114"/>
        <v>0</v>
      </c>
      <c r="EQ89" s="442">
        <f t="shared" si="115"/>
        <v>0</v>
      </c>
      <c r="ER89" s="442">
        <f t="shared" si="116"/>
        <v>0</v>
      </c>
      <c r="ES89" s="443">
        <f t="shared" si="117"/>
        <v>0</v>
      </c>
      <c r="EU89" s="245">
        <f t="shared" si="74"/>
        <v>801</v>
      </c>
      <c r="EV89" s="245">
        <f t="shared" si="75"/>
        <v>941</v>
      </c>
      <c r="EW89" s="245">
        <f t="shared" si="76"/>
        <v>1054</v>
      </c>
      <c r="EX89" s="245">
        <f t="shared" si="77"/>
        <v>1005</v>
      </c>
      <c r="EY89" s="245">
        <f t="shared" si="78"/>
        <v>924</v>
      </c>
      <c r="EZ89" s="245">
        <f t="shared" si="79"/>
        <v>956</v>
      </c>
      <c r="FA89" s="245">
        <f t="shared" si="80"/>
        <v>1114</v>
      </c>
      <c r="FB89" s="245">
        <f t="shared" si="81"/>
        <v>1328</v>
      </c>
      <c r="FC89" s="245">
        <f t="shared" si="82"/>
        <v>1200</v>
      </c>
      <c r="FD89" s="245">
        <f t="shared" si="83"/>
        <v>1167</v>
      </c>
      <c r="FE89" s="245">
        <f t="shared" si="84"/>
        <v>1417</v>
      </c>
      <c r="FF89" s="245">
        <f t="shared" si="85"/>
        <v>1779</v>
      </c>
      <c r="FG89" s="245">
        <f t="shared" si="86"/>
        <v>2075</v>
      </c>
      <c r="FH89" s="245">
        <f t="shared" si="87"/>
        <v>1545</v>
      </c>
      <c r="FI89" s="245">
        <f t="shared" si="88"/>
        <v>1410</v>
      </c>
      <c r="FJ89" s="245">
        <f t="shared" si="89"/>
        <v>1373</v>
      </c>
      <c r="FK89" s="245">
        <f t="shared" si="90"/>
        <v>1164</v>
      </c>
      <c r="FL89" s="245">
        <f t="shared" si="91"/>
        <v>531</v>
      </c>
      <c r="FM89" s="245">
        <f t="shared" si="92"/>
        <v>170</v>
      </c>
      <c r="FN89" s="245">
        <f t="shared" si="93"/>
        <v>50</v>
      </c>
      <c r="FO89" s="245">
        <f t="shared" si="94"/>
        <v>12</v>
      </c>
      <c r="FP89" s="452">
        <f t="shared" si="118"/>
        <v>22016</v>
      </c>
      <c r="FQ89" s="443">
        <f t="shared" si="95"/>
        <v>0</v>
      </c>
    </row>
    <row r="90" spans="1:173" s="232" customFormat="1" ht="12.75" x14ac:dyDescent="0.15">
      <c r="A90" s="230" t="s">
        <v>1200</v>
      </c>
      <c r="B90" s="261" t="s">
        <v>1066</v>
      </c>
      <c r="C90" s="245">
        <v>19333</v>
      </c>
      <c r="D90" s="245">
        <v>121</v>
      </c>
      <c r="E90" s="245">
        <v>172</v>
      </c>
      <c r="F90" s="245">
        <v>174</v>
      </c>
      <c r="G90" s="245">
        <v>181</v>
      </c>
      <c r="H90" s="245">
        <v>172</v>
      </c>
      <c r="I90" s="245">
        <v>176</v>
      </c>
      <c r="J90" s="245">
        <v>189</v>
      </c>
      <c r="K90" s="245">
        <v>175</v>
      </c>
      <c r="L90" s="245">
        <v>198</v>
      </c>
      <c r="M90" s="245">
        <v>221</v>
      </c>
      <c r="N90" s="245">
        <v>235</v>
      </c>
      <c r="O90" s="245">
        <v>224</v>
      </c>
      <c r="P90" s="245">
        <v>241</v>
      </c>
      <c r="Q90" s="245">
        <v>220</v>
      </c>
      <c r="R90" s="245">
        <v>206</v>
      </c>
      <c r="S90" s="245">
        <v>226</v>
      </c>
      <c r="T90" s="245">
        <v>210</v>
      </c>
      <c r="U90" s="245">
        <v>203</v>
      </c>
      <c r="V90" s="245">
        <v>161</v>
      </c>
      <c r="W90" s="245">
        <v>108</v>
      </c>
      <c r="X90" s="245">
        <v>117</v>
      </c>
      <c r="Y90" s="245">
        <v>118</v>
      </c>
      <c r="Z90" s="245">
        <v>134</v>
      </c>
      <c r="AA90" s="245">
        <v>168</v>
      </c>
      <c r="AB90" s="245">
        <v>183</v>
      </c>
      <c r="AC90" s="245">
        <v>179</v>
      </c>
      <c r="AD90" s="245">
        <v>186</v>
      </c>
      <c r="AE90" s="245">
        <v>182</v>
      </c>
      <c r="AF90" s="245">
        <v>188</v>
      </c>
      <c r="AG90" s="245">
        <v>221</v>
      </c>
      <c r="AH90" s="245">
        <v>194</v>
      </c>
      <c r="AI90" s="245">
        <v>203</v>
      </c>
      <c r="AJ90" s="245">
        <v>211</v>
      </c>
      <c r="AK90" s="245">
        <v>240</v>
      </c>
      <c r="AL90" s="245">
        <v>226</v>
      </c>
      <c r="AM90" s="245">
        <v>266</v>
      </c>
      <c r="AN90" s="245">
        <v>253</v>
      </c>
      <c r="AO90" s="245">
        <v>274</v>
      </c>
      <c r="AP90" s="245">
        <v>258</v>
      </c>
      <c r="AQ90" s="245">
        <v>263</v>
      </c>
      <c r="AR90" s="245">
        <v>201</v>
      </c>
      <c r="AS90" s="245">
        <v>216</v>
      </c>
      <c r="AT90" s="245">
        <v>207</v>
      </c>
      <c r="AU90" s="245">
        <v>230</v>
      </c>
      <c r="AV90" s="245">
        <v>163</v>
      </c>
      <c r="AW90" s="245">
        <v>213</v>
      </c>
      <c r="AX90" s="245">
        <v>229</v>
      </c>
      <c r="AY90" s="245">
        <v>215</v>
      </c>
      <c r="AZ90" s="245">
        <v>251</v>
      </c>
      <c r="BA90" s="245">
        <v>230</v>
      </c>
      <c r="BB90" s="245">
        <v>239</v>
      </c>
      <c r="BC90" s="245">
        <v>246</v>
      </c>
      <c r="BD90" s="245">
        <v>282</v>
      </c>
      <c r="BE90" s="245">
        <v>270</v>
      </c>
      <c r="BF90" s="245">
        <v>310</v>
      </c>
      <c r="BG90" s="245">
        <v>293</v>
      </c>
      <c r="BH90" s="245">
        <v>304</v>
      </c>
      <c r="BI90" s="245">
        <v>324</v>
      </c>
      <c r="BJ90" s="245">
        <v>361</v>
      </c>
      <c r="BK90" s="245">
        <v>336</v>
      </c>
      <c r="BL90" s="245">
        <v>381</v>
      </c>
      <c r="BM90" s="245">
        <v>390</v>
      </c>
      <c r="BN90" s="245">
        <v>419</v>
      </c>
      <c r="BO90" s="245">
        <v>340</v>
      </c>
      <c r="BP90" s="245">
        <v>198</v>
      </c>
      <c r="BQ90" s="245">
        <v>225</v>
      </c>
      <c r="BR90" s="245">
        <v>243</v>
      </c>
      <c r="BS90" s="245">
        <v>266</v>
      </c>
      <c r="BT90" s="245">
        <v>246</v>
      </c>
      <c r="BU90" s="245">
        <v>235</v>
      </c>
      <c r="BV90" s="245">
        <v>205</v>
      </c>
      <c r="BW90" s="245">
        <v>172</v>
      </c>
      <c r="BX90" s="245">
        <v>223</v>
      </c>
      <c r="BY90" s="245">
        <v>221</v>
      </c>
      <c r="BZ90" s="245">
        <v>210</v>
      </c>
      <c r="CA90" s="245">
        <v>193</v>
      </c>
      <c r="CB90" s="245">
        <v>238</v>
      </c>
      <c r="CC90" s="245">
        <v>252</v>
      </c>
      <c r="CD90" s="245">
        <v>219</v>
      </c>
      <c r="CE90" s="245">
        <v>238</v>
      </c>
      <c r="CF90" s="245">
        <v>220</v>
      </c>
      <c r="CG90" s="245">
        <v>159</v>
      </c>
      <c r="CH90" s="245">
        <v>136</v>
      </c>
      <c r="CI90" s="245">
        <v>144</v>
      </c>
      <c r="CJ90" s="245">
        <v>132</v>
      </c>
      <c r="CK90" s="245">
        <v>107</v>
      </c>
      <c r="CL90" s="245">
        <v>84</v>
      </c>
      <c r="CM90" s="245">
        <v>68</v>
      </c>
      <c r="CN90" s="245">
        <v>52</v>
      </c>
      <c r="CO90" s="245">
        <v>30</v>
      </c>
      <c r="CP90" s="245">
        <v>19</v>
      </c>
      <c r="CQ90" s="245">
        <v>13</v>
      </c>
      <c r="CR90" s="245">
        <v>9</v>
      </c>
      <c r="CS90" s="245">
        <v>12</v>
      </c>
      <c r="CT90" s="245">
        <v>13</v>
      </c>
      <c r="CU90" s="245">
        <v>7</v>
      </c>
      <c r="CV90" s="245">
        <v>6</v>
      </c>
      <c r="CW90" s="245">
        <v>6</v>
      </c>
      <c r="CX90" s="245">
        <v>3</v>
      </c>
      <c r="CY90" s="245">
        <v>1</v>
      </c>
      <c r="CZ90" s="245">
        <v>1</v>
      </c>
      <c r="DA90" s="266">
        <v>0</v>
      </c>
      <c r="DB90" s="245">
        <v>820</v>
      </c>
      <c r="DC90" s="245">
        <v>959</v>
      </c>
      <c r="DD90" s="245">
        <v>1126</v>
      </c>
      <c r="DE90" s="245">
        <v>908</v>
      </c>
      <c r="DF90" s="245">
        <v>720</v>
      </c>
      <c r="DG90" s="245">
        <v>956</v>
      </c>
      <c r="DH90" s="245">
        <v>1074</v>
      </c>
      <c r="DI90" s="245">
        <v>1314</v>
      </c>
      <c r="DJ90" s="245">
        <v>1017</v>
      </c>
      <c r="DK90" s="245">
        <v>1138</v>
      </c>
      <c r="DL90" s="245">
        <v>1347</v>
      </c>
      <c r="DM90" s="245">
        <v>1618</v>
      </c>
      <c r="DN90" s="245">
        <v>1728</v>
      </c>
      <c r="DO90" s="245">
        <v>1215</v>
      </c>
      <c r="DP90" s="245">
        <v>1031</v>
      </c>
      <c r="DQ90" s="245">
        <v>1140</v>
      </c>
      <c r="DR90" s="245">
        <v>791</v>
      </c>
      <c r="DS90" s="245">
        <v>341</v>
      </c>
      <c r="DT90" s="245">
        <v>66</v>
      </c>
      <c r="DU90" s="245">
        <v>23</v>
      </c>
      <c r="DV90" s="245">
        <v>1</v>
      </c>
      <c r="DW90" s="266">
        <f t="shared" si="96"/>
        <v>19333</v>
      </c>
      <c r="DX90" s="442">
        <f t="shared" si="97"/>
        <v>0</v>
      </c>
      <c r="DY90" s="442">
        <f t="shared" si="98"/>
        <v>0</v>
      </c>
      <c r="DZ90" s="442">
        <f t="shared" si="99"/>
        <v>0</v>
      </c>
      <c r="EA90" s="442">
        <f t="shared" si="100"/>
        <v>0</v>
      </c>
      <c r="EB90" s="442">
        <f t="shared" si="101"/>
        <v>0</v>
      </c>
      <c r="EC90" s="442">
        <f t="shared" si="102"/>
        <v>0</v>
      </c>
      <c r="ED90" s="442">
        <f t="shared" si="103"/>
        <v>0</v>
      </c>
      <c r="EE90" s="442">
        <f t="shared" si="104"/>
        <v>0</v>
      </c>
      <c r="EF90" s="442">
        <f t="shared" si="105"/>
        <v>0</v>
      </c>
      <c r="EG90" s="442">
        <f t="shared" si="106"/>
        <v>0</v>
      </c>
      <c r="EH90" s="442">
        <f t="shared" si="107"/>
        <v>0</v>
      </c>
      <c r="EI90" s="442">
        <f t="shared" si="108"/>
        <v>0</v>
      </c>
      <c r="EJ90" s="444">
        <f>ROUND($DA90*DN90/$DW90,0)</f>
        <v>0</v>
      </c>
      <c r="EK90" s="442">
        <f t="shared" si="109"/>
        <v>0</v>
      </c>
      <c r="EL90" s="442">
        <f t="shared" si="110"/>
        <v>0</v>
      </c>
      <c r="EM90" s="442">
        <f t="shared" si="111"/>
        <v>0</v>
      </c>
      <c r="EN90" s="442">
        <f t="shared" si="112"/>
        <v>0</v>
      </c>
      <c r="EO90" s="442">
        <f t="shared" si="113"/>
        <v>0</v>
      </c>
      <c r="EP90" s="442">
        <f t="shared" si="114"/>
        <v>0</v>
      </c>
      <c r="EQ90" s="442">
        <f t="shared" si="115"/>
        <v>0</v>
      </c>
      <c r="ER90" s="442">
        <f t="shared" si="116"/>
        <v>0</v>
      </c>
      <c r="ES90" s="443">
        <f t="shared" si="117"/>
        <v>0</v>
      </c>
      <c r="EU90" s="245">
        <f t="shared" si="74"/>
        <v>820</v>
      </c>
      <c r="EV90" s="245">
        <f t="shared" si="75"/>
        <v>959</v>
      </c>
      <c r="EW90" s="245">
        <f t="shared" si="76"/>
        <v>1126</v>
      </c>
      <c r="EX90" s="245">
        <f t="shared" si="77"/>
        <v>908</v>
      </c>
      <c r="EY90" s="245">
        <f t="shared" si="78"/>
        <v>720</v>
      </c>
      <c r="EZ90" s="245">
        <f t="shared" si="79"/>
        <v>956</v>
      </c>
      <c r="FA90" s="245">
        <f t="shared" si="80"/>
        <v>1074</v>
      </c>
      <c r="FB90" s="245">
        <f t="shared" si="81"/>
        <v>1314</v>
      </c>
      <c r="FC90" s="245">
        <f t="shared" si="82"/>
        <v>1017</v>
      </c>
      <c r="FD90" s="245">
        <f t="shared" si="83"/>
        <v>1138</v>
      </c>
      <c r="FE90" s="245">
        <f t="shared" si="84"/>
        <v>1347</v>
      </c>
      <c r="FF90" s="245">
        <f t="shared" si="85"/>
        <v>1618</v>
      </c>
      <c r="FG90" s="245">
        <f t="shared" si="86"/>
        <v>1728</v>
      </c>
      <c r="FH90" s="245">
        <f t="shared" si="87"/>
        <v>1215</v>
      </c>
      <c r="FI90" s="245">
        <f t="shared" si="88"/>
        <v>1031</v>
      </c>
      <c r="FJ90" s="245">
        <f t="shared" si="89"/>
        <v>1140</v>
      </c>
      <c r="FK90" s="245">
        <f t="shared" si="90"/>
        <v>791</v>
      </c>
      <c r="FL90" s="245">
        <f t="shared" si="91"/>
        <v>341</v>
      </c>
      <c r="FM90" s="245">
        <f t="shared" si="92"/>
        <v>66</v>
      </c>
      <c r="FN90" s="245">
        <f t="shared" si="93"/>
        <v>23</v>
      </c>
      <c r="FO90" s="245">
        <f t="shared" si="94"/>
        <v>1</v>
      </c>
      <c r="FP90" s="452">
        <f t="shared" si="118"/>
        <v>19333</v>
      </c>
      <c r="FQ90" s="443">
        <f t="shared" si="95"/>
        <v>0</v>
      </c>
    </row>
    <row r="91" spans="1:173" s="232" customFormat="1" ht="12.75" x14ac:dyDescent="0.15">
      <c r="A91" s="230" t="s">
        <v>1201</v>
      </c>
      <c r="B91" s="261" t="s">
        <v>1066</v>
      </c>
      <c r="C91" s="245">
        <v>19738</v>
      </c>
      <c r="D91" s="245">
        <v>187</v>
      </c>
      <c r="E91" s="245">
        <v>185</v>
      </c>
      <c r="F91" s="245">
        <v>192</v>
      </c>
      <c r="G91" s="245">
        <v>167</v>
      </c>
      <c r="H91" s="245">
        <v>210</v>
      </c>
      <c r="I91" s="245">
        <v>179</v>
      </c>
      <c r="J91" s="245">
        <v>201</v>
      </c>
      <c r="K91" s="245">
        <v>188</v>
      </c>
      <c r="L91" s="245">
        <v>213</v>
      </c>
      <c r="M91" s="245">
        <v>192</v>
      </c>
      <c r="N91" s="245">
        <v>217</v>
      </c>
      <c r="O91" s="245">
        <v>212</v>
      </c>
      <c r="P91" s="245">
        <v>189</v>
      </c>
      <c r="Q91" s="245">
        <v>204</v>
      </c>
      <c r="R91" s="245">
        <v>191</v>
      </c>
      <c r="S91" s="245">
        <v>206</v>
      </c>
      <c r="T91" s="245">
        <v>230</v>
      </c>
      <c r="U91" s="245">
        <v>240</v>
      </c>
      <c r="V91" s="245">
        <v>207</v>
      </c>
      <c r="W91" s="245">
        <v>187</v>
      </c>
      <c r="X91" s="245">
        <v>197</v>
      </c>
      <c r="Y91" s="245">
        <v>212</v>
      </c>
      <c r="Z91" s="245">
        <v>224</v>
      </c>
      <c r="AA91" s="245">
        <v>238</v>
      </c>
      <c r="AB91" s="245">
        <v>224</v>
      </c>
      <c r="AC91" s="245">
        <v>235</v>
      </c>
      <c r="AD91" s="245">
        <v>234</v>
      </c>
      <c r="AE91" s="245">
        <v>219</v>
      </c>
      <c r="AF91" s="245">
        <v>242</v>
      </c>
      <c r="AG91" s="245">
        <v>248</v>
      </c>
      <c r="AH91" s="245">
        <v>260</v>
      </c>
      <c r="AI91" s="245">
        <v>252</v>
      </c>
      <c r="AJ91" s="245">
        <v>279</v>
      </c>
      <c r="AK91" s="245">
        <v>277</v>
      </c>
      <c r="AL91" s="245">
        <v>301</v>
      </c>
      <c r="AM91" s="245">
        <v>322</v>
      </c>
      <c r="AN91" s="245">
        <v>338</v>
      </c>
      <c r="AO91" s="245">
        <v>326</v>
      </c>
      <c r="AP91" s="245">
        <v>312</v>
      </c>
      <c r="AQ91" s="245">
        <v>297</v>
      </c>
      <c r="AR91" s="245">
        <v>298</v>
      </c>
      <c r="AS91" s="245">
        <v>263</v>
      </c>
      <c r="AT91" s="245">
        <v>245</v>
      </c>
      <c r="AU91" s="245">
        <v>274</v>
      </c>
      <c r="AV91" s="245">
        <v>195</v>
      </c>
      <c r="AW91" s="245">
        <v>258</v>
      </c>
      <c r="AX91" s="245">
        <v>255</v>
      </c>
      <c r="AY91" s="245">
        <v>251</v>
      </c>
      <c r="AZ91" s="245">
        <v>229</v>
      </c>
      <c r="BA91" s="245">
        <v>235</v>
      </c>
      <c r="BB91" s="245">
        <v>241</v>
      </c>
      <c r="BC91" s="245">
        <v>272</v>
      </c>
      <c r="BD91" s="245">
        <v>249</v>
      </c>
      <c r="BE91" s="245">
        <v>239</v>
      </c>
      <c r="BF91" s="245">
        <v>247</v>
      </c>
      <c r="BG91" s="245">
        <v>281</v>
      </c>
      <c r="BH91" s="245">
        <v>265</v>
      </c>
      <c r="BI91" s="245">
        <v>281</v>
      </c>
      <c r="BJ91" s="245">
        <v>272</v>
      </c>
      <c r="BK91" s="245">
        <v>291</v>
      </c>
      <c r="BL91" s="245">
        <v>300</v>
      </c>
      <c r="BM91" s="245">
        <v>336</v>
      </c>
      <c r="BN91" s="245">
        <v>373</v>
      </c>
      <c r="BO91" s="245">
        <v>335</v>
      </c>
      <c r="BP91" s="245">
        <v>190</v>
      </c>
      <c r="BQ91" s="245">
        <v>241</v>
      </c>
      <c r="BR91" s="245">
        <v>221</v>
      </c>
      <c r="BS91" s="245">
        <v>198</v>
      </c>
      <c r="BT91" s="245">
        <v>242</v>
      </c>
      <c r="BU91" s="245">
        <v>203</v>
      </c>
      <c r="BV91" s="245">
        <v>213</v>
      </c>
      <c r="BW91" s="245">
        <v>143</v>
      </c>
      <c r="BX91" s="245">
        <v>167</v>
      </c>
      <c r="BY91" s="245">
        <v>195</v>
      </c>
      <c r="BZ91" s="245">
        <v>206</v>
      </c>
      <c r="CA91" s="245">
        <v>157</v>
      </c>
      <c r="CB91" s="245">
        <v>195</v>
      </c>
      <c r="CC91" s="245">
        <v>181</v>
      </c>
      <c r="CD91" s="245">
        <v>151</v>
      </c>
      <c r="CE91" s="245">
        <v>159</v>
      </c>
      <c r="CF91" s="245">
        <v>122</v>
      </c>
      <c r="CG91" s="245">
        <v>118</v>
      </c>
      <c r="CH91" s="245">
        <v>119</v>
      </c>
      <c r="CI91" s="245">
        <v>98</v>
      </c>
      <c r="CJ91" s="245">
        <v>96</v>
      </c>
      <c r="CK91" s="245">
        <v>85</v>
      </c>
      <c r="CL91" s="245">
        <v>83</v>
      </c>
      <c r="CM91" s="245">
        <v>56</v>
      </c>
      <c r="CN91" s="245">
        <v>45</v>
      </c>
      <c r="CO91" s="245">
        <v>33</v>
      </c>
      <c r="CP91" s="245">
        <v>25</v>
      </c>
      <c r="CQ91" s="245">
        <v>15</v>
      </c>
      <c r="CR91" s="245">
        <v>8</v>
      </c>
      <c r="CS91" s="245">
        <v>15</v>
      </c>
      <c r="CT91" s="245">
        <v>7</v>
      </c>
      <c r="CU91" s="245">
        <v>13</v>
      </c>
      <c r="CV91" s="245">
        <v>6</v>
      </c>
      <c r="CW91" s="245">
        <v>3</v>
      </c>
      <c r="CX91" s="245">
        <v>3</v>
      </c>
      <c r="CY91" s="245">
        <v>4</v>
      </c>
      <c r="CZ91" s="245">
        <v>3</v>
      </c>
      <c r="DA91" s="266">
        <v>0</v>
      </c>
      <c r="DB91" s="245">
        <v>941</v>
      </c>
      <c r="DC91" s="245">
        <v>973</v>
      </c>
      <c r="DD91" s="245">
        <v>1013</v>
      </c>
      <c r="DE91" s="245">
        <v>1070</v>
      </c>
      <c r="DF91" s="245">
        <v>1095</v>
      </c>
      <c r="DG91" s="245">
        <v>1178</v>
      </c>
      <c r="DH91" s="245">
        <v>1369</v>
      </c>
      <c r="DI91" s="245">
        <v>1595</v>
      </c>
      <c r="DJ91" s="245">
        <v>1275</v>
      </c>
      <c r="DK91" s="245">
        <v>1228</v>
      </c>
      <c r="DL91" s="245">
        <v>1248</v>
      </c>
      <c r="DM91" s="245">
        <v>1390</v>
      </c>
      <c r="DN91" s="245">
        <v>1534</v>
      </c>
      <c r="DO91" s="245">
        <v>1105</v>
      </c>
      <c r="DP91" s="245">
        <v>924</v>
      </c>
      <c r="DQ91" s="245">
        <v>843</v>
      </c>
      <c r="DR91" s="245">
        <v>553</v>
      </c>
      <c r="DS91" s="245">
        <v>302</v>
      </c>
      <c r="DT91" s="245">
        <v>70</v>
      </c>
      <c r="DU91" s="245">
        <v>29</v>
      </c>
      <c r="DV91" s="245">
        <v>3</v>
      </c>
      <c r="DW91" s="266">
        <f t="shared" si="96"/>
        <v>19738</v>
      </c>
      <c r="DX91" s="442">
        <f t="shared" si="97"/>
        <v>0</v>
      </c>
      <c r="DY91" s="442">
        <f t="shared" si="98"/>
        <v>0</v>
      </c>
      <c r="DZ91" s="442">
        <f t="shared" si="99"/>
        <v>0</v>
      </c>
      <c r="EA91" s="442">
        <f t="shared" si="100"/>
        <v>0</v>
      </c>
      <c r="EB91" s="442">
        <f t="shared" si="101"/>
        <v>0</v>
      </c>
      <c r="EC91" s="442">
        <f t="shared" si="102"/>
        <v>0</v>
      </c>
      <c r="ED91" s="442">
        <f t="shared" si="103"/>
        <v>0</v>
      </c>
      <c r="EE91" s="442">
        <f t="shared" si="104"/>
        <v>0</v>
      </c>
      <c r="EF91" s="442">
        <f t="shared" si="105"/>
        <v>0</v>
      </c>
      <c r="EG91" s="442">
        <f t="shared" si="106"/>
        <v>0</v>
      </c>
      <c r="EH91" s="442">
        <f t="shared" si="107"/>
        <v>0</v>
      </c>
      <c r="EI91" s="442">
        <f t="shared" si="108"/>
        <v>0</v>
      </c>
      <c r="EJ91" s="444">
        <f>ROUND($DA91*DN91/$DW91,0)</f>
        <v>0</v>
      </c>
      <c r="EK91" s="442">
        <f t="shared" si="109"/>
        <v>0</v>
      </c>
      <c r="EL91" s="442">
        <f t="shared" si="110"/>
        <v>0</v>
      </c>
      <c r="EM91" s="442">
        <f t="shared" si="111"/>
        <v>0</v>
      </c>
      <c r="EN91" s="442">
        <f t="shared" si="112"/>
        <v>0</v>
      </c>
      <c r="EO91" s="442">
        <f t="shared" si="113"/>
        <v>0</v>
      </c>
      <c r="EP91" s="442">
        <f t="shared" si="114"/>
        <v>0</v>
      </c>
      <c r="EQ91" s="442">
        <f t="shared" si="115"/>
        <v>0</v>
      </c>
      <c r="ER91" s="442">
        <f t="shared" si="116"/>
        <v>0</v>
      </c>
      <c r="ES91" s="443">
        <f t="shared" si="117"/>
        <v>0</v>
      </c>
      <c r="EU91" s="245">
        <f t="shared" si="74"/>
        <v>941</v>
      </c>
      <c r="EV91" s="245">
        <f t="shared" si="75"/>
        <v>973</v>
      </c>
      <c r="EW91" s="245">
        <f t="shared" si="76"/>
        <v>1013</v>
      </c>
      <c r="EX91" s="245">
        <f t="shared" si="77"/>
        <v>1070</v>
      </c>
      <c r="EY91" s="245">
        <f t="shared" si="78"/>
        <v>1095</v>
      </c>
      <c r="EZ91" s="245">
        <f t="shared" si="79"/>
        <v>1178</v>
      </c>
      <c r="FA91" s="245">
        <f t="shared" si="80"/>
        <v>1369</v>
      </c>
      <c r="FB91" s="245">
        <f t="shared" si="81"/>
        <v>1595</v>
      </c>
      <c r="FC91" s="245">
        <f t="shared" si="82"/>
        <v>1275</v>
      </c>
      <c r="FD91" s="245">
        <f t="shared" si="83"/>
        <v>1228</v>
      </c>
      <c r="FE91" s="245">
        <f t="shared" si="84"/>
        <v>1248</v>
      </c>
      <c r="FF91" s="245">
        <f t="shared" si="85"/>
        <v>1390</v>
      </c>
      <c r="FG91" s="245">
        <f t="shared" si="86"/>
        <v>1534</v>
      </c>
      <c r="FH91" s="245">
        <f t="shared" si="87"/>
        <v>1105</v>
      </c>
      <c r="FI91" s="245">
        <f t="shared" si="88"/>
        <v>924</v>
      </c>
      <c r="FJ91" s="245">
        <f t="shared" si="89"/>
        <v>843</v>
      </c>
      <c r="FK91" s="245">
        <f t="shared" si="90"/>
        <v>553</v>
      </c>
      <c r="FL91" s="245">
        <f t="shared" si="91"/>
        <v>302</v>
      </c>
      <c r="FM91" s="245">
        <f t="shared" si="92"/>
        <v>70</v>
      </c>
      <c r="FN91" s="245">
        <f t="shared" si="93"/>
        <v>29</v>
      </c>
      <c r="FO91" s="245">
        <f t="shared" si="94"/>
        <v>3</v>
      </c>
      <c r="FP91" s="452">
        <f t="shared" si="118"/>
        <v>19738</v>
      </c>
      <c r="FQ91" s="443">
        <f t="shared" si="95"/>
        <v>0</v>
      </c>
    </row>
    <row r="92" spans="1:173" s="232" customFormat="1" ht="12.75" x14ac:dyDescent="0.15">
      <c r="A92" s="230" t="s">
        <v>1202</v>
      </c>
      <c r="B92" s="261" t="s">
        <v>1066</v>
      </c>
      <c r="C92" s="245">
        <v>38727</v>
      </c>
      <c r="D92" s="245">
        <v>298</v>
      </c>
      <c r="E92" s="245">
        <v>349</v>
      </c>
      <c r="F92" s="245">
        <v>335</v>
      </c>
      <c r="G92" s="245">
        <v>325</v>
      </c>
      <c r="H92" s="245">
        <v>378</v>
      </c>
      <c r="I92" s="245">
        <v>356</v>
      </c>
      <c r="J92" s="245">
        <v>371</v>
      </c>
      <c r="K92" s="245">
        <v>376</v>
      </c>
      <c r="L92" s="245">
        <v>400</v>
      </c>
      <c r="M92" s="245">
        <v>386</v>
      </c>
      <c r="N92" s="245">
        <v>432</v>
      </c>
      <c r="O92" s="245">
        <v>397</v>
      </c>
      <c r="P92" s="245">
        <v>455</v>
      </c>
      <c r="Q92" s="245">
        <v>425</v>
      </c>
      <c r="R92" s="245">
        <v>453</v>
      </c>
      <c r="S92" s="245">
        <v>443</v>
      </c>
      <c r="T92" s="245">
        <v>460</v>
      </c>
      <c r="U92" s="245">
        <v>468</v>
      </c>
      <c r="V92" s="245">
        <v>419</v>
      </c>
      <c r="W92" s="245">
        <v>335</v>
      </c>
      <c r="X92" s="245">
        <v>348</v>
      </c>
      <c r="Y92" s="245">
        <v>392</v>
      </c>
      <c r="Z92" s="245">
        <v>423</v>
      </c>
      <c r="AA92" s="245">
        <v>424</v>
      </c>
      <c r="AB92" s="245">
        <v>408</v>
      </c>
      <c r="AC92" s="245">
        <v>404</v>
      </c>
      <c r="AD92" s="245">
        <v>440</v>
      </c>
      <c r="AE92" s="245">
        <v>420</v>
      </c>
      <c r="AF92" s="245">
        <v>460</v>
      </c>
      <c r="AG92" s="245">
        <v>461</v>
      </c>
      <c r="AH92" s="245">
        <v>415</v>
      </c>
      <c r="AI92" s="245">
        <v>454</v>
      </c>
      <c r="AJ92" s="245">
        <v>508</v>
      </c>
      <c r="AK92" s="245">
        <v>510</v>
      </c>
      <c r="AL92" s="245">
        <v>539</v>
      </c>
      <c r="AM92" s="245">
        <v>543</v>
      </c>
      <c r="AN92" s="245">
        <v>591</v>
      </c>
      <c r="AO92" s="245">
        <v>615</v>
      </c>
      <c r="AP92" s="245">
        <v>593</v>
      </c>
      <c r="AQ92" s="245">
        <v>557</v>
      </c>
      <c r="AR92" s="245">
        <v>523</v>
      </c>
      <c r="AS92" s="245">
        <v>511</v>
      </c>
      <c r="AT92" s="245">
        <v>460</v>
      </c>
      <c r="AU92" s="245">
        <v>502</v>
      </c>
      <c r="AV92" s="245">
        <v>417</v>
      </c>
      <c r="AW92" s="245">
        <v>493</v>
      </c>
      <c r="AX92" s="245">
        <v>446</v>
      </c>
      <c r="AY92" s="245">
        <v>458</v>
      </c>
      <c r="AZ92" s="245">
        <v>442</v>
      </c>
      <c r="BA92" s="245">
        <v>473</v>
      </c>
      <c r="BB92" s="245">
        <v>454</v>
      </c>
      <c r="BC92" s="245">
        <v>459</v>
      </c>
      <c r="BD92" s="245">
        <v>456</v>
      </c>
      <c r="BE92" s="245">
        <v>458</v>
      </c>
      <c r="BF92" s="245">
        <v>508</v>
      </c>
      <c r="BG92" s="245">
        <v>484</v>
      </c>
      <c r="BH92" s="245">
        <v>537</v>
      </c>
      <c r="BI92" s="245">
        <v>580</v>
      </c>
      <c r="BJ92" s="245">
        <v>606</v>
      </c>
      <c r="BK92" s="245">
        <v>634</v>
      </c>
      <c r="BL92" s="245">
        <v>670</v>
      </c>
      <c r="BM92" s="245">
        <v>770</v>
      </c>
      <c r="BN92" s="245">
        <v>805</v>
      </c>
      <c r="BO92" s="245">
        <v>691</v>
      </c>
      <c r="BP92" s="245">
        <v>450</v>
      </c>
      <c r="BQ92" s="245">
        <v>479</v>
      </c>
      <c r="BR92" s="245">
        <v>554</v>
      </c>
      <c r="BS92" s="245">
        <v>600</v>
      </c>
      <c r="BT92" s="245">
        <v>561</v>
      </c>
      <c r="BU92" s="245">
        <v>556</v>
      </c>
      <c r="BV92" s="245">
        <v>429</v>
      </c>
      <c r="BW92" s="245">
        <v>383</v>
      </c>
      <c r="BX92" s="245">
        <v>357</v>
      </c>
      <c r="BY92" s="245">
        <v>395</v>
      </c>
      <c r="BZ92" s="245">
        <v>414</v>
      </c>
      <c r="CA92" s="245">
        <v>311</v>
      </c>
      <c r="CB92" s="245">
        <v>327</v>
      </c>
      <c r="CC92" s="245">
        <v>315</v>
      </c>
      <c r="CD92" s="245">
        <v>330</v>
      </c>
      <c r="CE92" s="245">
        <v>287</v>
      </c>
      <c r="CF92" s="245">
        <v>255</v>
      </c>
      <c r="CG92" s="245">
        <v>250</v>
      </c>
      <c r="CH92" s="245">
        <v>232</v>
      </c>
      <c r="CI92" s="245">
        <v>200</v>
      </c>
      <c r="CJ92" s="245">
        <v>183</v>
      </c>
      <c r="CK92" s="245">
        <v>135</v>
      </c>
      <c r="CL92" s="245">
        <v>111</v>
      </c>
      <c r="CM92" s="245">
        <v>86</v>
      </c>
      <c r="CN92" s="245">
        <v>50</v>
      </c>
      <c r="CO92" s="245">
        <v>55</v>
      </c>
      <c r="CP92" s="245">
        <v>33</v>
      </c>
      <c r="CQ92" s="245">
        <v>28</v>
      </c>
      <c r="CR92" s="245">
        <v>38</v>
      </c>
      <c r="CS92" s="245">
        <v>19</v>
      </c>
      <c r="CT92" s="245">
        <v>20</v>
      </c>
      <c r="CU92" s="245">
        <v>14</v>
      </c>
      <c r="CV92" s="245">
        <v>7</v>
      </c>
      <c r="CW92" s="245">
        <v>4</v>
      </c>
      <c r="CX92" s="245">
        <v>7</v>
      </c>
      <c r="CY92" s="245">
        <v>3</v>
      </c>
      <c r="CZ92" s="245">
        <v>3</v>
      </c>
      <c r="DA92" s="266">
        <v>43</v>
      </c>
      <c r="DB92" s="245">
        <v>1685</v>
      </c>
      <c r="DC92" s="245">
        <v>1889</v>
      </c>
      <c r="DD92" s="245">
        <v>2162</v>
      </c>
      <c r="DE92" s="245">
        <v>2125</v>
      </c>
      <c r="DF92" s="245">
        <v>1995</v>
      </c>
      <c r="DG92" s="245">
        <v>2185</v>
      </c>
      <c r="DH92" s="245">
        <v>2426</v>
      </c>
      <c r="DI92" s="245">
        <v>2899</v>
      </c>
      <c r="DJ92" s="245">
        <v>2413</v>
      </c>
      <c r="DK92" s="245">
        <v>2312</v>
      </c>
      <c r="DL92" s="245">
        <v>2335</v>
      </c>
      <c r="DM92" s="245">
        <v>2841</v>
      </c>
      <c r="DN92" s="245">
        <v>3386</v>
      </c>
      <c r="DO92" s="245">
        <v>2750</v>
      </c>
      <c r="DP92" s="245">
        <v>1978</v>
      </c>
      <c r="DQ92" s="245">
        <v>1570</v>
      </c>
      <c r="DR92" s="245">
        <v>1120</v>
      </c>
      <c r="DS92" s="245">
        <v>437</v>
      </c>
      <c r="DT92" s="245">
        <v>138</v>
      </c>
      <c r="DU92" s="245">
        <v>35</v>
      </c>
      <c r="DV92" s="245">
        <v>3</v>
      </c>
      <c r="DW92" s="266">
        <f t="shared" si="96"/>
        <v>38684</v>
      </c>
      <c r="DX92" s="442">
        <f t="shared" si="97"/>
        <v>2</v>
      </c>
      <c r="DY92" s="442">
        <f t="shared" si="98"/>
        <v>2</v>
      </c>
      <c r="DZ92" s="442">
        <f t="shared" si="99"/>
        <v>2</v>
      </c>
      <c r="EA92" s="442">
        <f t="shared" si="100"/>
        <v>2</v>
      </c>
      <c r="EB92" s="442">
        <f t="shared" si="101"/>
        <v>2</v>
      </c>
      <c r="EC92" s="442">
        <f t="shared" si="102"/>
        <v>2</v>
      </c>
      <c r="ED92" s="442">
        <f t="shared" si="103"/>
        <v>3</v>
      </c>
      <c r="EE92" s="442">
        <f t="shared" si="104"/>
        <v>3</v>
      </c>
      <c r="EF92" s="442">
        <f t="shared" si="105"/>
        <v>3</v>
      </c>
      <c r="EG92" s="442">
        <f t="shared" si="106"/>
        <v>3</v>
      </c>
      <c r="EH92" s="442">
        <f t="shared" si="107"/>
        <v>3</v>
      </c>
      <c r="EI92" s="442">
        <f t="shared" si="108"/>
        <v>3</v>
      </c>
      <c r="EJ92" s="444">
        <f>ROUND($DA92*DN92/$DW92,0)+1</f>
        <v>5</v>
      </c>
      <c r="EK92" s="442">
        <f t="shared" si="109"/>
        <v>3</v>
      </c>
      <c r="EL92" s="442">
        <f t="shared" si="110"/>
        <v>2</v>
      </c>
      <c r="EM92" s="442">
        <f t="shared" si="111"/>
        <v>2</v>
      </c>
      <c r="EN92" s="442">
        <f t="shared" si="112"/>
        <v>1</v>
      </c>
      <c r="EO92" s="442">
        <f t="shared" si="113"/>
        <v>0</v>
      </c>
      <c r="EP92" s="442">
        <f t="shared" si="114"/>
        <v>0</v>
      </c>
      <c r="EQ92" s="442">
        <f t="shared" si="115"/>
        <v>0</v>
      </c>
      <c r="ER92" s="442">
        <f t="shared" si="116"/>
        <v>0</v>
      </c>
      <c r="ES92" s="443">
        <f t="shared" si="117"/>
        <v>43</v>
      </c>
      <c r="EU92" s="245">
        <f t="shared" si="74"/>
        <v>1687</v>
      </c>
      <c r="EV92" s="245">
        <f t="shared" si="75"/>
        <v>1891</v>
      </c>
      <c r="EW92" s="245">
        <f t="shared" si="76"/>
        <v>2164</v>
      </c>
      <c r="EX92" s="245">
        <f t="shared" si="77"/>
        <v>2127</v>
      </c>
      <c r="EY92" s="245">
        <f t="shared" si="78"/>
        <v>1997</v>
      </c>
      <c r="EZ92" s="245">
        <f t="shared" si="79"/>
        <v>2187</v>
      </c>
      <c r="FA92" s="245">
        <f t="shared" si="80"/>
        <v>2429</v>
      </c>
      <c r="FB92" s="245">
        <f t="shared" si="81"/>
        <v>2902</v>
      </c>
      <c r="FC92" s="245">
        <f t="shared" si="82"/>
        <v>2416</v>
      </c>
      <c r="FD92" s="245">
        <f t="shared" si="83"/>
        <v>2315</v>
      </c>
      <c r="FE92" s="245">
        <f t="shared" si="84"/>
        <v>2338</v>
      </c>
      <c r="FF92" s="245">
        <f t="shared" si="85"/>
        <v>2844</v>
      </c>
      <c r="FG92" s="245">
        <f t="shared" si="86"/>
        <v>3391</v>
      </c>
      <c r="FH92" s="245">
        <f t="shared" si="87"/>
        <v>2753</v>
      </c>
      <c r="FI92" s="245">
        <f t="shared" si="88"/>
        <v>1980</v>
      </c>
      <c r="FJ92" s="245">
        <f t="shared" si="89"/>
        <v>1572</v>
      </c>
      <c r="FK92" s="245">
        <f t="shared" si="90"/>
        <v>1121</v>
      </c>
      <c r="FL92" s="245">
        <f t="shared" si="91"/>
        <v>437</v>
      </c>
      <c r="FM92" s="245">
        <f t="shared" si="92"/>
        <v>138</v>
      </c>
      <c r="FN92" s="245">
        <f t="shared" si="93"/>
        <v>35</v>
      </c>
      <c r="FO92" s="245">
        <f t="shared" si="94"/>
        <v>3</v>
      </c>
      <c r="FP92" s="452">
        <f t="shared" si="118"/>
        <v>38727</v>
      </c>
      <c r="FQ92" s="443">
        <f t="shared" si="95"/>
        <v>0</v>
      </c>
    </row>
    <row r="93" spans="1:173" s="232" customFormat="1" ht="12.75" x14ac:dyDescent="0.15">
      <c r="A93" s="230" t="s">
        <v>1203</v>
      </c>
      <c r="B93" s="261" t="s">
        <v>1066</v>
      </c>
      <c r="C93" s="245">
        <v>14997</v>
      </c>
      <c r="D93" s="245">
        <v>114</v>
      </c>
      <c r="E93" s="245">
        <v>125</v>
      </c>
      <c r="F93" s="245">
        <v>151</v>
      </c>
      <c r="G93" s="245">
        <v>169</v>
      </c>
      <c r="H93" s="245">
        <v>173</v>
      </c>
      <c r="I93" s="245">
        <v>198</v>
      </c>
      <c r="J93" s="245">
        <v>207</v>
      </c>
      <c r="K93" s="245">
        <v>201</v>
      </c>
      <c r="L93" s="245">
        <v>173</v>
      </c>
      <c r="M93" s="245">
        <v>198</v>
      </c>
      <c r="N93" s="245">
        <v>188</v>
      </c>
      <c r="O93" s="245">
        <v>163</v>
      </c>
      <c r="P93" s="245">
        <v>173</v>
      </c>
      <c r="Q93" s="245">
        <v>184</v>
      </c>
      <c r="R93" s="245">
        <v>179</v>
      </c>
      <c r="S93" s="245">
        <v>203</v>
      </c>
      <c r="T93" s="245">
        <v>163</v>
      </c>
      <c r="U93" s="245">
        <v>179</v>
      </c>
      <c r="V93" s="245">
        <v>169</v>
      </c>
      <c r="W93" s="245">
        <v>146</v>
      </c>
      <c r="X93" s="245">
        <v>146</v>
      </c>
      <c r="Y93" s="245">
        <v>148</v>
      </c>
      <c r="Z93" s="245">
        <v>121</v>
      </c>
      <c r="AA93" s="245">
        <v>136</v>
      </c>
      <c r="AB93" s="245">
        <v>150</v>
      </c>
      <c r="AC93" s="245">
        <v>129</v>
      </c>
      <c r="AD93" s="245">
        <v>116</v>
      </c>
      <c r="AE93" s="245">
        <v>131</v>
      </c>
      <c r="AF93" s="245">
        <v>114</v>
      </c>
      <c r="AG93" s="245">
        <v>100</v>
      </c>
      <c r="AH93" s="245">
        <v>131</v>
      </c>
      <c r="AI93" s="245">
        <v>147</v>
      </c>
      <c r="AJ93" s="245">
        <v>166</v>
      </c>
      <c r="AK93" s="245">
        <v>187</v>
      </c>
      <c r="AL93" s="245">
        <v>214</v>
      </c>
      <c r="AM93" s="245">
        <v>197</v>
      </c>
      <c r="AN93" s="245">
        <v>201</v>
      </c>
      <c r="AO93" s="245">
        <v>241</v>
      </c>
      <c r="AP93" s="245">
        <v>217</v>
      </c>
      <c r="AQ93" s="245">
        <v>214</v>
      </c>
      <c r="AR93" s="245">
        <v>234</v>
      </c>
      <c r="AS93" s="245">
        <v>248</v>
      </c>
      <c r="AT93" s="245">
        <v>201</v>
      </c>
      <c r="AU93" s="245">
        <v>211</v>
      </c>
      <c r="AV93" s="245">
        <v>166</v>
      </c>
      <c r="AW93" s="245">
        <v>209</v>
      </c>
      <c r="AX93" s="245">
        <v>203</v>
      </c>
      <c r="AY93" s="245">
        <v>176</v>
      </c>
      <c r="AZ93" s="245">
        <v>193</v>
      </c>
      <c r="BA93" s="245">
        <v>163</v>
      </c>
      <c r="BB93" s="245">
        <v>176</v>
      </c>
      <c r="BC93" s="245">
        <v>194</v>
      </c>
      <c r="BD93" s="245">
        <v>197</v>
      </c>
      <c r="BE93" s="245">
        <v>175</v>
      </c>
      <c r="BF93" s="245">
        <v>215</v>
      </c>
      <c r="BG93" s="245">
        <v>227</v>
      </c>
      <c r="BH93" s="245">
        <v>225</v>
      </c>
      <c r="BI93" s="245">
        <v>293</v>
      </c>
      <c r="BJ93" s="245">
        <v>243</v>
      </c>
      <c r="BK93" s="245">
        <v>243</v>
      </c>
      <c r="BL93" s="245">
        <v>234</v>
      </c>
      <c r="BM93" s="245">
        <v>308</v>
      </c>
      <c r="BN93" s="245">
        <v>265</v>
      </c>
      <c r="BO93" s="245">
        <v>291</v>
      </c>
      <c r="BP93" s="245">
        <v>174</v>
      </c>
      <c r="BQ93" s="245">
        <v>203</v>
      </c>
      <c r="BR93" s="245">
        <v>225</v>
      </c>
      <c r="BS93" s="245">
        <v>206</v>
      </c>
      <c r="BT93" s="245">
        <v>211</v>
      </c>
      <c r="BU93" s="245">
        <v>220</v>
      </c>
      <c r="BV93" s="245">
        <v>171</v>
      </c>
      <c r="BW93" s="245">
        <v>142</v>
      </c>
      <c r="BX93" s="245">
        <v>116</v>
      </c>
      <c r="BY93" s="245">
        <v>126</v>
      </c>
      <c r="BZ93" s="245">
        <v>156</v>
      </c>
      <c r="CA93" s="245">
        <v>117</v>
      </c>
      <c r="CB93" s="245">
        <v>114</v>
      </c>
      <c r="CC93" s="245">
        <v>98</v>
      </c>
      <c r="CD93" s="245">
        <v>85</v>
      </c>
      <c r="CE93" s="245">
        <v>88</v>
      </c>
      <c r="CF93" s="245">
        <v>75</v>
      </c>
      <c r="CG93" s="245">
        <v>71</v>
      </c>
      <c r="CH93" s="245">
        <v>79</v>
      </c>
      <c r="CI93" s="245">
        <v>49</v>
      </c>
      <c r="CJ93" s="245">
        <v>57</v>
      </c>
      <c r="CK93" s="245">
        <v>50</v>
      </c>
      <c r="CL93" s="245">
        <v>44</v>
      </c>
      <c r="CM93" s="245">
        <v>34</v>
      </c>
      <c r="CN93" s="245">
        <v>29</v>
      </c>
      <c r="CO93" s="245">
        <v>20</v>
      </c>
      <c r="CP93" s="245">
        <v>23</v>
      </c>
      <c r="CQ93" s="245">
        <v>15</v>
      </c>
      <c r="CR93" s="245">
        <v>7</v>
      </c>
      <c r="CS93" s="245">
        <v>8</v>
      </c>
      <c r="CT93" s="245">
        <v>7</v>
      </c>
      <c r="CU93" s="245">
        <v>8</v>
      </c>
      <c r="CV93" s="245">
        <v>3</v>
      </c>
      <c r="CW93" s="245">
        <v>1</v>
      </c>
      <c r="CX93" s="245">
        <v>1</v>
      </c>
      <c r="CY93" s="245">
        <v>4</v>
      </c>
      <c r="CZ93" s="245">
        <v>1</v>
      </c>
      <c r="DA93" s="266">
        <v>7</v>
      </c>
      <c r="DB93" s="245">
        <v>732</v>
      </c>
      <c r="DC93" s="245">
        <v>977</v>
      </c>
      <c r="DD93" s="245">
        <v>887</v>
      </c>
      <c r="DE93" s="245">
        <v>860</v>
      </c>
      <c r="DF93" s="245">
        <v>701</v>
      </c>
      <c r="DG93" s="245">
        <v>590</v>
      </c>
      <c r="DH93" s="245">
        <v>845</v>
      </c>
      <c r="DI93" s="245">
        <v>1070</v>
      </c>
      <c r="DJ93" s="245">
        <v>1060</v>
      </c>
      <c r="DK93" s="245">
        <v>944</v>
      </c>
      <c r="DL93" s="245">
        <v>957</v>
      </c>
      <c r="DM93" s="245">
        <v>1231</v>
      </c>
      <c r="DN93" s="245">
        <v>1272</v>
      </c>
      <c r="DO93" s="245">
        <v>1065</v>
      </c>
      <c r="DP93" s="245">
        <v>711</v>
      </c>
      <c r="DQ93" s="245">
        <v>502</v>
      </c>
      <c r="DR93" s="245">
        <v>331</v>
      </c>
      <c r="DS93" s="245">
        <v>177</v>
      </c>
      <c r="DT93" s="245">
        <v>60</v>
      </c>
      <c r="DU93" s="245">
        <v>17</v>
      </c>
      <c r="DV93" s="245">
        <v>1</v>
      </c>
      <c r="DW93" s="266">
        <f t="shared" si="96"/>
        <v>14990</v>
      </c>
      <c r="DX93" s="442">
        <f t="shared" si="97"/>
        <v>0</v>
      </c>
      <c r="DY93" s="442">
        <f t="shared" si="98"/>
        <v>0</v>
      </c>
      <c r="DZ93" s="442">
        <f t="shared" si="99"/>
        <v>0</v>
      </c>
      <c r="EA93" s="442">
        <f t="shared" si="100"/>
        <v>0</v>
      </c>
      <c r="EB93" s="442">
        <f t="shared" si="101"/>
        <v>0</v>
      </c>
      <c r="EC93" s="442">
        <f t="shared" si="102"/>
        <v>0</v>
      </c>
      <c r="ED93" s="442">
        <f t="shared" si="103"/>
        <v>0</v>
      </c>
      <c r="EE93" s="442">
        <f t="shared" si="104"/>
        <v>0</v>
      </c>
      <c r="EF93" s="442">
        <f t="shared" si="105"/>
        <v>0</v>
      </c>
      <c r="EG93" s="444">
        <f>ROUND($DA93*DK93/$DW93,0)+1</f>
        <v>1</v>
      </c>
      <c r="EH93" s="444">
        <f>ROUND($DA93*DL93/$DW93,0)+1</f>
        <v>1</v>
      </c>
      <c r="EI93" s="444">
        <f>ROUND($DA93*DM93/$DW93,0)+1</f>
        <v>2</v>
      </c>
      <c r="EJ93" s="444">
        <f>ROUND($DA93*DN93/$DW93,0)+1</f>
        <v>2</v>
      </c>
      <c r="EK93" s="444">
        <f>ROUND($DA93*DO93/$DW93,0)+1</f>
        <v>1</v>
      </c>
      <c r="EL93" s="442">
        <f t="shared" si="110"/>
        <v>0</v>
      </c>
      <c r="EM93" s="442">
        <f t="shared" si="111"/>
        <v>0</v>
      </c>
      <c r="EN93" s="442">
        <f t="shared" si="112"/>
        <v>0</v>
      </c>
      <c r="EO93" s="442">
        <f t="shared" si="113"/>
        <v>0</v>
      </c>
      <c r="EP93" s="442">
        <f t="shared" si="114"/>
        <v>0</v>
      </c>
      <c r="EQ93" s="442">
        <f t="shared" si="115"/>
        <v>0</v>
      </c>
      <c r="ER93" s="442">
        <f t="shared" si="116"/>
        <v>0</v>
      </c>
      <c r="ES93" s="443">
        <f t="shared" si="117"/>
        <v>7</v>
      </c>
      <c r="EU93" s="245">
        <f t="shared" si="74"/>
        <v>732</v>
      </c>
      <c r="EV93" s="245">
        <f t="shared" si="75"/>
        <v>977</v>
      </c>
      <c r="EW93" s="245">
        <f t="shared" si="76"/>
        <v>887</v>
      </c>
      <c r="EX93" s="245">
        <f t="shared" si="77"/>
        <v>860</v>
      </c>
      <c r="EY93" s="245">
        <f t="shared" si="78"/>
        <v>701</v>
      </c>
      <c r="EZ93" s="245">
        <f t="shared" si="79"/>
        <v>590</v>
      </c>
      <c r="FA93" s="245">
        <f t="shared" si="80"/>
        <v>845</v>
      </c>
      <c r="FB93" s="245">
        <f t="shared" si="81"/>
        <v>1070</v>
      </c>
      <c r="FC93" s="245">
        <f t="shared" si="82"/>
        <v>1060</v>
      </c>
      <c r="FD93" s="245">
        <f t="shared" si="83"/>
        <v>945</v>
      </c>
      <c r="FE93" s="245">
        <f t="shared" si="84"/>
        <v>958</v>
      </c>
      <c r="FF93" s="245">
        <f t="shared" si="85"/>
        <v>1233</v>
      </c>
      <c r="FG93" s="245">
        <f t="shared" si="86"/>
        <v>1274</v>
      </c>
      <c r="FH93" s="245">
        <f t="shared" si="87"/>
        <v>1066</v>
      </c>
      <c r="FI93" s="245">
        <f t="shared" si="88"/>
        <v>711</v>
      </c>
      <c r="FJ93" s="245">
        <f t="shared" si="89"/>
        <v>502</v>
      </c>
      <c r="FK93" s="245">
        <f t="shared" si="90"/>
        <v>331</v>
      </c>
      <c r="FL93" s="245">
        <f t="shared" si="91"/>
        <v>177</v>
      </c>
      <c r="FM93" s="245">
        <f t="shared" si="92"/>
        <v>60</v>
      </c>
      <c r="FN93" s="245">
        <f t="shared" si="93"/>
        <v>17</v>
      </c>
      <c r="FO93" s="245">
        <f t="shared" si="94"/>
        <v>1</v>
      </c>
      <c r="FP93" s="452">
        <f t="shared" si="118"/>
        <v>14997</v>
      </c>
      <c r="FQ93" s="443">
        <f t="shared" si="95"/>
        <v>0</v>
      </c>
    </row>
    <row r="94" spans="1:173" s="232" customFormat="1" ht="12.75" x14ac:dyDescent="0.15">
      <c r="A94" s="230" t="s">
        <v>1204</v>
      </c>
      <c r="B94" s="261" t="s">
        <v>1066</v>
      </c>
      <c r="C94" s="245">
        <v>11128</v>
      </c>
      <c r="D94" s="245">
        <v>79</v>
      </c>
      <c r="E94" s="245">
        <v>60</v>
      </c>
      <c r="F94" s="245">
        <v>69</v>
      </c>
      <c r="G94" s="245">
        <v>90</v>
      </c>
      <c r="H94" s="245">
        <v>93</v>
      </c>
      <c r="I94" s="245">
        <v>100</v>
      </c>
      <c r="J94" s="245">
        <v>127</v>
      </c>
      <c r="K94" s="245">
        <v>118</v>
      </c>
      <c r="L94" s="245">
        <v>116</v>
      </c>
      <c r="M94" s="245">
        <v>125</v>
      </c>
      <c r="N94" s="245">
        <v>150</v>
      </c>
      <c r="O94" s="245">
        <v>119</v>
      </c>
      <c r="P94" s="245">
        <v>125</v>
      </c>
      <c r="Q94" s="245">
        <v>140</v>
      </c>
      <c r="R94" s="245">
        <v>146</v>
      </c>
      <c r="S94" s="245">
        <v>150</v>
      </c>
      <c r="T94" s="245">
        <v>130</v>
      </c>
      <c r="U94" s="245">
        <v>136</v>
      </c>
      <c r="V94" s="245">
        <v>92</v>
      </c>
      <c r="W94" s="245">
        <v>63</v>
      </c>
      <c r="X94" s="245">
        <v>77</v>
      </c>
      <c r="Y94" s="245">
        <v>77</v>
      </c>
      <c r="Z94" s="245">
        <v>104</v>
      </c>
      <c r="AA94" s="245">
        <v>99</v>
      </c>
      <c r="AB94" s="245">
        <v>96</v>
      </c>
      <c r="AC94" s="245">
        <v>99</v>
      </c>
      <c r="AD94" s="245">
        <v>114</v>
      </c>
      <c r="AE94" s="245">
        <v>99</v>
      </c>
      <c r="AF94" s="245">
        <v>94</v>
      </c>
      <c r="AG94" s="245">
        <v>104</v>
      </c>
      <c r="AH94" s="245">
        <v>102</v>
      </c>
      <c r="AI94" s="245">
        <v>90</v>
      </c>
      <c r="AJ94" s="245">
        <v>114</v>
      </c>
      <c r="AK94" s="245">
        <v>110</v>
      </c>
      <c r="AL94" s="245">
        <v>136</v>
      </c>
      <c r="AM94" s="245">
        <v>109</v>
      </c>
      <c r="AN94" s="245">
        <v>152</v>
      </c>
      <c r="AO94" s="245">
        <v>161</v>
      </c>
      <c r="AP94" s="245">
        <v>137</v>
      </c>
      <c r="AQ94" s="245">
        <v>148</v>
      </c>
      <c r="AR94" s="245">
        <v>147</v>
      </c>
      <c r="AS94" s="245">
        <v>132</v>
      </c>
      <c r="AT94" s="245">
        <v>131</v>
      </c>
      <c r="AU94" s="245">
        <v>153</v>
      </c>
      <c r="AV94" s="245">
        <v>108</v>
      </c>
      <c r="AW94" s="245">
        <v>144</v>
      </c>
      <c r="AX94" s="245">
        <v>119</v>
      </c>
      <c r="AY94" s="245">
        <v>146</v>
      </c>
      <c r="AZ94" s="245">
        <v>136</v>
      </c>
      <c r="BA94" s="245">
        <v>124</v>
      </c>
      <c r="BB94" s="245">
        <v>139</v>
      </c>
      <c r="BC94" s="245">
        <v>168</v>
      </c>
      <c r="BD94" s="245">
        <v>114</v>
      </c>
      <c r="BE94" s="245">
        <v>150</v>
      </c>
      <c r="BF94" s="245">
        <v>134</v>
      </c>
      <c r="BG94" s="245">
        <v>161</v>
      </c>
      <c r="BH94" s="245">
        <v>164</v>
      </c>
      <c r="BI94" s="245">
        <v>161</v>
      </c>
      <c r="BJ94" s="245">
        <v>164</v>
      </c>
      <c r="BK94" s="245">
        <v>182</v>
      </c>
      <c r="BL94" s="245">
        <v>183</v>
      </c>
      <c r="BM94" s="245">
        <v>218</v>
      </c>
      <c r="BN94" s="245">
        <v>223</v>
      </c>
      <c r="BO94" s="245">
        <v>220</v>
      </c>
      <c r="BP94" s="245">
        <v>115</v>
      </c>
      <c r="BQ94" s="245">
        <v>141</v>
      </c>
      <c r="BR94" s="245">
        <v>150</v>
      </c>
      <c r="BS94" s="245">
        <v>159</v>
      </c>
      <c r="BT94" s="245">
        <v>184</v>
      </c>
      <c r="BU94" s="245">
        <v>163</v>
      </c>
      <c r="BV94" s="245">
        <v>128</v>
      </c>
      <c r="BW94" s="245">
        <v>129</v>
      </c>
      <c r="BX94" s="245">
        <v>136</v>
      </c>
      <c r="BY94" s="245">
        <v>131</v>
      </c>
      <c r="BZ94" s="245">
        <v>133</v>
      </c>
      <c r="CA94" s="245">
        <v>123</v>
      </c>
      <c r="CB94" s="245">
        <v>125</v>
      </c>
      <c r="CC94" s="245">
        <v>130</v>
      </c>
      <c r="CD94" s="245">
        <v>118</v>
      </c>
      <c r="CE94" s="245">
        <v>113</v>
      </c>
      <c r="CF94" s="245">
        <v>109</v>
      </c>
      <c r="CG94" s="245">
        <v>103</v>
      </c>
      <c r="CH94" s="245">
        <v>92</v>
      </c>
      <c r="CI94" s="245">
        <v>93</v>
      </c>
      <c r="CJ94" s="245">
        <v>71</v>
      </c>
      <c r="CK94" s="245">
        <v>68</v>
      </c>
      <c r="CL94" s="245">
        <v>43</v>
      </c>
      <c r="CM94" s="245">
        <v>48</v>
      </c>
      <c r="CN94" s="245">
        <v>34</v>
      </c>
      <c r="CO94" s="245">
        <v>22</v>
      </c>
      <c r="CP94" s="245">
        <v>20</v>
      </c>
      <c r="CQ94" s="245">
        <v>17</v>
      </c>
      <c r="CR94" s="245">
        <v>18</v>
      </c>
      <c r="CS94" s="245">
        <v>12</v>
      </c>
      <c r="CT94" s="245">
        <v>9</v>
      </c>
      <c r="CU94" s="245">
        <v>9</v>
      </c>
      <c r="CV94" s="245">
        <v>2</v>
      </c>
      <c r="CW94" s="245">
        <v>4</v>
      </c>
      <c r="CX94" s="245">
        <v>2</v>
      </c>
      <c r="CY94" s="245">
        <v>0</v>
      </c>
      <c r="CZ94" s="245">
        <v>3</v>
      </c>
      <c r="DA94" s="266">
        <v>0</v>
      </c>
      <c r="DB94" s="245">
        <v>391</v>
      </c>
      <c r="DC94" s="245">
        <v>586</v>
      </c>
      <c r="DD94" s="245">
        <v>680</v>
      </c>
      <c r="DE94" s="245">
        <v>571</v>
      </c>
      <c r="DF94" s="245">
        <v>453</v>
      </c>
      <c r="DG94" s="245">
        <v>510</v>
      </c>
      <c r="DH94" s="245">
        <v>552</v>
      </c>
      <c r="DI94" s="245">
        <v>707</v>
      </c>
      <c r="DJ94" s="245">
        <v>671</v>
      </c>
      <c r="DK94" s="245">
        <v>669</v>
      </c>
      <c r="DL94" s="245">
        <v>705</v>
      </c>
      <c r="DM94" s="245">
        <v>832</v>
      </c>
      <c r="DN94" s="245">
        <v>959</v>
      </c>
      <c r="DO94" s="245">
        <v>797</v>
      </c>
      <c r="DP94" s="245">
        <v>657</v>
      </c>
      <c r="DQ94" s="245">
        <v>609</v>
      </c>
      <c r="DR94" s="245">
        <v>468</v>
      </c>
      <c r="DS94" s="245">
        <v>215</v>
      </c>
      <c r="DT94" s="245">
        <v>76</v>
      </c>
      <c r="DU94" s="245">
        <v>17</v>
      </c>
      <c r="DV94" s="245">
        <v>3</v>
      </c>
      <c r="DW94" s="266">
        <f t="shared" si="96"/>
        <v>11128</v>
      </c>
      <c r="DX94" s="442">
        <f t="shared" si="97"/>
        <v>0</v>
      </c>
      <c r="DY94" s="442">
        <f t="shared" si="98"/>
        <v>0</v>
      </c>
      <c r="DZ94" s="442">
        <f t="shared" si="99"/>
        <v>0</v>
      </c>
      <c r="EA94" s="442">
        <f t="shared" si="100"/>
        <v>0</v>
      </c>
      <c r="EB94" s="442">
        <f t="shared" si="101"/>
        <v>0</v>
      </c>
      <c r="EC94" s="442">
        <f t="shared" si="102"/>
        <v>0</v>
      </c>
      <c r="ED94" s="442">
        <f t="shared" si="103"/>
        <v>0</v>
      </c>
      <c r="EE94" s="442">
        <f t="shared" si="104"/>
        <v>0</v>
      </c>
      <c r="EF94" s="442">
        <f t="shared" si="105"/>
        <v>0</v>
      </c>
      <c r="EG94" s="442">
        <f t="shared" si="106"/>
        <v>0</v>
      </c>
      <c r="EH94" s="442">
        <f t="shared" si="107"/>
        <v>0</v>
      </c>
      <c r="EI94" s="442">
        <f t="shared" si="108"/>
        <v>0</v>
      </c>
      <c r="EJ94" s="444">
        <f>ROUND($DA94*DN94/$DW94,0)</f>
        <v>0</v>
      </c>
      <c r="EK94" s="442">
        <f t="shared" si="109"/>
        <v>0</v>
      </c>
      <c r="EL94" s="442">
        <f t="shared" si="110"/>
        <v>0</v>
      </c>
      <c r="EM94" s="442">
        <f t="shared" si="111"/>
        <v>0</v>
      </c>
      <c r="EN94" s="442">
        <f t="shared" si="112"/>
        <v>0</v>
      </c>
      <c r="EO94" s="442">
        <f t="shared" si="113"/>
        <v>0</v>
      </c>
      <c r="EP94" s="442">
        <f t="shared" si="114"/>
        <v>0</v>
      </c>
      <c r="EQ94" s="442">
        <f t="shared" si="115"/>
        <v>0</v>
      </c>
      <c r="ER94" s="442">
        <f t="shared" si="116"/>
        <v>0</v>
      </c>
      <c r="ES94" s="443">
        <f t="shared" si="117"/>
        <v>0</v>
      </c>
      <c r="EU94" s="245">
        <f t="shared" si="74"/>
        <v>391</v>
      </c>
      <c r="EV94" s="245">
        <f t="shared" si="75"/>
        <v>586</v>
      </c>
      <c r="EW94" s="245">
        <f t="shared" si="76"/>
        <v>680</v>
      </c>
      <c r="EX94" s="245">
        <f t="shared" si="77"/>
        <v>571</v>
      </c>
      <c r="EY94" s="245">
        <f t="shared" si="78"/>
        <v>453</v>
      </c>
      <c r="EZ94" s="245">
        <f t="shared" si="79"/>
        <v>510</v>
      </c>
      <c r="FA94" s="245">
        <f t="shared" si="80"/>
        <v>552</v>
      </c>
      <c r="FB94" s="245">
        <f t="shared" si="81"/>
        <v>707</v>
      </c>
      <c r="FC94" s="245">
        <f t="shared" si="82"/>
        <v>671</v>
      </c>
      <c r="FD94" s="245">
        <f t="shared" si="83"/>
        <v>669</v>
      </c>
      <c r="FE94" s="245">
        <f t="shared" si="84"/>
        <v>705</v>
      </c>
      <c r="FF94" s="245">
        <f t="shared" si="85"/>
        <v>832</v>
      </c>
      <c r="FG94" s="245">
        <f t="shared" si="86"/>
        <v>959</v>
      </c>
      <c r="FH94" s="245">
        <f t="shared" si="87"/>
        <v>797</v>
      </c>
      <c r="FI94" s="245">
        <f t="shared" si="88"/>
        <v>657</v>
      </c>
      <c r="FJ94" s="245">
        <f t="shared" si="89"/>
        <v>609</v>
      </c>
      <c r="FK94" s="245">
        <f t="shared" si="90"/>
        <v>468</v>
      </c>
      <c r="FL94" s="245">
        <f t="shared" si="91"/>
        <v>215</v>
      </c>
      <c r="FM94" s="245">
        <f t="shared" si="92"/>
        <v>76</v>
      </c>
      <c r="FN94" s="245">
        <f t="shared" si="93"/>
        <v>17</v>
      </c>
      <c r="FO94" s="245">
        <f t="shared" si="94"/>
        <v>3</v>
      </c>
      <c r="FP94" s="452">
        <f t="shared" si="118"/>
        <v>11128</v>
      </c>
      <c r="FQ94" s="443">
        <f t="shared" si="95"/>
        <v>0</v>
      </c>
    </row>
    <row r="95" spans="1:173" s="232" customFormat="1" ht="12.75" x14ac:dyDescent="0.15">
      <c r="A95" s="230" t="s">
        <v>1205</v>
      </c>
      <c r="B95" s="261" t="s">
        <v>1066</v>
      </c>
      <c r="C95" s="245">
        <v>15175</v>
      </c>
      <c r="D95" s="245">
        <v>102</v>
      </c>
      <c r="E95" s="245">
        <v>119</v>
      </c>
      <c r="F95" s="245">
        <v>112</v>
      </c>
      <c r="G95" s="245">
        <v>139</v>
      </c>
      <c r="H95" s="245">
        <v>134</v>
      </c>
      <c r="I95" s="245">
        <v>140</v>
      </c>
      <c r="J95" s="245">
        <v>140</v>
      </c>
      <c r="K95" s="245">
        <v>148</v>
      </c>
      <c r="L95" s="245">
        <v>157</v>
      </c>
      <c r="M95" s="245">
        <v>157</v>
      </c>
      <c r="N95" s="245">
        <v>162</v>
      </c>
      <c r="O95" s="245">
        <v>165</v>
      </c>
      <c r="P95" s="245">
        <v>157</v>
      </c>
      <c r="Q95" s="245">
        <v>172</v>
      </c>
      <c r="R95" s="245">
        <v>165</v>
      </c>
      <c r="S95" s="245">
        <v>154</v>
      </c>
      <c r="T95" s="245">
        <v>154</v>
      </c>
      <c r="U95" s="245">
        <v>151</v>
      </c>
      <c r="V95" s="245">
        <v>163</v>
      </c>
      <c r="W95" s="245">
        <v>141</v>
      </c>
      <c r="X95" s="245">
        <v>139</v>
      </c>
      <c r="Y95" s="245">
        <v>119</v>
      </c>
      <c r="Z95" s="245">
        <v>147</v>
      </c>
      <c r="AA95" s="245">
        <v>163</v>
      </c>
      <c r="AB95" s="245">
        <v>144</v>
      </c>
      <c r="AC95" s="245">
        <v>167</v>
      </c>
      <c r="AD95" s="245">
        <v>165</v>
      </c>
      <c r="AE95" s="245">
        <v>145</v>
      </c>
      <c r="AF95" s="245">
        <v>154</v>
      </c>
      <c r="AG95" s="245">
        <v>169</v>
      </c>
      <c r="AH95" s="245">
        <v>142</v>
      </c>
      <c r="AI95" s="245">
        <v>166</v>
      </c>
      <c r="AJ95" s="245">
        <v>181</v>
      </c>
      <c r="AK95" s="245">
        <v>202</v>
      </c>
      <c r="AL95" s="245">
        <v>208</v>
      </c>
      <c r="AM95" s="245">
        <v>227</v>
      </c>
      <c r="AN95" s="245">
        <v>242</v>
      </c>
      <c r="AO95" s="245">
        <v>248</v>
      </c>
      <c r="AP95" s="245">
        <v>235</v>
      </c>
      <c r="AQ95" s="245">
        <v>220</v>
      </c>
      <c r="AR95" s="245">
        <v>229</v>
      </c>
      <c r="AS95" s="245">
        <v>195</v>
      </c>
      <c r="AT95" s="245">
        <v>212</v>
      </c>
      <c r="AU95" s="245">
        <v>190</v>
      </c>
      <c r="AV95" s="245">
        <v>118</v>
      </c>
      <c r="AW95" s="245">
        <v>205</v>
      </c>
      <c r="AX95" s="245">
        <v>175</v>
      </c>
      <c r="AY95" s="245">
        <v>176</v>
      </c>
      <c r="AZ95" s="245">
        <v>171</v>
      </c>
      <c r="BA95" s="245">
        <v>151</v>
      </c>
      <c r="BB95" s="245">
        <v>189</v>
      </c>
      <c r="BC95" s="245">
        <v>161</v>
      </c>
      <c r="BD95" s="245">
        <v>177</v>
      </c>
      <c r="BE95" s="245">
        <v>171</v>
      </c>
      <c r="BF95" s="245">
        <v>209</v>
      </c>
      <c r="BG95" s="245">
        <v>188</v>
      </c>
      <c r="BH95" s="245">
        <v>182</v>
      </c>
      <c r="BI95" s="245">
        <v>226</v>
      </c>
      <c r="BJ95" s="245">
        <v>241</v>
      </c>
      <c r="BK95" s="245">
        <v>229</v>
      </c>
      <c r="BL95" s="245">
        <v>296</v>
      </c>
      <c r="BM95" s="245">
        <v>344</v>
      </c>
      <c r="BN95" s="245">
        <v>330</v>
      </c>
      <c r="BO95" s="245">
        <v>341</v>
      </c>
      <c r="BP95" s="245">
        <v>209</v>
      </c>
      <c r="BQ95" s="245">
        <v>236</v>
      </c>
      <c r="BR95" s="245">
        <v>255</v>
      </c>
      <c r="BS95" s="245">
        <v>264</v>
      </c>
      <c r="BT95" s="245">
        <v>281</v>
      </c>
      <c r="BU95" s="245">
        <v>251</v>
      </c>
      <c r="BV95" s="245">
        <v>189</v>
      </c>
      <c r="BW95" s="245">
        <v>177</v>
      </c>
      <c r="BX95" s="245">
        <v>164</v>
      </c>
      <c r="BY95" s="245">
        <v>184</v>
      </c>
      <c r="BZ95" s="245">
        <v>150</v>
      </c>
      <c r="CA95" s="245">
        <v>144</v>
      </c>
      <c r="CB95" s="245">
        <v>133</v>
      </c>
      <c r="CC95" s="245">
        <v>117</v>
      </c>
      <c r="CD95" s="245">
        <v>106</v>
      </c>
      <c r="CE95" s="245">
        <v>96</v>
      </c>
      <c r="CF95" s="245">
        <v>84</v>
      </c>
      <c r="CG95" s="245">
        <v>85</v>
      </c>
      <c r="CH95" s="245">
        <v>70</v>
      </c>
      <c r="CI95" s="245">
        <v>76</v>
      </c>
      <c r="CJ95" s="245">
        <v>65</v>
      </c>
      <c r="CK95" s="245">
        <v>45</v>
      </c>
      <c r="CL95" s="245">
        <v>49</v>
      </c>
      <c r="CM95" s="245">
        <v>20</v>
      </c>
      <c r="CN95" s="245">
        <v>18</v>
      </c>
      <c r="CO95" s="245">
        <v>26</v>
      </c>
      <c r="CP95" s="245">
        <v>15</v>
      </c>
      <c r="CQ95" s="245">
        <v>10</v>
      </c>
      <c r="CR95" s="245">
        <v>8</v>
      </c>
      <c r="CS95" s="245">
        <v>4</v>
      </c>
      <c r="CT95" s="245">
        <v>4</v>
      </c>
      <c r="CU95" s="245">
        <v>2</v>
      </c>
      <c r="CV95" s="245">
        <v>2</v>
      </c>
      <c r="CW95" s="245">
        <v>2</v>
      </c>
      <c r="CX95" s="245">
        <v>2</v>
      </c>
      <c r="CY95" s="245">
        <v>2</v>
      </c>
      <c r="CZ95" s="245">
        <v>1</v>
      </c>
      <c r="DA95" s="266">
        <v>8</v>
      </c>
      <c r="DB95" s="245">
        <v>606</v>
      </c>
      <c r="DC95" s="245">
        <v>742</v>
      </c>
      <c r="DD95" s="245">
        <v>821</v>
      </c>
      <c r="DE95" s="245">
        <v>763</v>
      </c>
      <c r="DF95" s="245">
        <v>712</v>
      </c>
      <c r="DG95" s="245">
        <v>800</v>
      </c>
      <c r="DH95" s="245">
        <v>899</v>
      </c>
      <c r="DI95" s="245">
        <v>1172</v>
      </c>
      <c r="DJ95" s="245">
        <v>944</v>
      </c>
      <c r="DK95" s="245">
        <v>878</v>
      </c>
      <c r="DL95" s="245">
        <v>907</v>
      </c>
      <c r="DM95" s="245">
        <v>1066</v>
      </c>
      <c r="DN95" s="245">
        <v>1520</v>
      </c>
      <c r="DO95" s="245">
        <v>1287</v>
      </c>
      <c r="DP95" s="245">
        <v>864</v>
      </c>
      <c r="DQ95" s="245">
        <v>596</v>
      </c>
      <c r="DR95" s="245">
        <v>380</v>
      </c>
      <c r="DS95" s="245">
        <v>158</v>
      </c>
      <c r="DT95" s="245">
        <v>41</v>
      </c>
      <c r="DU95" s="245">
        <v>10</v>
      </c>
      <c r="DV95" s="245">
        <v>1</v>
      </c>
      <c r="DW95" s="266">
        <f t="shared" si="96"/>
        <v>15167</v>
      </c>
      <c r="DX95" s="442">
        <f t="shared" si="97"/>
        <v>0</v>
      </c>
      <c r="DY95" s="442">
        <f t="shared" si="98"/>
        <v>0</v>
      </c>
      <c r="DZ95" s="442">
        <f t="shared" si="99"/>
        <v>0</v>
      </c>
      <c r="EA95" s="442">
        <f t="shared" si="100"/>
        <v>0</v>
      </c>
      <c r="EB95" s="442">
        <f t="shared" si="101"/>
        <v>0</v>
      </c>
      <c r="EC95" s="442">
        <f t="shared" si="102"/>
        <v>0</v>
      </c>
      <c r="ED95" s="442">
        <f t="shared" si="103"/>
        <v>0</v>
      </c>
      <c r="EE95" s="442">
        <f t="shared" si="104"/>
        <v>1</v>
      </c>
      <c r="EF95" s="442">
        <f t="shared" si="105"/>
        <v>0</v>
      </c>
      <c r="EG95" s="442">
        <f t="shared" si="106"/>
        <v>0</v>
      </c>
      <c r="EH95" s="442">
        <f>ROUND($DA95*DL95/$DW95,0)+1</f>
        <v>1</v>
      </c>
      <c r="EI95" s="442">
        <f>ROUND($DA95*DM95/$DW95,0)+1</f>
        <v>2</v>
      </c>
      <c r="EJ95" s="444">
        <f t="shared" ref="EJ95:EJ102" si="119">ROUND($DA95*DN95/$DW95,0)+1</f>
        <v>2</v>
      </c>
      <c r="EK95" s="442">
        <f>ROUND($DA95*DO95/$DW95,0)+1</f>
        <v>2</v>
      </c>
      <c r="EL95" s="442">
        <f t="shared" si="110"/>
        <v>0</v>
      </c>
      <c r="EM95" s="442">
        <f t="shared" si="111"/>
        <v>0</v>
      </c>
      <c r="EN95" s="442">
        <f t="shared" si="112"/>
        <v>0</v>
      </c>
      <c r="EO95" s="442">
        <f t="shared" si="113"/>
        <v>0</v>
      </c>
      <c r="EP95" s="442">
        <f t="shared" si="114"/>
        <v>0</v>
      </c>
      <c r="EQ95" s="442">
        <f t="shared" si="115"/>
        <v>0</v>
      </c>
      <c r="ER95" s="442">
        <f t="shared" si="116"/>
        <v>0</v>
      </c>
      <c r="ES95" s="443">
        <f t="shared" si="117"/>
        <v>8</v>
      </c>
      <c r="EU95" s="245">
        <f t="shared" si="74"/>
        <v>606</v>
      </c>
      <c r="EV95" s="245">
        <f t="shared" si="75"/>
        <v>742</v>
      </c>
      <c r="EW95" s="245">
        <f t="shared" si="76"/>
        <v>821</v>
      </c>
      <c r="EX95" s="245">
        <f t="shared" si="77"/>
        <v>763</v>
      </c>
      <c r="EY95" s="245">
        <f t="shared" si="78"/>
        <v>712</v>
      </c>
      <c r="EZ95" s="245">
        <f t="shared" si="79"/>
        <v>800</v>
      </c>
      <c r="FA95" s="245">
        <f t="shared" si="80"/>
        <v>899</v>
      </c>
      <c r="FB95" s="245">
        <f t="shared" si="81"/>
        <v>1173</v>
      </c>
      <c r="FC95" s="245">
        <f t="shared" si="82"/>
        <v>944</v>
      </c>
      <c r="FD95" s="245">
        <f t="shared" si="83"/>
        <v>878</v>
      </c>
      <c r="FE95" s="245">
        <f t="shared" si="84"/>
        <v>908</v>
      </c>
      <c r="FF95" s="245">
        <f t="shared" si="85"/>
        <v>1068</v>
      </c>
      <c r="FG95" s="245">
        <f t="shared" si="86"/>
        <v>1522</v>
      </c>
      <c r="FH95" s="245">
        <f t="shared" si="87"/>
        <v>1289</v>
      </c>
      <c r="FI95" s="245">
        <f t="shared" si="88"/>
        <v>864</v>
      </c>
      <c r="FJ95" s="245">
        <f t="shared" si="89"/>
        <v>596</v>
      </c>
      <c r="FK95" s="245">
        <f t="shared" si="90"/>
        <v>380</v>
      </c>
      <c r="FL95" s="245">
        <f t="shared" si="91"/>
        <v>158</v>
      </c>
      <c r="FM95" s="245">
        <f t="shared" si="92"/>
        <v>41</v>
      </c>
      <c r="FN95" s="245">
        <f t="shared" si="93"/>
        <v>10</v>
      </c>
      <c r="FO95" s="245">
        <f t="shared" si="94"/>
        <v>1</v>
      </c>
      <c r="FP95" s="452">
        <f t="shared" si="118"/>
        <v>15175</v>
      </c>
      <c r="FQ95" s="443">
        <f t="shared" si="95"/>
        <v>0</v>
      </c>
    </row>
    <row r="96" spans="1:173" s="232" customFormat="1" ht="12.75" x14ac:dyDescent="0.15">
      <c r="A96" s="230" t="s">
        <v>1206</v>
      </c>
      <c r="B96" s="261" t="s">
        <v>1066</v>
      </c>
      <c r="C96" s="245">
        <v>16241</v>
      </c>
      <c r="D96" s="245">
        <v>156</v>
      </c>
      <c r="E96" s="245">
        <v>131</v>
      </c>
      <c r="F96" s="245">
        <v>141</v>
      </c>
      <c r="G96" s="245">
        <v>145</v>
      </c>
      <c r="H96" s="245">
        <v>143</v>
      </c>
      <c r="I96" s="245">
        <v>152</v>
      </c>
      <c r="J96" s="245">
        <v>174</v>
      </c>
      <c r="K96" s="245">
        <v>142</v>
      </c>
      <c r="L96" s="245">
        <v>191</v>
      </c>
      <c r="M96" s="245">
        <v>164</v>
      </c>
      <c r="N96" s="245">
        <v>173</v>
      </c>
      <c r="O96" s="245">
        <v>178</v>
      </c>
      <c r="P96" s="245">
        <v>184</v>
      </c>
      <c r="Q96" s="245">
        <v>191</v>
      </c>
      <c r="R96" s="245">
        <v>194</v>
      </c>
      <c r="S96" s="245">
        <v>171</v>
      </c>
      <c r="T96" s="245">
        <v>180</v>
      </c>
      <c r="U96" s="245">
        <v>168</v>
      </c>
      <c r="V96" s="245">
        <v>182</v>
      </c>
      <c r="W96" s="245">
        <v>167</v>
      </c>
      <c r="X96" s="245">
        <v>158</v>
      </c>
      <c r="Y96" s="245">
        <v>180</v>
      </c>
      <c r="Z96" s="245">
        <v>169</v>
      </c>
      <c r="AA96" s="245">
        <v>184</v>
      </c>
      <c r="AB96" s="245">
        <v>195</v>
      </c>
      <c r="AC96" s="245">
        <v>200</v>
      </c>
      <c r="AD96" s="245">
        <v>163</v>
      </c>
      <c r="AE96" s="245">
        <v>190</v>
      </c>
      <c r="AF96" s="245">
        <v>205</v>
      </c>
      <c r="AG96" s="245">
        <v>196</v>
      </c>
      <c r="AH96" s="245">
        <v>217</v>
      </c>
      <c r="AI96" s="245">
        <v>213</v>
      </c>
      <c r="AJ96" s="245">
        <v>211</v>
      </c>
      <c r="AK96" s="245">
        <v>199</v>
      </c>
      <c r="AL96" s="245">
        <v>238</v>
      </c>
      <c r="AM96" s="245">
        <v>257</v>
      </c>
      <c r="AN96" s="245">
        <v>310</v>
      </c>
      <c r="AO96" s="245">
        <v>273</v>
      </c>
      <c r="AP96" s="245">
        <v>268</v>
      </c>
      <c r="AQ96" s="245">
        <v>232</v>
      </c>
      <c r="AR96" s="245">
        <v>243</v>
      </c>
      <c r="AS96" s="245">
        <v>229</v>
      </c>
      <c r="AT96" s="245">
        <v>258</v>
      </c>
      <c r="AU96" s="245">
        <v>225</v>
      </c>
      <c r="AV96" s="245">
        <v>174</v>
      </c>
      <c r="AW96" s="245">
        <v>219</v>
      </c>
      <c r="AX96" s="245">
        <v>168</v>
      </c>
      <c r="AY96" s="245">
        <v>202</v>
      </c>
      <c r="AZ96" s="245">
        <v>168</v>
      </c>
      <c r="BA96" s="245">
        <v>174</v>
      </c>
      <c r="BB96" s="245">
        <v>200</v>
      </c>
      <c r="BC96" s="245">
        <v>165</v>
      </c>
      <c r="BD96" s="245">
        <v>156</v>
      </c>
      <c r="BE96" s="245">
        <v>178</v>
      </c>
      <c r="BF96" s="245">
        <v>208</v>
      </c>
      <c r="BG96" s="245">
        <v>195</v>
      </c>
      <c r="BH96" s="245">
        <v>192</v>
      </c>
      <c r="BI96" s="245">
        <v>237</v>
      </c>
      <c r="BJ96" s="245">
        <v>219</v>
      </c>
      <c r="BK96" s="245">
        <v>232</v>
      </c>
      <c r="BL96" s="245">
        <v>249</v>
      </c>
      <c r="BM96" s="245">
        <v>317</v>
      </c>
      <c r="BN96" s="245">
        <v>317</v>
      </c>
      <c r="BO96" s="245">
        <v>298</v>
      </c>
      <c r="BP96" s="245">
        <v>186</v>
      </c>
      <c r="BQ96" s="245">
        <v>205</v>
      </c>
      <c r="BR96" s="245">
        <v>255</v>
      </c>
      <c r="BS96" s="245">
        <v>274</v>
      </c>
      <c r="BT96" s="245">
        <v>238</v>
      </c>
      <c r="BU96" s="245">
        <v>248</v>
      </c>
      <c r="BV96" s="245">
        <v>204</v>
      </c>
      <c r="BW96" s="245">
        <v>170</v>
      </c>
      <c r="BX96" s="245">
        <v>194</v>
      </c>
      <c r="BY96" s="245">
        <v>152</v>
      </c>
      <c r="BZ96" s="245">
        <v>178</v>
      </c>
      <c r="CA96" s="245">
        <v>114</v>
      </c>
      <c r="CB96" s="245">
        <v>133</v>
      </c>
      <c r="CC96" s="245">
        <v>113</v>
      </c>
      <c r="CD96" s="245">
        <v>120</v>
      </c>
      <c r="CE96" s="245">
        <v>105</v>
      </c>
      <c r="CF96" s="245">
        <v>97</v>
      </c>
      <c r="CG96" s="245">
        <v>69</v>
      </c>
      <c r="CH96" s="245">
        <v>71</v>
      </c>
      <c r="CI96" s="245">
        <v>47</v>
      </c>
      <c r="CJ96" s="245">
        <v>55</v>
      </c>
      <c r="CK96" s="245">
        <v>50</v>
      </c>
      <c r="CL96" s="245">
        <v>24</v>
      </c>
      <c r="CM96" s="245">
        <v>25</v>
      </c>
      <c r="CN96" s="245">
        <v>20</v>
      </c>
      <c r="CO96" s="245">
        <v>17</v>
      </c>
      <c r="CP96" s="245">
        <v>10</v>
      </c>
      <c r="CQ96" s="245">
        <v>5</v>
      </c>
      <c r="CR96" s="245">
        <v>9</v>
      </c>
      <c r="CS96" s="245">
        <v>6</v>
      </c>
      <c r="CT96" s="245">
        <v>4</v>
      </c>
      <c r="CU96" s="245">
        <v>3</v>
      </c>
      <c r="CV96" s="245">
        <v>4</v>
      </c>
      <c r="CW96" s="245">
        <v>3</v>
      </c>
      <c r="CX96" s="245">
        <v>1</v>
      </c>
      <c r="CY96" s="245">
        <v>0</v>
      </c>
      <c r="CZ96" s="245">
        <v>2</v>
      </c>
      <c r="DA96" s="266">
        <v>22</v>
      </c>
      <c r="DB96" s="245">
        <v>716</v>
      </c>
      <c r="DC96" s="245">
        <v>823</v>
      </c>
      <c r="DD96" s="245">
        <v>920</v>
      </c>
      <c r="DE96" s="245">
        <v>868</v>
      </c>
      <c r="DF96" s="245">
        <v>886</v>
      </c>
      <c r="DG96" s="245">
        <v>954</v>
      </c>
      <c r="DH96" s="245">
        <v>1078</v>
      </c>
      <c r="DI96" s="245">
        <v>1340</v>
      </c>
      <c r="DJ96" s="245">
        <v>1129</v>
      </c>
      <c r="DK96" s="245">
        <v>931</v>
      </c>
      <c r="DL96" s="245">
        <v>907</v>
      </c>
      <c r="DM96" s="245">
        <v>1075</v>
      </c>
      <c r="DN96" s="245">
        <v>1367</v>
      </c>
      <c r="DO96" s="245">
        <v>1220</v>
      </c>
      <c r="DP96" s="245">
        <v>898</v>
      </c>
      <c r="DQ96" s="245">
        <v>585</v>
      </c>
      <c r="DR96" s="245">
        <v>339</v>
      </c>
      <c r="DS96" s="245">
        <v>136</v>
      </c>
      <c r="DT96" s="245">
        <v>34</v>
      </c>
      <c r="DU96" s="245">
        <v>11</v>
      </c>
      <c r="DV96" s="245">
        <v>2</v>
      </c>
      <c r="DW96" s="266">
        <f t="shared" si="96"/>
        <v>16219</v>
      </c>
      <c r="DX96" s="442">
        <f t="shared" si="97"/>
        <v>1</v>
      </c>
      <c r="DY96" s="442">
        <f t="shared" si="98"/>
        <v>1</v>
      </c>
      <c r="DZ96" s="442">
        <f t="shared" si="99"/>
        <v>1</v>
      </c>
      <c r="EA96" s="442">
        <f t="shared" si="100"/>
        <v>1</v>
      </c>
      <c r="EB96" s="442">
        <f t="shared" si="101"/>
        <v>1</v>
      </c>
      <c r="EC96" s="442">
        <f t="shared" si="102"/>
        <v>1</v>
      </c>
      <c r="ED96" s="442">
        <f t="shared" si="103"/>
        <v>1</v>
      </c>
      <c r="EE96" s="442">
        <f t="shared" si="104"/>
        <v>2</v>
      </c>
      <c r="EF96" s="442">
        <f t="shared" si="105"/>
        <v>2</v>
      </c>
      <c r="EG96" s="442">
        <f t="shared" si="106"/>
        <v>1</v>
      </c>
      <c r="EH96" s="444">
        <f t="shared" si="107"/>
        <v>1</v>
      </c>
      <c r="EI96" s="444">
        <f t="shared" si="108"/>
        <v>1</v>
      </c>
      <c r="EJ96" s="444">
        <f t="shared" si="119"/>
        <v>3</v>
      </c>
      <c r="EK96" s="444">
        <f t="shared" si="109"/>
        <v>2</v>
      </c>
      <c r="EL96" s="444">
        <f>ROUND($DA96*DP96/$DW96,0)+1</f>
        <v>2</v>
      </c>
      <c r="EM96" s="442">
        <f t="shared" si="111"/>
        <v>1</v>
      </c>
      <c r="EN96" s="442">
        <f t="shared" si="112"/>
        <v>0</v>
      </c>
      <c r="EO96" s="442">
        <f t="shared" si="113"/>
        <v>0</v>
      </c>
      <c r="EP96" s="442">
        <f t="shared" si="114"/>
        <v>0</v>
      </c>
      <c r="EQ96" s="442">
        <f t="shared" si="115"/>
        <v>0</v>
      </c>
      <c r="ER96" s="442">
        <f t="shared" si="116"/>
        <v>0</v>
      </c>
      <c r="ES96" s="443">
        <f t="shared" si="117"/>
        <v>22</v>
      </c>
      <c r="EU96" s="245">
        <f t="shared" si="74"/>
        <v>717</v>
      </c>
      <c r="EV96" s="245">
        <f t="shared" si="75"/>
        <v>824</v>
      </c>
      <c r="EW96" s="245">
        <f t="shared" si="76"/>
        <v>921</v>
      </c>
      <c r="EX96" s="245">
        <f t="shared" si="77"/>
        <v>869</v>
      </c>
      <c r="EY96" s="245">
        <f t="shared" si="78"/>
        <v>887</v>
      </c>
      <c r="EZ96" s="245">
        <f t="shared" si="79"/>
        <v>955</v>
      </c>
      <c r="FA96" s="245">
        <f t="shared" si="80"/>
        <v>1079</v>
      </c>
      <c r="FB96" s="245">
        <f t="shared" si="81"/>
        <v>1342</v>
      </c>
      <c r="FC96" s="245">
        <f t="shared" si="82"/>
        <v>1131</v>
      </c>
      <c r="FD96" s="245">
        <f t="shared" si="83"/>
        <v>932</v>
      </c>
      <c r="FE96" s="245">
        <f t="shared" si="84"/>
        <v>908</v>
      </c>
      <c r="FF96" s="245">
        <f t="shared" si="85"/>
        <v>1076</v>
      </c>
      <c r="FG96" s="245">
        <f t="shared" si="86"/>
        <v>1370</v>
      </c>
      <c r="FH96" s="245">
        <f t="shared" si="87"/>
        <v>1222</v>
      </c>
      <c r="FI96" s="245">
        <f t="shared" si="88"/>
        <v>900</v>
      </c>
      <c r="FJ96" s="245">
        <f t="shared" si="89"/>
        <v>586</v>
      </c>
      <c r="FK96" s="245">
        <f t="shared" si="90"/>
        <v>339</v>
      </c>
      <c r="FL96" s="245">
        <f t="shared" si="91"/>
        <v>136</v>
      </c>
      <c r="FM96" s="245">
        <f t="shared" si="92"/>
        <v>34</v>
      </c>
      <c r="FN96" s="245">
        <f t="shared" si="93"/>
        <v>11</v>
      </c>
      <c r="FO96" s="245">
        <f t="shared" si="94"/>
        <v>2</v>
      </c>
      <c r="FP96" s="452">
        <f t="shared" si="118"/>
        <v>16241</v>
      </c>
      <c r="FQ96" s="443">
        <f t="shared" si="95"/>
        <v>0</v>
      </c>
    </row>
    <row r="97" spans="1:173" s="232" customFormat="1" ht="12.75" x14ac:dyDescent="0.15">
      <c r="A97" s="230" t="s">
        <v>1207</v>
      </c>
      <c r="B97" s="261" t="s">
        <v>1066</v>
      </c>
      <c r="C97" s="245">
        <v>6401</v>
      </c>
      <c r="D97" s="245">
        <v>34</v>
      </c>
      <c r="E97" s="245">
        <v>36</v>
      </c>
      <c r="F97" s="245">
        <v>45</v>
      </c>
      <c r="G97" s="245">
        <v>49</v>
      </c>
      <c r="H97" s="245">
        <v>41</v>
      </c>
      <c r="I97" s="245">
        <v>49</v>
      </c>
      <c r="J97" s="245">
        <v>52</v>
      </c>
      <c r="K97" s="245">
        <v>49</v>
      </c>
      <c r="L97" s="245">
        <v>42</v>
      </c>
      <c r="M97" s="245">
        <v>47</v>
      </c>
      <c r="N97" s="245">
        <v>60</v>
      </c>
      <c r="O97" s="245">
        <v>69</v>
      </c>
      <c r="P97" s="245">
        <v>65</v>
      </c>
      <c r="Q97" s="245">
        <v>61</v>
      </c>
      <c r="R97" s="245">
        <v>76</v>
      </c>
      <c r="S97" s="245">
        <v>56</v>
      </c>
      <c r="T97" s="245">
        <v>83</v>
      </c>
      <c r="U97" s="245">
        <v>79</v>
      </c>
      <c r="V97" s="245">
        <v>73</v>
      </c>
      <c r="W97" s="245">
        <v>65</v>
      </c>
      <c r="X97" s="245">
        <v>47</v>
      </c>
      <c r="Y97" s="245">
        <v>45</v>
      </c>
      <c r="Z97" s="245">
        <v>59</v>
      </c>
      <c r="AA97" s="245">
        <v>74</v>
      </c>
      <c r="AB97" s="245">
        <v>72</v>
      </c>
      <c r="AC97" s="245">
        <v>70</v>
      </c>
      <c r="AD97" s="245">
        <v>65</v>
      </c>
      <c r="AE97" s="245">
        <v>63</v>
      </c>
      <c r="AF97" s="245">
        <v>63</v>
      </c>
      <c r="AG97" s="245">
        <v>64</v>
      </c>
      <c r="AH97" s="245">
        <v>61</v>
      </c>
      <c r="AI97" s="245">
        <v>59</v>
      </c>
      <c r="AJ97" s="245">
        <v>73</v>
      </c>
      <c r="AK97" s="245">
        <v>67</v>
      </c>
      <c r="AL97" s="245">
        <v>67</v>
      </c>
      <c r="AM97" s="245">
        <v>90</v>
      </c>
      <c r="AN97" s="245">
        <v>78</v>
      </c>
      <c r="AO97" s="245">
        <v>77</v>
      </c>
      <c r="AP97" s="245">
        <v>85</v>
      </c>
      <c r="AQ97" s="245">
        <v>65</v>
      </c>
      <c r="AR97" s="245">
        <v>58</v>
      </c>
      <c r="AS97" s="245">
        <v>77</v>
      </c>
      <c r="AT97" s="245">
        <v>71</v>
      </c>
      <c r="AU97" s="245">
        <v>70</v>
      </c>
      <c r="AV97" s="245">
        <v>46</v>
      </c>
      <c r="AW97" s="245">
        <v>79</v>
      </c>
      <c r="AX97" s="245">
        <v>76</v>
      </c>
      <c r="AY97" s="245">
        <v>85</v>
      </c>
      <c r="AZ97" s="245">
        <v>86</v>
      </c>
      <c r="BA97" s="245">
        <v>62</v>
      </c>
      <c r="BB97" s="245">
        <v>82</v>
      </c>
      <c r="BC97" s="245">
        <v>96</v>
      </c>
      <c r="BD97" s="245">
        <v>92</v>
      </c>
      <c r="BE97" s="245">
        <v>99</v>
      </c>
      <c r="BF97" s="245">
        <v>95</v>
      </c>
      <c r="BG97" s="245">
        <v>114</v>
      </c>
      <c r="BH97" s="245">
        <v>95</v>
      </c>
      <c r="BI97" s="245">
        <v>104</v>
      </c>
      <c r="BJ97" s="245">
        <v>116</v>
      </c>
      <c r="BK97" s="245">
        <v>122</v>
      </c>
      <c r="BL97" s="245">
        <v>114</v>
      </c>
      <c r="BM97" s="245">
        <v>154</v>
      </c>
      <c r="BN97" s="245">
        <v>137</v>
      </c>
      <c r="BO97" s="245">
        <v>124</v>
      </c>
      <c r="BP97" s="245">
        <v>69</v>
      </c>
      <c r="BQ97" s="245">
        <v>86</v>
      </c>
      <c r="BR97" s="245">
        <v>91</v>
      </c>
      <c r="BS97" s="245">
        <v>90</v>
      </c>
      <c r="BT97" s="245">
        <v>108</v>
      </c>
      <c r="BU97" s="245">
        <v>92</v>
      </c>
      <c r="BV97" s="245">
        <v>80</v>
      </c>
      <c r="BW97" s="245">
        <v>79</v>
      </c>
      <c r="BX97" s="245">
        <v>72</v>
      </c>
      <c r="BY97" s="245">
        <v>89</v>
      </c>
      <c r="BZ97" s="245">
        <v>65</v>
      </c>
      <c r="CA97" s="245">
        <v>67</v>
      </c>
      <c r="CB97" s="245">
        <v>67</v>
      </c>
      <c r="CC97" s="245">
        <v>79</v>
      </c>
      <c r="CD97" s="245">
        <v>71</v>
      </c>
      <c r="CE97" s="245">
        <v>61</v>
      </c>
      <c r="CF97" s="245">
        <v>63</v>
      </c>
      <c r="CG97" s="245">
        <v>55</v>
      </c>
      <c r="CH97" s="245">
        <v>40</v>
      </c>
      <c r="CI97" s="245">
        <v>46</v>
      </c>
      <c r="CJ97" s="245">
        <v>46</v>
      </c>
      <c r="CK97" s="245">
        <v>42</v>
      </c>
      <c r="CL97" s="245">
        <v>23</v>
      </c>
      <c r="CM97" s="245">
        <v>17</v>
      </c>
      <c r="CN97" s="245">
        <v>19</v>
      </c>
      <c r="CO97" s="245">
        <v>16</v>
      </c>
      <c r="CP97" s="245">
        <v>6</v>
      </c>
      <c r="CQ97" s="245">
        <v>8</v>
      </c>
      <c r="CR97" s="245">
        <v>8</v>
      </c>
      <c r="CS97" s="245">
        <v>5</v>
      </c>
      <c r="CT97" s="245">
        <v>4</v>
      </c>
      <c r="CU97" s="245">
        <v>3</v>
      </c>
      <c r="CV97" s="245">
        <v>0</v>
      </c>
      <c r="CW97" s="245">
        <v>1</v>
      </c>
      <c r="CX97" s="245">
        <v>1</v>
      </c>
      <c r="CY97" s="245">
        <v>0</v>
      </c>
      <c r="CZ97" s="245">
        <v>1</v>
      </c>
      <c r="DA97" s="266">
        <v>2</v>
      </c>
      <c r="DB97" s="245">
        <v>205</v>
      </c>
      <c r="DC97" s="245">
        <v>239</v>
      </c>
      <c r="DD97" s="245">
        <v>331</v>
      </c>
      <c r="DE97" s="245">
        <v>356</v>
      </c>
      <c r="DF97" s="245">
        <v>297</v>
      </c>
      <c r="DG97" s="245">
        <v>325</v>
      </c>
      <c r="DH97" s="245">
        <v>327</v>
      </c>
      <c r="DI97" s="245">
        <v>395</v>
      </c>
      <c r="DJ97" s="245">
        <v>322</v>
      </c>
      <c r="DK97" s="245">
        <v>388</v>
      </c>
      <c r="DL97" s="245">
        <v>464</v>
      </c>
      <c r="DM97" s="245">
        <v>551</v>
      </c>
      <c r="DN97" s="245">
        <v>598</v>
      </c>
      <c r="DO97" s="245">
        <v>467</v>
      </c>
      <c r="DP97" s="245">
        <v>385</v>
      </c>
      <c r="DQ97" s="245">
        <v>345</v>
      </c>
      <c r="DR97" s="245">
        <v>250</v>
      </c>
      <c r="DS97" s="245">
        <v>117</v>
      </c>
      <c r="DT97" s="245">
        <v>31</v>
      </c>
      <c r="DU97" s="245">
        <v>5</v>
      </c>
      <c r="DV97" s="245">
        <v>1</v>
      </c>
      <c r="DW97" s="266">
        <f t="shared" si="96"/>
        <v>6399</v>
      </c>
      <c r="DX97" s="442">
        <f t="shared" si="97"/>
        <v>0</v>
      </c>
      <c r="DY97" s="442">
        <f t="shared" si="98"/>
        <v>0</v>
      </c>
      <c r="DZ97" s="442">
        <f t="shared" si="99"/>
        <v>0</v>
      </c>
      <c r="EA97" s="442">
        <f t="shared" si="100"/>
        <v>0</v>
      </c>
      <c r="EB97" s="442">
        <f t="shared" si="101"/>
        <v>0</v>
      </c>
      <c r="EC97" s="442">
        <f t="shared" si="102"/>
        <v>0</v>
      </c>
      <c r="ED97" s="442">
        <f t="shared" si="103"/>
        <v>0</v>
      </c>
      <c r="EE97" s="442">
        <f t="shared" si="104"/>
        <v>0</v>
      </c>
      <c r="EF97" s="442">
        <f t="shared" si="105"/>
        <v>0</v>
      </c>
      <c r="EG97" s="442">
        <f t="shared" si="106"/>
        <v>0</v>
      </c>
      <c r="EH97" s="442">
        <f t="shared" si="107"/>
        <v>0</v>
      </c>
      <c r="EI97" s="442">
        <f t="shared" si="108"/>
        <v>0</v>
      </c>
      <c r="EJ97" s="444">
        <f t="shared" si="119"/>
        <v>1</v>
      </c>
      <c r="EK97" s="444">
        <f>ROUND($DA97*DO97/$DW97,0)+1</f>
        <v>1</v>
      </c>
      <c r="EL97" s="442">
        <f t="shared" si="110"/>
        <v>0</v>
      </c>
      <c r="EM97" s="442">
        <f t="shared" si="111"/>
        <v>0</v>
      </c>
      <c r="EN97" s="442">
        <f t="shared" si="112"/>
        <v>0</v>
      </c>
      <c r="EO97" s="442">
        <f t="shared" si="113"/>
        <v>0</v>
      </c>
      <c r="EP97" s="442">
        <f t="shared" si="114"/>
        <v>0</v>
      </c>
      <c r="EQ97" s="442">
        <f t="shared" si="115"/>
        <v>0</v>
      </c>
      <c r="ER97" s="442">
        <f t="shared" si="116"/>
        <v>0</v>
      </c>
      <c r="ES97" s="443">
        <f t="shared" si="117"/>
        <v>2</v>
      </c>
      <c r="EU97" s="245">
        <f t="shared" si="74"/>
        <v>205</v>
      </c>
      <c r="EV97" s="245">
        <f t="shared" si="75"/>
        <v>239</v>
      </c>
      <c r="EW97" s="245">
        <f t="shared" si="76"/>
        <v>331</v>
      </c>
      <c r="EX97" s="245">
        <f t="shared" si="77"/>
        <v>356</v>
      </c>
      <c r="EY97" s="245">
        <f t="shared" si="78"/>
        <v>297</v>
      </c>
      <c r="EZ97" s="245">
        <f t="shared" si="79"/>
        <v>325</v>
      </c>
      <c r="FA97" s="245">
        <f t="shared" si="80"/>
        <v>327</v>
      </c>
      <c r="FB97" s="245">
        <f t="shared" si="81"/>
        <v>395</v>
      </c>
      <c r="FC97" s="245">
        <f t="shared" si="82"/>
        <v>322</v>
      </c>
      <c r="FD97" s="245">
        <f t="shared" si="83"/>
        <v>388</v>
      </c>
      <c r="FE97" s="245">
        <f t="shared" si="84"/>
        <v>464</v>
      </c>
      <c r="FF97" s="245">
        <f t="shared" si="85"/>
        <v>551</v>
      </c>
      <c r="FG97" s="245">
        <f t="shared" si="86"/>
        <v>599</v>
      </c>
      <c r="FH97" s="245">
        <f t="shared" si="87"/>
        <v>468</v>
      </c>
      <c r="FI97" s="245">
        <f t="shared" si="88"/>
        <v>385</v>
      </c>
      <c r="FJ97" s="245">
        <f t="shared" si="89"/>
        <v>345</v>
      </c>
      <c r="FK97" s="245">
        <f t="shared" si="90"/>
        <v>250</v>
      </c>
      <c r="FL97" s="245">
        <f t="shared" si="91"/>
        <v>117</v>
      </c>
      <c r="FM97" s="245">
        <f t="shared" si="92"/>
        <v>31</v>
      </c>
      <c r="FN97" s="245">
        <f t="shared" si="93"/>
        <v>5</v>
      </c>
      <c r="FO97" s="245">
        <f t="shared" si="94"/>
        <v>1</v>
      </c>
      <c r="FP97" s="452">
        <f t="shared" si="118"/>
        <v>6401</v>
      </c>
      <c r="FQ97" s="443">
        <f t="shared" si="95"/>
        <v>0</v>
      </c>
    </row>
    <row r="98" spans="1:173" s="232" customFormat="1" ht="12.75" x14ac:dyDescent="0.15">
      <c r="A98" s="230" t="s">
        <v>1208</v>
      </c>
      <c r="B98" s="261" t="s">
        <v>1066</v>
      </c>
      <c r="C98" s="245">
        <v>9372</v>
      </c>
      <c r="D98" s="245">
        <v>83</v>
      </c>
      <c r="E98" s="245">
        <v>74</v>
      </c>
      <c r="F98" s="245">
        <v>84</v>
      </c>
      <c r="G98" s="245">
        <v>83</v>
      </c>
      <c r="H98" s="245">
        <v>81</v>
      </c>
      <c r="I98" s="245">
        <v>105</v>
      </c>
      <c r="J98" s="245">
        <v>87</v>
      </c>
      <c r="K98" s="245">
        <v>80</v>
      </c>
      <c r="L98" s="245">
        <v>98</v>
      </c>
      <c r="M98" s="245">
        <v>100</v>
      </c>
      <c r="N98" s="245">
        <v>99</v>
      </c>
      <c r="O98" s="245">
        <v>106</v>
      </c>
      <c r="P98" s="245">
        <v>102</v>
      </c>
      <c r="Q98" s="245">
        <v>82</v>
      </c>
      <c r="R98" s="245">
        <v>109</v>
      </c>
      <c r="S98" s="245">
        <v>110</v>
      </c>
      <c r="T98" s="245">
        <v>118</v>
      </c>
      <c r="U98" s="245">
        <v>98</v>
      </c>
      <c r="V98" s="245">
        <v>118</v>
      </c>
      <c r="W98" s="245">
        <v>114</v>
      </c>
      <c r="X98" s="245">
        <v>119</v>
      </c>
      <c r="Y98" s="245">
        <v>165</v>
      </c>
      <c r="Z98" s="245">
        <v>132</v>
      </c>
      <c r="AA98" s="245">
        <v>86</v>
      </c>
      <c r="AB98" s="245">
        <v>81</v>
      </c>
      <c r="AC98" s="245">
        <v>84</v>
      </c>
      <c r="AD98" s="245">
        <v>97</v>
      </c>
      <c r="AE98" s="245">
        <v>98</v>
      </c>
      <c r="AF98" s="245">
        <v>103</v>
      </c>
      <c r="AG98" s="245">
        <v>98</v>
      </c>
      <c r="AH98" s="245">
        <v>128</v>
      </c>
      <c r="AI98" s="245">
        <v>104</v>
      </c>
      <c r="AJ98" s="245">
        <v>113</v>
      </c>
      <c r="AK98" s="245">
        <v>127</v>
      </c>
      <c r="AL98" s="245">
        <v>93</v>
      </c>
      <c r="AM98" s="245">
        <v>133</v>
      </c>
      <c r="AN98" s="245">
        <v>152</v>
      </c>
      <c r="AO98" s="245">
        <v>141</v>
      </c>
      <c r="AP98" s="245">
        <v>122</v>
      </c>
      <c r="AQ98" s="245">
        <v>140</v>
      </c>
      <c r="AR98" s="245">
        <v>129</v>
      </c>
      <c r="AS98" s="245">
        <v>108</v>
      </c>
      <c r="AT98" s="245">
        <v>91</v>
      </c>
      <c r="AU98" s="245">
        <v>122</v>
      </c>
      <c r="AV98" s="245">
        <v>77</v>
      </c>
      <c r="AW98" s="245">
        <v>115</v>
      </c>
      <c r="AX98" s="245">
        <v>104</v>
      </c>
      <c r="AY98" s="245">
        <v>119</v>
      </c>
      <c r="AZ98" s="245">
        <v>97</v>
      </c>
      <c r="BA98" s="245">
        <v>107</v>
      </c>
      <c r="BB98" s="245">
        <v>110</v>
      </c>
      <c r="BC98" s="245">
        <v>130</v>
      </c>
      <c r="BD98" s="245">
        <v>124</v>
      </c>
      <c r="BE98" s="245">
        <v>95</v>
      </c>
      <c r="BF98" s="245">
        <v>122</v>
      </c>
      <c r="BG98" s="245">
        <v>112</v>
      </c>
      <c r="BH98" s="245">
        <v>123</v>
      </c>
      <c r="BI98" s="245">
        <v>139</v>
      </c>
      <c r="BJ98" s="245">
        <v>122</v>
      </c>
      <c r="BK98" s="245">
        <v>146</v>
      </c>
      <c r="BL98" s="245">
        <v>130</v>
      </c>
      <c r="BM98" s="245">
        <v>164</v>
      </c>
      <c r="BN98" s="245">
        <v>190</v>
      </c>
      <c r="BO98" s="245">
        <v>177</v>
      </c>
      <c r="BP98" s="245">
        <v>109</v>
      </c>
      <c r="BQ98" s="245">
        <v>124</v>
      </c>
      <c r="BR98" s="245">
        <v>127</v>
      </c>
      <c r="BS98" s="245">
        <v>136</v>
      </c>
      <c r="BT98" s="245">
        <v>125</v>
      </c>
      <c r="BU98" s="245">
        <v>132</v>
      </c>
      <c r="BV98" s="245">
        <v>105</v>
      </c>
      <c r="BW98" s="245">
        <v>92</v>
      </c>
      <c r="BX98" s="245">
        <v>85</v>
      </c>
      <c r="BY98" s="245">
        <v>93</v>
      </c>
      <c r="BZ98" s="245">
        <v>81</v>
      </c>
      <c r="CA98" s="245">
        <v>80</v>
      </c>
      <c r="CB98" s="245">
        <v>72</v>
      </c>
      <c r="CC98" s="245">
        <v>95</v>
      </c>
      <c r="CD98" s="245">
        <v>72</v>
      </c>
      <c r="CE98" s="245">
        <v>72</v>
      </c>
      <c r="CF98" s="245">
        <v>72</v>
      </c>
      <c r="CG98" s="245">
        <v>58</v>
      </c>
      <c r="CH98" s="245">
        <v>72</v>
      </c>
      <c r="CI98" s="245">
        <v>70</v>
      </c>
      <c r="CJ98" s="245">
        <v>53</v>
      </c>
      <c r="CK98" s="245">
        <v>43</v>
      </c>
      <c r="CL98" s="245">
        <v>33</v>
      </c>
      <c r="CM98" s="245">
        <v>27</v>
      </c>
      <c r="CN98" s="245">
        <v>22</v>
      </c>
      <c r="CO98" s="245">
        <v>18</v>
      </c>
      <c r="CP98" s="245">
        <v>18</v>
      </c>
      <c r="CQ98" s="245">
        <v>10</v>
      </c>
      <c r="CR98" s="245">
        <v>9</v>
      </c>
      <c r="CS98" s="245">
        <v>7</v>
      </c>
      <c r="CT98" s="245">
        <v>6</v>
      </c>
      <c r="CU98" s="245">
        <v>3</v>
      </c>
      <c r="CV98" s="245">
        <v>2</v>
      </c>
      <c r="CW98" s="245">
        <v>4</v>
      </c>
      <c r="CX98" s="245">
        <v>3</v>
      </c>
      <c r="CY98" s="245">
        <v>0</v>
      </c>
      <c r="CZ98" s="245">
        <v>3</v>
      </c>
      <c r="DA98" s="266">
        <v>39</v>
      </c>
      <c r="DB98" s="245">
        <v>405</v>
      </c>
      <c r="DC98" s="245">
        <v>470</v>
      </c>
      <c r="DD98" s="245">
        <v>498</v>
      </c>
      <c r="DE98" s="245">
        <v>558</v>
      </c>
      <c r="DF98" s="245">
        <v>583</v>
      </c>
      <c r="DG98" s="245">
        <v>480</v>
      </c>
      <c r="DH98" s="245">
        <v>565</v>
      </c>
      <c r="DI98" s="245">
        <v>688</v>
      </c>
      <c r="DJ98" s="245">
        <v>527</v>
      </c>
      <c r="DK98" s="245">
        <v>542</v>
      </c>
      <c r="DL98" s="245">
        <v>581</v>
      </c>
      <c r="DM98" s="245">
        <v>642</v>
      </c>
      <c r="DN98" s="245">
        <v>770</v>
      </c>
      <c r="DO98" s="245">
        <v>644</v>
      </c>
      <c r="DP98" s="245">
        <v>456</v>
      </c>
      <c r="DQ98" s="245">
        <v>391</v>
      </c>
      <c r="DR98" s="245">
        <v>325</v>
      </c>
      <c r="DS98" s="245">
        <v>143</v>
      </c>
      <c r="DT98" s="245">
        <v>50</v>
      </c>
      <c r="DU98" s="245">
        <v>12</v>
      </c>
      <c r="DV98" s="245">
        <v>3</v>
      </c>
      <c r="DW98" s="266">
        <f t="shared" si="96"/>
        <v>9333</v>
      </c>
      <c r="DX98" s="442">
        <f t="shared" si="97"/>
        <v>2</v>
      </c>
      <c r="DY98" s="442">
        <f t="shared" si="98"/>
        <v>2</v>
      </c>
      <c r="DZ98" s="442">
        <f t="shared" si="99"/>
        <v>2</v>
      </c>
      <c r="EA98" s="442">
        <f t="shared" si="100"/>
        <v>2</v>
      </c>
      <c r="EB98" s="442">
        <f t="shared" si="101"/>
        <v>2</v>
      </c>
      <c r="EC98" s="442">
        <f t="shared" si="102"/>
        <v>2</v>
      </c>
      <c r="ED98" s="442">
        <f t="shared" si="103"/>
        <v>2</v>
      </c>
      <c r="EE98" s="442">
        <f t="shared" si="104"/>
        <v>3</v>
      </c>
      <c r="EF98" s="442">
        <f t="shared" si="105"/>
        <v>2</v>
      </c>
      <c r="EG98" s="442">
        <f t="shared" si="106"/>
        <v>2</v>
      </c>
      <c r="EH98" s="442">
        <f t="shared" si="107"/>
        <v>2</v>
      </c>
      <c r="EI98" s="442">
        <f t="shared" si="108"/>
        <v>3</v>
      </c>
      <c r="EJ98" s="444">
        <f t="shared" si="119"/>
        <v>4</v>
      </c>
      <c r="EK98" s="442">
        <f t="shared" si="109"/>
        <v>3</v>
      </c>
      <c r="EL98" s="442">
        <f t="shared" si="110"/>
        <v>2</v>
      </c>
      <c r="EM98" s="442">
        <f t="shared" si="111"/>
        <v>2</v>
      </c>
      <c r="EN98" s="442">
        <f t="shared" si="112"/>
        <v>1</v>
      </c>
      <c r="EO98" s="442">
        <f t="shared" si="113"/>
        <v>1</v>
      </c>
      <c r="EP98" s="442">
        <f t="shared" si="114"/>
        <v>0</v>
      </c>
      <c r="EQ98" s="442">
        <f t="shared" si="115"/>
        <v>0</v>
      </c>
      <c r="ER98" s="442">
        <f t="shared" si="116"/>
        <v>0</v>
      </c>
      <c r="ES98" s="443">
        <f t="shared" si="117"/>
        <v>39</v>
      </c>
      <c r="EU98" s="245">
        <f t="shared" si="74"/>
        <v>407</v>
      </c>
      <c r="EV98" s="245">
        <f t="shared" si="75"/>
        <v>472</v>
      </c>
      <c r="EW98" s="245">
        <f t="shared" si="76"/>
        <v>500</v>
      </c>
      <c r="EX98" s="245">
        <f t="shared" si="77"/>
        <v>560</v>
      </c>
      <c r="EY98" s="245">
        <f t="shared" si="78"/>
        <v>585</v>
      </c>
      <c r="EZ98" s="245">
        <f t="shared" si="79"/>
        <v>482</v>
      </c>
      <c r="FA98" s="245">
        <f t="shared" si="80"/>
        <v>567</v>
      </c>
      <c r="FB98" s="245">
        <f t="shared" si="81"/>
        <v>691</v>
      </c>
      <c r="FC98" s="245">
        <f t="shared" si="82"/>
        <v>529</v>
      </c>
      <c r="FD98" s="245">
        <f t="shared" si="83"/>
        <v>544</v>
      </c>
      <c r="FE98" s="245">
        <f t="shared" si="84"/>
        <v>583</v>
      </c>
      <c r="FF98" s="245">
        <f t="shared" si="85"/>
        <v>645</v>
      </c>
      <c r="FG98" s="245">
        <f t="shared" si="86"/>
        <v>774</v>
      </c>
      <c r="FH98" s="245">
        <f t="shared" si="87"/>
        <v>647</v>
      </c>
      <c r="FI98" s="245">
        <f t="shared" si="88"/>
        <v>458</v>
      </c>
      <c r="FJ98" s="245">
        <f t="shared" si="89"/>
        <v>393</v>
      </c>
      <c r="FK98" s="245">
        <f t="shared" si="90"/>
        <v>326</v>
      </c>
      <c r="FL98" s="245">
        <f t="shared" si="91"/>
        <v>144</v>
      </c>
      <c r="FM98" s="245">
        <f t="shared" si="92"/>
        <v>50</v>
      </c>
      <c r="FN98" s="245">
        <f t="shared" si="93"/>
        <v>12</v>
      </c>
      <c r="FO98" s="245">
        <f t="shared" si="94"/>
        <v>3</v>
      </c>
      <c r="FP98" s="452">
        <f t="shared" si="118"/>
        <v>9372</v>
      </c>
      <c r="FQ98" s="443">
        <f t="shared" si="95"/>
        <v>0</v>
      </c>
    </row>
    <row r="99" spans="1:173" s="232" customFormat="1" ht="12.75" x14ac:dyDescent="0.15">
      <c r="A99" s="230" t="s">
        <v>1209</v>
      </c>
      <c r="B99" s="261" t="s">
        <v>1066</v>
      </c>
      <c r="C99" s="245">
        <v>5736</v>
      </c>
      <c r="D99" s="245">
        <v>43</v>
      </c>
      <c r="E99" s="245">
        <v>50</v>
      </c>
      <c r="F99" s="245">
        <v>44</v>
      </c>
      <c r="G99" s="245">
        <v>33</v>
      </c>
      <c r="H99" s="245">
        <v>45</v>
      </c>
      <c r="I99" s="245">
        <v>48</v>
      </c>
      <c r="J99" s="245">
        <v>45</v>
      </c>
      <c r="K99" s="245">
        <v>48</v>
      </c>
      <c r="L99" s="245">
        <v>45</v>
      </c>
      <c r="M99" s="245">
        <v>72</v>
      </c>
      <c r="N99" s="245">
        <v>61</v>
      </c>
      <c r="O99" s="245">
        <v>62</v>
      </c>
      <c r="P99" s="245">
        <v>71</v>
      </c>
      <c r="Q99" s="245">
        <v>63</v>
      </c>
      <c r="R99" s="245">
        <v>62</v>
      </c>
      <c r="S99" s="245">
        <v>60</v>
      </c>
      <c r="T99" s="245">
        <v>60</v>
      </c>
      <c r="U99" s="245">
        <v>79</v>
      </c>
      <c r="V99" s="245">
        <v>56</v>
      </c>
      <c r="W99" s="245">
        <v>34</v>
      </c>
      <c r="X99" s="245">
        <v>45</v>
      </c>
      <c r="Y99" s="245">
        <v>50</v>
      </c>
      <c r="Z99" s="245">
        <v>53</v>
      </c>
      <c r="AA99" s="245">
        <v>41</v>
      </c>
      <c r="AB99" s="245">
        <v>45</v>
      </c>
      <c r="AC99" s="245">
        <v>45</v>
      </c>
      <c r="AD99" s="245">
        <v>49</v>
      </c>
      <c r="AE99" s="245">
        <v>53</v>
      </c>
      <c r="AF99" s="245">
        <v>50</v>
      </c>
      <c r="AG99" s="245">
        <v>54</v>
      </c>
      <c r="AH99" s="245">
        <v>48</v>
      </c>
      <c r="AI99" s="245">
        <v>49</v>
      </c>
      <c r="AJ99" s="245">
        <v>58</v>
      </c>
      <c r="AK99" s="245">
        <v>68</v>
      </c>
      <c r="AL99" s="245">
        <v>60</v>
      </c>
      <c r="AM99" s="245">
        <v>49</v>
      </c>
      <c r="AN99" s="245">
        <v>75</v>
      </c>
      <c r="AO99" s="245">
        <v>68</v>
      </c>
      <c r="AP99" s="245">
        <v>67</v>
      </c>
      <c r="AQ99" s="245">
        <v>55</v>
      </c>
      <c r="AR99" s="245">
        <v>66</v>
      </c>
      <c r="AS99" s="245">
        <v>58</v>
      </c>
      <c r="AT99" s="245">
        <v>64</v>
      </c>
      <c r="AU99" s="245">
        <v>65</v>
      </c>
      <c r="AV99" s="245">
        <v>58</v>
      </c>
      <c r="AW99" s="245">
        <v>82</v>
      </c>
      <c r="AX99" s="245">
        <v>76</v>
      </c>
      <c r="AY99" s="245">
        <v>69</v>
      </c>
      <c r="AZ99" s="245">
        <v>77</v>
      </c>
      <c r="BA99" s="245">
        <v>78</v>
      </c>
      <c r="BB99" s="245">
        <v>75</v>
      </c>
      <c r="BC99" s="245">
        <v>73</v>
      </c>
      <c r="BD99" s="245">
        <v>82</v>
      </c>
      <c r="BE99" s="245">
        <v>73</v>
      </c>
      <c r="BF99" s="245">
        <v>76</v>
      </c>
      <c r="BG99" s="245">
        <v>86</v>
      </c>
      <c r="BH99" s="245">
        <v>89</v>
      </c>
      <c r="BI99" s="245">
        <v>87</v>
      </c>
      <c r="BJ99" s="245">
        <v>109</v>
      </c>
      <c r="BK99" s="245">
        <v>105</v>
      </c>
      <c r="BL99" s="245">
        <v>100</v>
      </c>
      <c r="BM99" s="245">
        <v>120</v>
      </c>
      <c r="BN99" s="245">
        <v>113</v>
      </c>
      <c r="BO99" s="245">
        <v>109</v>
      </c>
      <c r="BP99" s="245">
        <v>66</v>
      </c>
      <c r="BQ99" s="245">
        <v>71</v>
      </c>
      <c r="BR99" s="245">
        <v>98</v>
      </c>
      <c r="BS99" s="245">
        <v>74</v>
      </c>
      <c r="BT99" s="245">
        <v>95</v>
      </c>
      <c r="BU99" s="245">
        <v>86</v>
      </c>
      <c r="BV99" s="245">
        <v>61</v>
      </c>
      <c r="BW99" s="245">
        <v>53</v>
      </c>
      <c r="BX99" s="245">
        <v>65</v>
      </c>
      <c r="BY99" s="245">
        <v>66</v>
      </c>
      <c r="BZ99" s="245">
        <v>70</v>
      </c>
      <c r="CA99" s="245">
        <v>73</v>
      </c>
      <c r="CB99" s="245">
        <v>62</v>
      </c>
      <c r="CC99" s="245">
        <v>68</v>
      </c>
      <c r="CD99" s="245">
        <v>74</v>
      </c>
      <c r="CE99" s="245">
        <v>59</v>
      </c>
      <c r="CF99" s="245">
        <v>39</v>
      </c>
      <c r="CG99" s="245">
        <v>71</v>
      </c>
      <c r="CH99" s="245">
        <v>54</v>
      </c>
      <c r="CI99" s="245">
        <v>48</v>
      </c>
      <c r="CJ99" s="245">
        <v>57</v>
      </c>
      <c r="CK99" s="245">
        <v>31</v>
      </c>
      <c r="CL99" s="245">
        <v>39</v>
      </c>
      <c r="CM99" s="245">
        <v>30</v>
      </c>
      <c r="CN99" s="245">
        <v>14</v>
      </c>
      <c r="CO99" s="245">
        <v>19</v>
      </c>
      <c r="CP99" s="245">
        <v>7</v>
      </c>
      <c r="CQ99" s="245">
        <v>7</v>
      </c>
      <c r="CR99" s="245">
        <v>7</v>
      </c>
      <c r="CS99" s="245">
        <v>4</v>
      </c>
      <c r="CT99" s="245">
        <v>6</v>
      </c>
      <c r="CU99" s="245">
        <v>2</v>
      </c>
      <c r="CV99" s="245">
        <v>2</v>
      </c>
      <c r="CW99" s="245">
        <v>1</v>
      </c>
      <c r="CX99" s="245">
        <v>3</v>
      </c>
      <c r="CY99" s="245">
        <v>0</v>
      </c>
      <c r="CZ99" s="245">
        <v>0</v>
      </c>
      <c r="DA99" s="266">
        <v>1</v>
      </c>
      <c r="DB99" s="245">
        <v>215</v>
      </c>
      <c r="DC99" s="245">
        <v>258</v>
      </c>
      <c r="DD99" s="245">
        <v>319</v>
      </c>
      <c r="DE99" s="245">
        <v>289</v>
      </c>
      <c r="DF99" s="245">
        <v>234</v>
      </c>
      <c r="DG99" s="245">
        <v>251</v>
      </c>
      <c r="DH99" s="245">
        <v>283</v>
      </c>
      <c r="DI99" s="245">
        <v>314</v>
      </c>
      <c r="DJ99" s="245">
        <v>311</v>
      </c>
      <c r="DK99" s="245">
        <v>382</v>
      </c>
      <c r="DL99" s="245">
        <v>379</v>
      </c>
      <c r="DM99" s="245">
        <v>476</v>
      </c>
      <c r="DN99" s="245">
        <v>508</v>
      </c>
      <c r="DO99" s="245">
        <v>424</v>
      </c>
      <c r="DP99" s="245">
        <v>315</v>
      </c>
      <c r="DQ99" s="245">
        <v>336</v>
      </c>
      <c r="DR99" s="245">
        <v>269</v>
      </c>
      <c r="DS99" s="245">
        <v>133</v>
      </c>
      <c r="DT99" s="245">
        <v>31</v>
      </c>
      <c r="DU99" s="245">
        <v>8</v>
      </c>
      <c r="DV99" s="245">
        <v>0</v>
      </c>
      <c r="DW99" s="266">
        <f t="shared" si="96"/>
        <v>5735</v>
      </c>
      <c r="DX99" s="442">
        <f t="shared" si="97"/>
        <v>0</v>
      </c>
      <c r="DY99" s="442">
        <f t="shared" si="98"/>
        <v>0</v>
      </c>
      <c r="DZ99" s="442">
        <f t="shared" si="99"/>
        <v>0</v>
      </c>
      <c r="EA99" s="442">
        <f t="shared" si="100"/>
        <v>0</v>
      </c>
      <c r="EB99" s="442">
        <f t="shared" si="101"/>
        <v>0</v>
      </c>
      <c r="EC99" s="442">
        <f t="shared" si="102"/>
        <v>0</v>
      </c>
      <c r="ED99" s="442">
        <f t="shared" si="103"/>
        <v>0</v>
      </c>
      <c r="EE99" s="442">
        <f t="shared" si="104"/>
        <v>0</v>
      </c>
      <c r="EF99" s="442">
        <f t="shared" si="105"/>
        <v>0</v>
      </c>
      <c r="EG99" s="442">
        <f t="shared" si="106"/>
        <v>0</v>
      </c>
      <c r="EH99" s="442">
        <f t="shared" si="107"/>
        <v>0</v>
      </c>
      <c r="EI99" s="442">
        <f t="shared" si="108"/>
        <v>0</v>
      </c>
      <c r="EJ99" s="444">
        <f t="shared" si="119"/>
        <v>1</v>
      </c>
      <c r="EK99" s="442">
        <f t="shared" si="109"/>
        <v>0</v>
      </c>
      <c r="EL99" s="442">
        <f t="shared" si="110"/>
        <v>0</v>
      </c>
      <c r="EM99" s="442">
        <f t="shared" si="111"/>
        <v>0</v>
      </c>
      <c r="EN99" s="442">
        <f t="shared" si="112"/>
        <v>0</v>
      </c>
      <c r="EO99" s="442">
        <f t="shared" si="113"/>
        <v>0</v>
      </c>
      <c r="EP99" s="442">
        <f t="shared" si="114"/>
        <v>0</v>
      </c>
      <c r="EQ99" s="442">
        <f t="shared" si="115"/>
        <v>0</v>
      </c>
      <c r="ER99" s="442">
        <f t="shared" si="116"/>
        <v>0</v>
      </c>
      <c r="ES99" s="443">
        <f t="shared" si="117"/>
        <v>1</v>
      </c>
      <c r="EU99" s="245">
        <f t="shared" ref="EU99:EU130" si="120">DB99+DX99</f>
        <v>215</v>
      </c>
      <c r="EV99" s="245">
        <f t="shared" ref="EV99:EV130" si="121">DC99+DY99</f>
        <v>258</v>
      </c>
      <c r="EW99" s="245">
        <f t="shared" ref="EW99:EW130" si="122">DD99+DZ99</f>
        <v>319</v>
      </c>
      <c r="EX99" s="245">
        <f t="shared" ref="EX99:EX130" si="123">DE99+EA99</f>
        <v>289</v>
      </c>
      <c r="EY99" s="245">
        <f t="shared" ref="EY99:EY130" si="124">DF99+EB99</f>
        <v>234</v>
      </c>
      <c r="EZ99" s="245">
        <f t="shared" ref="EZ99:EZ130" si="125">DG99+EC99</f>
        <v>251</v>
      </c>
      <c r="FA99" s="245">
        <f t="shared" ref="FA99:FA130" si="126">DH99+ED99</f>
        <v>283</v>
      </c>
      <c r="FB99" s="245">
        <f t="shared" ref="FB99:FB130" si="127">DI99+EE99</f>
        <v>314</v>
      </c>
      <c r="FC99" s="245">
        <f t="shared" ref="FC99:FC130" si="128">DJ99+EF99</f>
        <v>311</v>
      </c>
      <c r="FD99" s="245">
        <f t="shared" ref="FD99:FD130" si="129">DK99+EG99</f>
        <v>382</v>
      </c>
      <c r="FE99" s="245">
        <f t="shared" ref="FE99:FE130" si="130">DL99+EH99</f>
        <v>379</v>
      </c>
      <c r="FF99" s="245">
        <f t="shared" ref="FF99:FF130" si="131">DM99+EI99</f>
        <v>476</v>
      </c>
      <c r="FG99" s="245">
        <f t="shared" ref="FG99:FG130" si="132">DN99+EJ99</f>
        <v>509</v>
      </c>
      <c r="FH99" s="245">
        <f t="shared" ref="FH99:FH130" si="133">DO99+EK99</f>
        <v>424</v>
      </c>
      <c r="FI99" s="245">
        <f t="shared" ref="FI99:FI130" si="134">DP99+EL99</f>
        <v>315</v>
      </c>
      <c r="FJ99" s="245">
        <f t="shared" ref="FJ99:FJ130" si="135">DQ99+EM99</f>
        <v>336</v>
      </c>
      <c r="FK99" s="245">
        <f t="shared" ref="FK99:FK130" si="136">DR99+EN99</f>
        <v>269</v>
      </c>
      <c r="FL99" s="245">
        <f t="shared" ref="FL99:FL130" si="137">DS99+EO99</f>
        <v>133</v>
      </c>
      <c r="FM99" s="245">
        <f t="shared" ref="FM99:FM130" si="138">DT99+EP99</f>
        <v>31</v>
      </c>
      <c r="FN99" s="245">
        <f t="shared" ref="FN99:FN130" si="139">DU99+EQ99</f>
        <v>8</v>
      </c>
      <c r="FO99" s="245">
        <f t="shared" ref="FO99:FO130" si="140">DV99+ER99</f>
        <v>0</v>
      </c>
      <c r="FP99" s="452">
        <f t="shared" si="118"/>
        <v>5736</v>
      </c>
      <c r="FQ99" s="443">
        <f t="shared" ref="FQ99:FQ130" si="141">FP99-C99</f>
        <v>0</v>
      </c>
    </row>
    <row r="100" spans="1:173" s="232" customFormat="1" ht="12.75" x14ac:dyDescent="0.15">
      <c r="A100" s="230" t="s">
        <v>1210</v>
      </c>
      <c r="B100" s="261" t="s">
        <v>1066</v>
      </c>
      <c r="C100" s="245">
        <v>16217</v>
      </c>
      <c r="D100" s="245">
        <v>171</v>
      </c>
      <c r="E100" s="245">
        <v>189</v>
      </c>
      <c r="F100" s="245">
        <v>223</v>
      </c>
      <c r="G100" s="245">
        <v>199</v>
      </c>
      <c r="H100" s="245">
        <v>206</v>
      </c>
      <c r="I100" s="245">
        <v>174</v>
      </c>
      <c r="J100" s="245">
        <v>220</v>
      </c>
      <c r="K100" s="245">
        <v>192</v>
      </c>
      <c r="L100" s="245">
        <v>230</v>
      </c>
      <c r="M100" s="245">
        <v>214</v>
      </c>
      <c r="N100" s="245">
        <v>183</v>
      </c>
      <c r="O100" s="245">
        <v>208</v>
      </c>
      <c r="P100" s="245">
        <v>176</v>
      </c>
      <c r="Q100" s="245">
        <v>186</v>
      </c>
      <c r="R100" s="245">
        <v>177</v>
      </c>
      <c r="S100" s="245">
        <v>158</v>
      </c>
      <c r="T100" s="245">
        <v>178</v>
      </c>
      <c r="U100" s="245">
        <v>152</v>
      </c>
      <c r="V100" s="245">
        <v>122</v>
      </c>
      <c r="W100" s="245">
        <v>106</v>
      </c>
      <c r="X100" s="245">
        <v>94</v>
      </c>
      <c r="Y100" s="245">
        <v>141</v>
      </c>
      <c r="Z100" s="245">
        <v>130</v>
      </c>
      <c r="AA100" s="245">
        <v>130</v>
      </c>
      <c r="AB100" s="245">
        <v>167</v>
      </c>
      <c r="AC100" s="245">
        <v>162</v>
      </c>
      <c r="AD100" s="245">
        <v>191</v>
      </c>
      <c r="AE100" s="245">
        <v>185</v>
      </c>
      <c r="AF100" s="245">
        <v>197</v>
      </c>
      <c r="AG100" s="245">
        <v>188</v>
      </c>
      <c r="AH100" s="245">
        <v>212</v>
      </c>
      <c r="AI100" s="245">
        <v>230</v>
      </c>
      <c r="AJ100" s="245">
        <v>239</v>
      </c>
      <c r="AK100" s="245">
        <v>253</v>
      </c>
      <c r="AL100" s="245">
        <v>297</v>
      </c>
      <c r="AM100" s="245">
        <v>279</v>
      </c>
      <c r="AN100" s="245">
        <v>292</v>
      </c>
      <c r="AO100" s="245">
        <v>322</v>
      </c>
      <c r="AP100" s="245">
        <v>332</v>
      </c>
      <c r="AQ100" s="245">
        <v>304</v>
      </c>
      <c r="AR100" s="245">
        <v>247</v>
      </c>
      <c r="AS100" s="245">
        <v>228</v>
      </c>
      <c r="AT100" s="245">
        <v>232</v>
      </c>
      <c r="AU100" s="245">
        <v>223</v>
      </c>
      <c r="AV100" s="245">
        <v>159</v>
      </c>
      <c r="AW100" s="245">
        <v>194</v>
      </c>
      <c r="AX100" s="245">
        <v>193</v>
      </c>
      <c r="AY100" s="245">
        <v>193</v>
      </c>
      <c r="AZ100" s="245">
        <v>166</v>
      </c>
      <c r="BA100" s="245">
        <v>175</v>
      </c>
      <c r="BB100" s="245">
        <v>163</v>
      </c>
      <c r="BC100" s="245">
        <v>149</v>
      </c>
      <c r="BD100" s="245">
        <v>160</v>
      </c>
      <c r="BE100" s="245">
        <v>174</v>
      </c>
      <c r="BF100" s="245">
        <v>165</v>
      </c>
      <c r="BG100" s="245">
        <v>198</v>
      </c>
      <c r="BH100" s="245">
        <v>207</v>
      </c>
      <c r="BI100" s="245">
        <v>205</v>
      </c>
      <c r="BJ100" s="245">
        <v>203</v>
      </c>
      <c r="BK100" s="245">
        <v>254</v>
      </c>
      <c r="BL100" s="245">
        <v>277</v>
      </c>
      <c r="BM100" s="245">
        <v>274</v>
      </c>
      <c r="BN100" s="245">
        <v>348</v>
      </c>
      <c r="BO100" s="245">
        <v>289</v>
      </c>
      <c r="BP100" s="245">
        <v>163</v>
      </c>
      <c r="BQ100" s="245">
        <v>180</v>
      </c>
      <c r="BR100" s="245">
        <v>220</v>
      </c>
      <c r="BS100" s="245">
        <v>250</v>
      </c>
      <c r="BT100" s="245">
        <v>224</v>
      </c>
      <c r="BU100" s="245">
        <v>237</v>
      </c>
      <c r="BV100" s="245">
        <v>230</v>
      </c>
      <c r="BW100" s="245">
        <v>167</v>
      </c>
      <c r="BX100" s="245">
        <v>138</v>
      </c>
      <c r="BY100" s="245">
        <v>155</v>
      </c>
      <c r="BZ100" s="245">
        <v>148</v>
      </c>
      <c r="CA100" s="245">
        <v>127</v>
      </c>
      <c r="CB100" s="245">
        <v>117</v>
      </c>
      <c r="CC100" s="245">
        <v>100</v>
      </c>
      <c r="CD100" s="245">
        <v>97</v>
      </c>
      <c r="CE100" s="245">
        <v>84</v>
      </c>
      <c r="CF100" s="245">
        <v>56</v>
      </c>
      <c r="CG100" s="245">
        <v>77</v>
      </c>
      <c r="CH100" s="245">
        <v>52</v>
      </c>
      <c r="CI100" s="245">
        <v>57</v>
      </c>
      <c r="CJ100" s="245">
        <v>49</v>
      </c>
      <c r="CK100" s="245">
        <v>50</v>
      </c>
      <c r="CL100" s="245">
        <v>29</v>
      </c>
      <c r="CM100" s="245">
        <v>31</v>
      </c>
      <c r="CN100" s="245">
        <v>11</v>
      </c>
      <c r="CO100" s="245">
        <v>12</v>
      </c>
      <c r="CP100" s="245">
        <v>9</v>
      </c>
      <c r="CQ100" s="245">
        <v>6</v>
      </c>
      <c r="CR100" s="245">
        <v>7</v>
      </c>
      <c r="CS100" s="245">
        <v>4</v>
      </c>
      <c r="CT100" s="245">
        <v>6</v>
      </c>
      <c r="CU100" s="245">
        <v>5</v>
      </c>
      <c r="CV100" s="245">
        <v>0</v>
      </c>
      <c r="CW100" s="245">
        <v>5</v>
      </c>
      <c r="CX100" s="245">
        <v>3</v>
      </c>
      <c r="CY100" s="245">
        <v>0</v>
      </c>
      <c r="CZ100" s="245">
        <v>1</v>
      </c>
      <c r="DA100" s="266">
        <v>25</v>
      </c>
      <c r="DB100" s="245">
        <v>988</v>
      </c>
      <c r="DC100" s="245">
        <v>1030</v>
      </c>
      <c r="DD100" s="245">
        <v>930</v>
      </c>
      <c r="DE100" s="245">
        <v>716</v>
      </c>
      <c r="DF100" s="245">
        <v>662</v>
      </c>
      <c r="DG100" s="245">
        <v>923</v>
      </c>
      <c r="DH100" s="245">
        <v>1231</v>
      </c>
      <c r="DI100" s="245">
        <v>1529</v>
      </c>
      <c r="DJ100" s="245">
        <v>1089</v>
      </c>
      <c r="DK100" s="245">
        <v>921</v>
      </c>
      <c r="DL100" s="245">
        <v>811</v>
      </c>
      <c r="DM100" s="245">
        <v>1067</v>
      </c>
      <c r="DN100" s="245">
        <v>1351</v>
      </c>
      <c r="DO100" s="245">
        <v>1111</v>
      </c>
      <c r="DP100" s="245">
        <v>838</v>
      </c>
      <c r="DQ100" s="245">
        <v>525</v>
      </c>
      <c r="DR100" s="245">
        <v>291</v>
      </c>
      <c r="DS100" s="245">
        <v>133</v>
      </c>
      <c r="DT100" s="245">
        <v>32</v>
      </c>
      <c r="DU100" s="245">
        <v>13</v>
      </c>
      <c r="DV100" s="245">
        <v>1</v>
      </c>
      <c r="DW100" s="266">
        <f t="shared" si="96"/>
        <v>16192</v>
      </c>
      <c r="DX100" s="442">
        <f t="shared" si="97"/>
        <v>2</v>
      </c>
      <c r="DY100" s="442">
        <f t="shared" si="98"/>
        <v>2</v>
      </c>
      <c r="DZ100" s="442">
        <f t="shared" si="99"/>
        <v>1</v>
      </c>
      <c r="EA100" s="442">
        <f t="shared" si="100"/>
        <v>1</v>
      </c>
      <c r="EB100" s="442">
        <f t="shared" si="101"/>
        <v>1</v>
      </c>
      <c r="EC100" s="442">
        <f t="shared" si="102"/>
        <v>1</v>
      </c>
      <c r="ED100" s="442">
        <f t="shared" si="103"/>
        <v>2</v>
      </c>
      <c r="EE100" s="442">
        <f t="shared" si="104"/>
        <v>2</v>
      </c>
      <c r="EF100" s="442">
        <f t="shared" si="105"/>
        <v>2</v>
      </c>
      <c r="EG100" s="442">
        <f t="shared" si="106"/>
        <v>1</v>
      </c>
      <c r="EH100" s="442">
        <f t="shared" si="107"/>
        <v>1</v>
      </c>
      <c r="EI100" s="442">
        <f t="shared" si="108"/>
        <v>2</v>
      </c>
      <c r="EJ100" s="444">
        <f t="shared" si="119"/>
        <v>3</v>
      </c>
      <c r="EK100" s="442">
        <f t="shared" si="109"/>
        <v>2</v>
      </c>
      <c r="EL100" s="442">
        <f t="shared" si="110"/>
        <v>1</v>
      </c>
      <c r="EM100" s="442">
        <f t="shared" si="111"/>
        <v>1</v>
      </c>
      <c r="EN100" s="442">
        <f t="shared" si="112"/>
        <v>0</v>
      </c>
      <c r="EO100" s="442">
        <f t="shared" si="113"/>
        <v>0</v>
      </c>
      <c r="EP100" s="442">
        <f t="shared" si="114"/>
        <v>0</v>
      </c>
      <c r="EQ100" s="442">
        <f t="shared" si="115"/>
        <v>0</v>
      </c>
      <c r="ER100" s="442">
        <f t="shared" si="116"/>
        <v>0</v>
      </c>
      <c r="ES100" s="443">
        <f t="shared" si="117"/>
        <v>25</v>
      </c>
      <c r="EU100" s="245">
        <f t="shared" si="120"/>
        <v>990</v>
      </c>
      <c r="EV100" s="245">
        <f t="shared" si="121"/>
        <v>1032</v>
      </c>
      <c r="EW100" s="245">
        <f t="shared" si="122"/>
        <v>931</v>
      </c>
      <c r="EX100" s="245">
        <f t="shared" si="123"/>
        <v>717</v>
      </c>
      <c r="EY100" s="245">
        <f t="shared" si="124"/>
        <v>663</v>
      </c>
      <c r="EZ100" s="245">
        <f t="shared" si="125"/>
        <v>924</v>
      </c>
      <c r="FA100" s="245">
        <f t="shared" si="126"/>
        <v>1233</v>
      </c>
      <c r="FB100" s="245">
        <f t="shared" si="127"/>
        <v>1531</v>
      </c>
      <c r="FC100" s="245">
        <f t="shared" si="128"/>
        <v>1091</v>
      </c>
      <c r="FD100" s="245">
        <f t="shared" si="129"/>
        <v>922</v>
      </c>
      <c r="FE100" s="245">
        <f t="shared" si="130"/>
        <v>812</v>
      </c>
      <c r="FF100" s="245">
        <f t="shared" si="131"/>
        <v>1069</v>
      </c>
      <c r="FG100" s="245">
        <f t="shared" si="132"/>
        <v>1354</v>
      </c>
      <c r="FH100" s="245">
        <f t="shared" si="133"/>
        <v>1113</v>
      </c>
      <c r="FI100" s="245">
        <f t="shared" si="134"/>
        <v>839</v>
      </c>
      <c r="FJ100" s="245">
        <f t="shared" si="135"/>
        <v>526</v>
      </c>
      <c r="FK100" s="245">
        <f t="shared" si="136"/>
        <v>291</v>
      </c>
      <c r="FL100" s="245">
        <f t="shared" si="137"/>
        <v>133</v>
      </c>
      <c r="FM100" s="245">
        <f t="shared" si="138"/>
        <v>32</v>
      </c>
      <c r="FN100" s="245">
        <f t="shared" si="139"/>
        <v>13</v>
      </c>
      <c r="FO100" s="245">
        <f t="shared" si="140"/>
        <v>1</v>
      </c>
      <c r="FP100" s="452">
        <f t="shared" si="118"/>
        <v>16217</v>
      </c>
      <c r="FQ100" s="443">
        <f t="shared" si="141"/>
        <v>0</v>
      </c>
    </row>
    <row r="101" spans="1:173" s="232" customFormat="1" ht="12.75" x14ac:dyDescent="0.15">
      <c r="A101" s="230" t="s">
        <v>1211</v>
      </c>
      <c r="B101" s="261" t="s">
        <v>1066</v>
      </c>
      <c r="C101" s="245">
        <v>7975</v>
      </c>
      <c r="D101" s="245">
        <v>57</v>
      </c>
      <c r="E101" s="245">
        <v>58</v>
      </c>
      <c r="F101" s="245">
        <v>58</v>
      </c>
      <c r="G101" s="245">
        <v>60</v>
      </c>
      <c r="H101" s="245">
        <v>55</v>
      </c>
      <c r="I101" s="245">
        <v>63</v>
      </c>
      <c r="J101" s="245">
        <v>77</v>
      </c>
      <c r="K101" s="245">
        <v>72</v>
      </c>
      <c r="L101" s="245">
        <v>84</v>
      </c>
      <c r="M101" s="245">
        <v>58</v>
      </c>
      <c r="N101" s="245">
        <v>76</v>
      </c>
      <c r="O101" s="245">
        <v>92</v>
      </c>
      <c r="P101" s="245">
        <v>95</v>
      </c>
      <c r="Q101" s="245">
        <v>80</v>
      </c>
      <c r="R101" s="245">
        <v>84</v>
      </c>
      <c r="S101" s="245">
        <v>73</v>
      </c>
      <c r="T101" s="245">
        <v>93</v>
      </c>
      <c r="U101" s="245">
        <v>77</v>
      </c>
      <c r="V101" s="245">
        <v>60</v>
      </c>
      <c r="W101" s="245">
        <v>74</v>
      </c>
      <c r="X101" s="245">
        <v>58</v>
      </c>
      <c r="Y101" s="245">
        <v>77</v>
      </c>
      <c r="Z101" s="245">
        <v>45</v>
      </c>
      <c r="AA101" s="245">
        <v>86</v>
      </c>
      <c r="AB101" s="245">
        <v>84</v>
      </c>
      <c r="AC101" s="245">
        <v>72</v>
      </c>
      <c r="AD101" s="245">
        <v>68</v>
      </c>
      <c r="AE101" s="245">
        <v>90</v>
      </c>
      <c r="AF101" s="245">
        <v>79</v>
      </c>
      <c r="AG101" s="245">
        <v>84</v>
      </c>
      <c r="AH101" s="245">
        <v>72</v>
      </c>
      <c r="AI101" s="245">
        <v>72</v>
      </c>
      <c r="AJ101" s="245">
        <v>81</v>
      </c>
      <c r="AK101" s="245">
        <v>81</v>
      </c>
      <c r="AL101" s="245">
        <v>97</v>
      </c>
      <c r="AM101" s="245">
        <v>100</v>
      </c>
      <c r="AN101" s="245">
        <v>113</v>
      </c>
      <c r="AO101" s="245">
        <v>99</v>
      </c>
      <c r="AP101" s="245">
        <v>104</v>
      </c>
      <c r="AQ101" s="245">
        <v>92</v>
      </c>
      <c r="AR101" s="245">
        <v>94</v>
      </c>
      <c r="AS101" s="245">
        <v>89</v>
      </c>
      <c r="AT101" s="245">
        <v>79</v>
      </c>
      <c r="AU101" s="245">
        <v>77</v>
      </c>
      <c r="AV101" s="245">
        <v>84</v>
      </c>
      <c r="AW101" s="245">
        <v>104</v>
      </c>
      <c r="AX101" s="245">
        <v>112</v>
      </c>
      <c r="AY101" s="245">
        <v>82</v>
      </c>
      <c r="AZ101" s="245">
        <v>90</v>
      </c>
      <c r="BA101" s="245">
        <v>103</v>
      </c>
      <c r="BB101" s="245">
        <v>99</v>
      </c>
      <c r="BC101" s="245">
        <v>123</v>
      </c>
      <c r="BD101" s="245">
        <v>101</v>
      </c>
      <c r="BE101" s="245">
        <v>104</v>
      </c>
      <c r="BF101" s="245">
        <v>125</v>
      </c>
      <c r="BG101" s="245">
        <v>124</v>
      </c>
      <c r="BH101" s="245">
        <v>119</v>
      </c>
      <c r="BI101" s="245">
        <v>131</v>
      </c>
      <c r="BJ101" s="245">
        <v>137</v>
      </c>
      <c r="BK101" s="245">
        <v>128</v>
      </c>
      <c r="BL101" s="245">
        <v>167</v>
      </c>
      <c r="BM101" s="245">
        <v>190</v>
      </c>
      <c r="BN101" s="245">
        <v>166</v>
      </c>
      <c r="BO101" s="245">
        <v>184</v>
      </c>
      <c r="BP101" s="245">
        <v>100</v>
      </c>
      <c r="BQ101" s="245">
        <v>115</v>
      </c>
      <c r="BR101" s="245">
        <v>127</v>
      </c>
      <c r="BS101" s="245">
        <v>130</v>
      </c>
      <c r="BT101" s="245">
        <v>143</v>
      </c>
      <c r="BU101" s="245">
        <v>120</v>
      </c>
      <c r="BV101" s="245">
        <v>98</v>
      </c>
      <c r="BW101" s="245">
        <v>72</v>
      </c>
      <c r="BX101" s="245">
        <v>98</v>
      </c>
      <c r="BY101" s="245">
        <v>78</v>
      </c>
      <c r="BZ101" s="245">
        <v>88</v>
      </c>
      <c r="CA101" s="245">
        <v>91</v>
      </c>
      <c r="CB101" s="245">
        <v>85</v>
      </c>
      <c r="CC101" s="245">
        <v>88</v>
      </c>
      <c r="CD101" s="245">
        <v>77</v>
      </c>
      <c r="CE101" s="245">
        <v>84</v>
      </c>
      <c r="CF101" s="245">
        <v>62</v>
      </c>
      <c r="CG101" s="245">
        <v>62</v>
      </c>
      <c r="CH101" s="245">
        <v>64</v>
      </c>
      <c r="CI101" s="245">
        <v>41</v>
      </c>
      <c r="CJ101" s="245">
        <v>42</v>
      </c>
      <c r="CK101" s="245">
        <v>52</v>
      </c>
      <c r="CL101" s="245">
        <v>37</v>
      </c>
      <c r="CM101" s="245">
        <v>23</v>
      </c>
      <c r="CN101" s="245">
        <v>27</v>
      </c>
      <c r="CO101" s="245">
        <v>15</v>
      </c>
      <c r="CP101" s="245">
        <v>15</v>
      </c>
      <c r="CQ101" s="245">
        <v>5</v>
      </c>
      <c r="CR101" s="245">
        <v>7</v>
      </c>
      <c r="CS101" s="245">
        <v>6</v>
      </c>
      <c r="CT101" s="245">
        <v>4</v>
      </c>
      <c r="CU101" s="245">
        <v>0</v>
      </c>
      <c r="CV101" s="245">
        <v>1</v>
      </c>
      <c r="CW101" s="245">
        <v>2</v>
      </c>
      <c r="CX101" s="245">
        <v>1</v>
      </c>
      <c r="CY101" s="245">
        <v>0</v>
      </c>
      <c r="CZ101" s="245">
        <v>2</v>
      </c>
      <c r="DA101" s="266">
        <v>1</v>
      </c>
      <c r="DB101" s="245">
        <v>288</v>
      </c>
      <c r="DC101" s="245">
        <v>354</v>
      </c>
      <c r="DD101" s="245">
        <v>427</v>
      </c>
      <c r="DE101" s="245">
        <v>377</v>
      </c>
      <c r="DF101" s="245">
        <v>350</v>
      </c>
      <c r="DG101" s="245">
        <v>393</v>
      </c>
      <c r="DH101" s="245">
        <v>403</v>
      </c>
      <c r="DI101" s="245">
        <v>508</v>
      </c>
      <c r="DJ101" s="245">
        <v>423</v>
      </c>
      <c r="DK101" s="245">
        <v>491</v>
      </c>
      <c r="DL101" s="245">
        <v>552</v>
      </c>
      <c r="DM101" s="245">
        <v>639</v>
      </c>
      <c r="DN101" s="245">
        <v>807</v>
      </c>
      <c r="DO101" s="245">
        <v>635</v>
      </c>
      <c r="DP101" s="245">
        <v>434</v>
      </c>
      <c r="DQ101" s="245">
        <v>425</v>
      </c>
      <c r="DR101" s="245">
        <v>271</v>
      </c>
      <c r="DS101" s="245">
        <v>154</v>
      </c>
      <c r="DT101" s="245">
        <v>37</v>
      </c>
      <c r="DU101" s="245">
        <v>4</v>
      </c>
      <c r="DV101" s="245">
        <v>2</v>
      </c>
      <c r="DW101" s="266">
        <f t="shared" si="96"/>
        <v>7974</v>
      </c>
      <c r="DX101" s="442">
        <f t="shared" si="97"/>
        <v>0</v>
      </c>
      <c r="DY101" s="442">
        <f t="shared" si="98"/>
        <v>0</v>
      </c>
      <c r="DZ101" s="442">
        <f t="shared" si="99"/>
        <v>0</v>
      </c>
      <c r="EA101" s="442">
        <f t="shared" si="100"/>
        <v>0</v>
      </c>
      <c r="EB101" s="442">
        <f t="shared" si="101"/>
        <v>0</v>
      </c>
      <c r="EC101" s="442">
        <f t="shared" si="102"/>
        <v>0</v>
      </c>
      <c r="ED101" s="442">
        <f t="shared" si="103"/>
        <v>0</v>
      </c>
      <c r="EE101" s="442">
        <f t="shared" si="104"/>
        <v>0</v>
      </c>
      <c r="EF101" s="442">
        <f t="shared" si="105"/>
        <v>0</v>
      </c>
      <c r="EG101" s="442">
        <f t="shared" si="106"/>
        <v>0</v>
      </c>
      <c r="EH101" s="442">
        <f t="shared" si="107"/>
        <v>0</v>
      </c>
      <c r="EI101" s="442">
        <f t="shared" si="108"/>
        <v>0</v>
      </c>
      <c r="EJ101" s="444">
        <f t="shared" si="119"/>
        <v>1</v>
      </c>
      <c r="EK101" s="442">
        <f t="shared" si="109"/>
        <v>0</v>
      </c>
      <c r="EL101" s="442">
        <f t="shared" si="110"/>
        <v>0</v>
      </c>
      <c r="EM101" s="442">
        <f t="shared" si="111"/>
        <v>0</v>
      </c>
      <c r="EN101" s="442">
        <f t="shared" si="112"/>
        <v>0</v>
      </c>
      <c r="EO101" s="442">
        <f t="shared" si="113"/>
        <v>0</v>
      </c>
      <c r="EP101" s="442">
        <f t="shared" si="114"/>
        <v>0</v>
      </c>
      <c r="EQ101" s="442">
        <f t="shared" si="115"/>
        <v>0</v>
      </c>
      <c r="ER101" s="442">
        <f t="shared" si="116"/>
        <v>0</v>
      </c>
      <c r="ES101" s="443">
        <f t="shared" si="117"/>
        <v>1</v>
      </c>
      <c r="EU101" s="245">
        <f t="shared" si="120"/>
        <v>288</v>
      </c>
      <c r="EV101" s="245">
        <f t="shared" si="121"/>
        <v>354</v>
      </c>
      <c r="EW101" s="245">
        <f t="shared" si="122"/>
        <v>427</v>
      </c>
      <c r="EX101" s="245">
        <f t="shared" si="123"/>
        <v>377</v>
      </c>
      <c r="EY101" s="245">
        <f t="shared" si="124"/>
        <v>350</v>
      </c>
      <c r="EZ101" s="245">
        <f t="shared" si="125"/>
        <v>393</v>
      </c>
      <c r="FA101" s="245">
        <f t="shared" si="126"/>
        <v>403</v>
      </c>
      <c r="FB101" s="245">
        <f t="shared" si="127"/>
        <v>508</v>
      </c>
      <c r="FC101" s="245">
        <f t="shared" si="128"/>
        <v>423</v>
      </c>
      <c r="FD101" s="245">
        <f t="shared" si="129"/>
        <v>491</v>
      </c>
      <c r="FE101" s="245">
        <f t="shared" si="130"/>
        <v>552</v>
      </c>
      <c r="FF101" s="245">
        <f t="shared" si="131"/>
        <v>639</v>
      </c>
      <c r="FG101" s="245">
        <f t="shared" si="132"/>
        <v>808</v>
      </c>
      <c r="FH101" s="245">
        <f t="shared" si="133"/>
        <v>635</v>
      </c>
      <c r="FI101" s="245">
        <f t="shared" si="134"/>
        <v>434</v>
      </c>
      <c r="FJ101" s="245">
        <f t="shared" si="135"/>
        <v>425</v>
      </c>
      <c r="FK101" s="245">
        <f t="shared" si="136"/>
        <v>271</v>
      </c>
      <c r="FL101" s="245">
        <f t="shared" si="137"/>
        <v>154</v>
      </c>
      <c r="FM101" s="245">
        <f t="shared" si="138"/>
        <v>37</v>
      </c>
      <c r="FN101" s="245">
        <f t="shared" si="139"/>
        <v>4</v>
      </c>
      <c r="FO101" s="245">
        <f t="shared" si="140"/>
        <v>2</v>
      </c>
      <c r="FP101" s="452">
        <f t="shared" si="118"/>
        <v>7975</v>
      </c>
      <c r="FQ101" s="443">
        <f t="shared" si="141"/>
        <v>0</v>
      </c>
    </row>
    <row r="102" spans="1:173" s="232" customFormat="1" ht="12.75" x14ac:dyDescent="0.15">
      <c r="A102" s="230" t="s">
        <v>1212</v>
      </c>
      <c r="B102" s="261" t="s">
        <v>1066</v>
      </c>
      <c r="C102" s="245">
        <v>9106</v>
      </c>
      <c r="D102" s="245">
        <v>49</v>
      </c>
      <c r="E102" s="245">
        <v>45</v>
      </c>
      <c r="F102" s="245">
        <v>73</v>
      </c>
      <c r="G102" s="245">
        <v>50</v>
      </c>
      <c r="H102" s="245">
        <v>68</v>
      </c>
      <c r="I102" s="245">
        <v>73</v>
      </c>
      <c r="J102" s="245">
        <v>66</v>
      </c>
      <c r="K102" s="245">
        <v>76</v>
      </c>
      <c r="L102" s="245">
        <v>76</v>
      </c>
      <c r="M102" s="245">
        <v>86</v>
      </c>
      <c r="N102" s="245">
        <v>101</v>
      </c>
      <c r="O102" s="245">
        <v>89</v>
      </c>
      <c r="P102" s="245">
        <v>89</v>
      </c>
      <c r="Q102" s="245">
        <v>90</v>
      </c>
      <c r="R102" s="245">
        <v>86</v>
      </c>
      <c r="S102" s="245">
        <v>92</v>
      </c>
      <c r="T102" s="245">
        <v>112</v>
      </c>
      <c r="U102" s="245">
        <v>90</v>
      </c>
      <c r="V102" s="245">
        <v>82</v>
      </c>
      <c r="W102" s="245">
        <v>46</v>
      </c>
      <c r="X102" s="245">
        <v>47</v>
      </c>
      <c r="Y102" s="245">
        <v>58</v>
      </c>
      <c r="Z102" s="245">
        <v>56</v>
      </c>
      <c r="AA102" s="245">
        <v>73</v>
      </c>
      <c r="AB102" s="245">
        <v>66</v>
      </c>
      <c r="AC102" s="245">
        <v>89</v>
      </c>
      <c r="AD102" s="245">
        <v>100</v>
      </c>
      <c r="AE102" s="245">
        <v>69</v>
      </c>
      <c r="AF102" s="245">
        <v>73</v>
      </c>
      <c r="AG102" s="245">
        <v>76</v>
      </c>
      <c r="AH102" s="245">
        <v>100</v>
      </c>
      <c r="AI102" s="245">
        <v>90</v>
      </c>
      <c r="AJ102" s="245">
        <v>104</v>
      </c>
      <c r="AK102" s="245">
        <v>89</v>
      </c>
      <c r="AL102" s="245">
        <v>98</v>
      </c>
      <c r="AM102" s="245">
        <v>108</v>
      </c>
      <c r="AN102" s="245">
        <v>98</v>
      </c>
      <c r="AO102" s="245">
        <v>97</v>
      </c>
      <c r="AP102" s="245">
        <v>96</v>
      </c>
      <c r="AQ102" s="245">
        <v>87</v>
      </c>
      <c r="AR102" s="245">
        <v>88</v>
      </c>
      <c r="AS102" s="245">
        <v>86</v>
      </c>
      <c r="AT102" s="245">
        <v>82</v>
      </c>
      <c r="AU102" s="245">
        <v>82</v>
      </c>
      <c r="AV102" s="245">
        <v>83</v>
      </c>
      <c r="AW102" s="245">
        <v>83</v>
      </c>
      <c r="AX102" s="245">
        <v>94</v>
      </c>
      <c r="AY102" s="245">
        <v>117</v>
      </c>
      <c r="AZ102" s="245">
        <v>116</v>
      </c>
      <c r="BA102" s="245">
        <v>114</v>
      </c>
      <c r="BB102" s="245">
        <v>118</v>
      </c>
      <c r="BC102" s="245">
        <v>121</v>
      </c>
      <c r="BD102" s="245">
        <v>123</v>
      </c>
      <c r="BE102" s="245">
        <v>143</v>
      </c>
      <c r="BF102" s="245">
        <v>137</v>
      </c>
      <c r="BG102" s="245">
        <v>127</v>
      </c>
      <c r="BH102" s="245">
        <v>158</v>
      </c>
      <c r="BI102" s="245">
        <v>169</v>
      </c>
      <c r="BJ102" s="245">
        <v>166</v>
      </c>
      <c r="BK102" s="245">
        <v>186</v>
      </c>
      <c r="BL102" s="245">
        <v>178</v>
      </c>
      <c r="BM102" s="245">
        <v>189</v>
      </c>
      <c r="BN102" s="245">
        <v>226</v>
      </c>
      <c r="BO102" s="245">
        <v>170</v>
      </c>
      <c r="BP102" s="245">
        <v>102</v>
      </c>
      <c r="BQ102" s="245">
        <v>128</v>
      </c>
      <c r="BR102" s="245">
        <v>125</v>
      </c>
      <c r="BS102" s="245">
        <v>117</v>
      </c>
      <c r="BT102" s="245">
        <v>144</v>
      </c>
      <c r="BU102" s="245">
        <v>125</v>
      </c>
      <c r="BV102" s="245">
        <v>108</v>
      </c>
      <c r="BW102" s="245">
        <v>95</v>
      </c>
      <c r="BX102" s="245">
        <v>115</v>
      </c>
      <c r="BY102" s="245">
        <v>133</v>
      </c>
      <c r="BZ102" s="245">
        <v>121</v>
      </c>
      <c r="CA102" s="245">
        <v>108</v>
      </c>
      <c r="CB102" s="245">
        <v>129</v>
      </c>
      <c r="CC102" s="245">
        <v>141</v>
      </c>
      <c r="CD102" s="245">
        <v>127</v>
      </c>
      <c r="CE102" s="245">
        <v>118</v>
      </c>
      <c r="CF102" s="245">
        <v>116</v>
      </c>
      <c r="CG102" s="245">
        <v>96</v>
      </c>
      <c r="CH102" s="245">
        <v>95</v>
      </c>
      <c r="CI102" s="245">
        <v>97</v>
      </c>
      <c r="CJ102" s="245">
        <v>75</v>
      </c>
      <c r="CK102" s="245">
        <v>75</v>
      </c>
      <c r="CL102" s="245">
        <v>55</v>
      </c>
      <c r="CM102" s="245">
        <v>45</v>
      </c>
      <c r="CN102" s="245">
        <v>42</v>
      </c>
      <c r="CO102" s="245">
        <v>24</v>
      </c>
      <c r="CP102" s="245">
        <v>14</v>
      </c>
      <c r="CQ102" s="245">
        <v>16</v>
      </c>
      <c r="CR102" s="245">
        <v>11</v>
      </c>
      <c r="CS102" s="245">
        <v>11</v>
      </c>
      <c r="CT102" s="245">
        <v>8</v>
      </c>
      <c r="CU102" s="245">
        <v>2</v>
      </c>
      <c r="CV102" s="245">
        <v>7</v>
      </c>
      <c r="CW102" s="245">
        <v>3</v>
      </c>
      <c r="CX102" s="245">
        <v>0</v>
      </c>
      <c r="CY102" s="245">
        <v>2</v>
      </c>
      <c r="CZ102" s="245">
        <v>3</v>
      </c>
      <c r="DA102" s="266">
        <v>4</v>
      </c>
      <c r="DB102" s="245">
        <v>285</v>
      </c>
      <c r="DC102" s="245">
        <v>377</v>
      </c>
      <c r="DD102" s="245">
        <v>455</v>
      </c>
      <c r="DE102" s="245">
        <v>422</v>
      </c>
      <c r="DF102" s="245">
        <v>300</v>
      </c>
      <c r="DG102" s="245">
        <v>407</v>
      </c>
      <c r="DH102" s="245">
        <v>481</v>
      </c>
      <c r="DI102" s="245">
        <v>486</v>
      </c>
      <c r="DJ102" s="245">
        <v>421</v>
      </c>
      <c r="DK102" s="245">
        <v>524</v>
      </c>
      <c r="DL102" s="245">
        <v>642</v>
      </c>
      <c r="DM102" s="245">
        <v>806</v>
      </c>
      <c r="DN102" s="245">
        <v>865</v>
      </c>
      <c r="DO102" s="245">
        <v>639</v>
      </c>
      <c r="DP102" s="245">
        <v>572</v>
      </c>
      <c r="DQ102" s="245">
        <v>623</v>
      </c>
      <c r="DR102" s="245">
        <v>479</v>
      </c>
      <c r="DS102" s="245">
        <v>241</v>
      </c>
      <c r="DT102" s="245">
        <v>60</v>
      </c>
      <c r="DU102" s="245">
        <v>14</v>
      </c>
      <c r="DV102" s="245">
        <v>3</v>
      </c>
      <c r="DW102" s="266">
        <f t="shared" si="96"/>
        <v>9102</v>
      </c>
      <c r="DX102" s="442">
        <f t="shared" si="97"/>
        <v>0</v>
      </c>
      <c r="DY102" s="442">
        <f t="shared" si="98"/>
        <v>0</v>
      </c>
      <c r="DZ102" s="442">
        <f t="shared" si="99"/>
        <v>0</v>
      </c>
      <c r="EA102" s="442">
        <f t="shared" si="100"/>
        <v>0</v>
      </c>
      <c r="EB102" s="442">
        <f t="shared" si="101"/>
        <v>0</v>
      </c>
      <c r="EC102" s="442">
        <f t="shared" si="102"/>
        <v>0</v>
      </c>
      <c r="ED102" s="442">
        <f t="shared" si="103"/>
        <v>0</v>
      </c>
      <c r="EE102" s="442">
        <f t="shared" si="104"/>
        <v>0</v>
      </c>
      <c r="EF102" s="442">
        <f t="shared" si="105"/>
        <v>0</v>
      </c>
      <c r="EG102" s="442">
        <f t="shared" si="106"/>
        <v>0</v>
      </c>
      <c r="EH102" s="444">
        <f>ROUND($DA102*DL102/$DW102,0)+1</f>
        <v>1</v>
      </c>
      <c r="EI102" s="444">
        <f>ROUND($DA102*DM102/$DW102,0)+1</f>
        <v>1</v>
      </c>
      <c r="EJ102" s="444">
        <f t="shared" si="119"/>
        <v>1</v>
      </c>
      <c r="EK102" s="444">
        <f>ROUND($DA102*DO102/$DW102,0)+1</f>
        <v>1</v>
      </c>
      <c r="EL102" s="442">
        <f t="shared" si="110"/>
        <v>0</v>
      </c>
      <c r="EM102" s="442">
        <f t="shared" si="111"/>
        <v>0</v>
      </c>
      <c r="EN102" s="442">
        <f t="shared" si="112"/>
        <v>0</v>
      </c>
      <c r="EO102" s="442">
        <f t="shared" si="113"/>
        <v>0</v>
      </c>
      <c r="EP102" s="442">
        <f t="shared" si="114"/>
        <v>0</v>
      </c>
      <c r="EQ102" s="442">
        <f t="shared" si="115"/>
        <v>0</v>
      </c>
      <c r="ER102" s="442">
        <f t="shared" si="116"/>
        <v>0</v>
      </c>
      <c r="ES102" s="443">
        <f t="shared" si="117"/>
        <v>4</v>
      </c>
      <c r="EU102" s="245">
        <f t="shared" si="120"/>
        <v>285</v>
      </c>
      <c r="EV102" s="245">
        <f t="shared" si="121"/>
        <v>377</v>
      </c>
      <c r="EW102" s="245">
        <f t="shared" si="122"/>
        <v>455</v>
      </c>
      <c r="EX102" s="245">
        <f t="shared" si="123"/>
        <v>422</v>
      </c>
      <c r="EY102" s="245">
        <f t="shared" si="124"/>
        <v>300</v>
      </c>
      <c r="EZ102" s="245">
        <f t="shared" si="125"/>
        <v>407</v>
      </c>
      <c r="FA102" s="245">
        <f t="shared" si="126"/>
        <v>481</v>
      </c>
      <c r="FB102" s="245">
        <f t="shared" si="127"/>
        <v>486</v>
      </c>
      <c r="FC102" s="245">
        <f t="shared" si="128"/>
        <v>421</v>
      </c>
      <c r="FD102" s="245">
        <f t="shared" si="129"/>
        <v>524</v>
      </c>
      <c r="FE102" s="245">
        <f t="shared" si="130"/>
        <v>643</v>
      </c>
      <c r="FF102" s="245">
        <f t="shared" si="131"/>
        <v>807</v>
      </c>
      <c r="FG102" s="245">
        <f t="shared" si="132"/>
        <v>866</v>
      </c>
      <c r="FH102" s="245">
        <f t="shared" si="133"/>
        <v>640</v>
      </c>
      <c r="FI102" s="245">
        <f t="shared" si="134"/>
        <v>572</v>
      </c>
      <c r="FJ102" s="245">
        <f t="shared" si="135"/>
        <v>623</v>
      </c>
      <c r="FK102" s="245">
        <f t="shared" si="136"/>
        <v>479</v>
      </c>
      <c r="FL102" s="245">
        <f t="shared" si="137"/>
        <v>241</v>
      </c>
      <c r="FM102" s="245">
        <f t="shared" si="138"/>
        <v>60</v>
      </c>
      <c r="FN102" s="245">
        <f t="shared" si="139"/>
        <v>14</v>
      </c>
      <c r="FO102" s="245">
        <f t="shared" si="140"/>
        <v>3</v>
      </c>
      <c r="FP102" s="452">
        <f t="shared" si="118"/>
        <v>9106</v>
      </c>
      <c r="FQ102" s="443">
        <f t="shared" si="141"/>
        <v>0</v>
      </c>
    </row>
    <row r="103" spans="1:173" s="232" customFormat="1" ht="12.75" x14ac:dyDescent="0.15">
      <c r="A103" s="230" t="s">
        <v>1213</v>
      </c>
      <c r="B103" s="261" t="s">
        <v>1066</v>
      </c>
      <c r="C103" s="245">
        <v>9364</v>
      </c>
      <c r="D103" s="245">
        <v>44</v>
      </c>
      <c r="E103" s="245">
        <v>74</v>
      </c>
      <c r="F103" s="245">
        <v>67</v>
      </c>
      <c r="G103" s="245">
        <v>66</v>
      </c>
      <c r="H103" s="245">
        <v>73</v>
      </c>
      <c r="I103" s="245">
        <v>80</v>
      </c>
      <c r="J103" s="245">
        <v>78</v>
      </c>
      <c r="K103" s="245">
        <v>89</v>
      </c>
      <c r="L103" s="245">
        <v>97</v>
      </c>
      <c r="M103" s="245">
        <v>88</v>
      </c>
      <c r="N103" s="245">
        <v>90</v>
      </c>
      <c r="O103" s="245">
        <v>105</v>
      </c>
      <c r="P103" s="245">
        <v>106</v>
      </c>
      <c r="Q103" s="245">
        <v>95</v>
      </c>
      <c r="R103" s="245">
        <v>131</v>
      </c>
      <c r="S103" s="245">
        <v>125</v>
      </c>
      <c r="T103" s="245">
        <v>113</v>
      </c>
      <c r="U103" s="245">
        <v>124</v>
      </c>
      <c r="V103" s="245">
        <v>82</v>
      </c>
      <c r="W103" s="245">
        <v>34</v>
      </c>
      <c r="X103" s="245">
        <v>36</v>
      </c>
      <c r="Y103" s="245">
        <v>36</v>
      </c>
      <c r="Z103" s="245">
        <v>60</v>
      </c>
      <c r="AA103" s="245">
        <v>50</v>
      </c>
      <c r="AB103" s="245">
        <v>73</v>
      </c>
      <c r="AC103" s="245">
        <v>80</v>
      </c>
      <c r="AD103" s="245">
        <v>89</v>
      </c>
      <c r="AE103" s="245">
        <v>71</v>
      </c>
      <c r="AF103" s="245">
        <v>86</v>
      </c>
      <c r="AG103" s="245">
        <v>82</v>
      </c>
      <c r="AH103" s="245">
        <v>81</v>
      </c>
      <c r="AI103" s="245">
        <v>75</v>
      </c>
      <c r="AJ103" s="245">
        <v>86</v>
      </c>
      <c r="AK103" s="245">
        <v>90</v>
      </c>
      <c r="AL103" s="245">
        <v>98</v>
      </c>
      <c r="AM103" s="245">
        <v>87</v>
      </c>
      <c r="AN103" s="245">
        <v>106</v>
      </c>
      <c r="AO103" s="245">
        <v>109</v>
      </c>
      <c r="AP103" s="245">
        <v>90</v>
      </c>
      <c r="AQ103" s="245">
        <v>118</v>
      </c>
      <c r="AR103" s="245">
        <v>108</v>
      </c>
      <c r="AS103" s="245">
        <v>80</v>
      </c>
      <c r="AT103" s="245">
        <v>102</v>
      </c>
      <c r="AU103" s="245">
        <v>112</v>
      </c>
      <c r="AV103" s="245">
        <v>97</v>
      </c>
      <c r="AW103" s="245">
        <v>113</v>
      </c>
      <c r="AX103" s="245">
        <v>117</v>
      </c>
      <c r="AY103" s="245">
        <v>114</v>
      </c>
      <c r="AZ103" s="245">
        <v>131</v>
      </c>
      <c r="BA103" s="245">
        <v>121</v>
      </c>
      <c r="BB103" s="245">
        <v>144</v>
      </c>
      <c r="BC103" s="245">
        <v>133</v>
      </c>
      <c r="BD103" s="245">
        <v>129</v>
      </c>
      <c r="BE103" s="245">
        <v>129</v>
      </c>
      <c r="BF103" s="245">
        <v>141</v>
      </c>
      <c r="BG103" s="245">
        <v>156</v>
      </c>
      <c r="BH103" s="245">
        <v>146</v>
      </c>
      <c r="BI103" s="245">
        <v>167</v>
      </c>
      <c r="BJ103" s="245">
        <v>154</v>
      </c>
      <c r="BK103" s="245">
        <v>184</v>
      </c>
      <c r="BL103" s="245">
        <v>189</v>
      </c>
      <c r="BM103" s="245">
        <v>181</v>
      </c>
      <c r="BN103" s="245">
        <v>173</v>
      </c>
      <c r="BO103" s="245">
        <v>134</v>
      </c>
      <c r="BP103" s="245">
        <v>78</v>
      </c>
      <c r="BQ103" s="245">
        <v>99</v>
      </c>
      <c r="BR103" s="245">
        <v>127</v>
      </c>
      <c r="BS103" s="245">
        <v>129</v>
      </c>
      <c r="BT103" s="245">
        <v>135</v>
      </c>
      <c r="BU103" s="245">
        <v>135</v>
      </c>
      <c r="BV103" s="245">
        <v>124</v>
      </c>
      <c r="BW103" s="245">
        <v>92</v>
      </c>
      <c r="BX103" s="245">
        <v>124</v>
      </c>
      <c r="BY103" s="245">
        <v>143</v>
      </c>
      <c r="BZ103" s="245">
        <v>143</v>
      </c>
      <c r="CA103" s="245">
        <v>117</v>
      </c>
      <c r="CB103" s="245">
        <v>137</v>
      </c>
      <c r="CC103" s="245">
        <v>128</v>
      </c>
      <c r="CD103" s="245">
        <v>148</v>
      </c>
      <c r="CE103" s="245">
        <v>132</v>
      </c>
      <c r="CF103" s="245">
        <v>96</v>
      </c>
      <c r="CG103" s="245">
        <v>114</v>
      </c>
      <c r="CH103" s="245">
        <v>103</v>
      </c>
      <c r="CI103" s="245">
        <v>77</v>
      </c>
      <c r="CJ103" s="245">
        <v>78</v>
      </c>
      <c r="CK103" s="245">
        <v>66</v>
      </c>
      <c r="CL103" s="245">
        <v>51</v>
      </c>
      <c r="CM103" s="245">
        <v>37</v>
      </c>
      <c r="CN103" s="245">
        <v>32</v>
      </c>
      <c r="CO103" s="245">
        <v>27</v>
      </c>
      <c r="CP103" s="245">
        <v>14</v>
      </c>
      <c r="CQ103" s="245">
        <v>11</v>
      </c>
      <c r="CR103" s="245">
        <v>16</v>
      </c>
      <c r="CS103" s="245">
        <v>9</v>
      </c>
      <c r="CT103" s="245">
        <v>7</v>
      </c>
      <c r="CU103" s="245">
        <v>3</v>
      </c>
      <c r="CV103" s="245">
        <v>4</v>
      </c>
      <c r="CW103" s="245">
        <v>2</v>
      </c>
      <c r="CX103" s="245">
        <v>3</v>
      </c>
      <c r="CY103" s="245">
        <v>1</v>
      </c>
      <c r="CZ103" s="245">
        <v>3</v>
      </c>
      <c r="DA103" s="266">
        <v>0</v>
      </c>
      <c r="DB103" s="245">
        <v>324</v>
      </c>
      <c r="DC103" s="245">
        <v>432</v>
      </c>
      <c r="DD103" s="245">
        <v>527</v>
      </c>
      <c r="DE103" s="245">
        <v>478</v>
      </c>
      <c r="DF103" s="245">
        <v>255</v>
      </c>
      <c r="DG103" s="245">
        <v>408</v>
      </c>
      <c r="DH103" s="245">
        <v>430</v>
      </c>
      <c r="DI103" s="245">
        <v>510</v>
      </c>
      <c r="DJ103" s="245">
        <v>499</v>
      </c>
      <c r="DK103" s="245">
        <v>596</v>
      </c>
      <c r="DL103" s="245">
        <v>676</v>
      </c>
      <c r="DM103" s="245">
        <v>807</v>
      </c>
      <c r="DN103" s="245">
        <v>755</v>
      </c>
      <c r="DO103" s="245">
        <v>625</v>
      </c>
      <c r="DP103" s="245">
        <v>626</v>
      </c>
      <c r="DQ103" s="245">
        <v>662</v>
      </c>
      <c r="DR103" s="245">
        <v>468</v>
      </c>
      <c r="DS103" s="245">
        <v>213</v>
      </c>
      <c r="DT103" s="245">
        <v>57</v>
      </c>
      <c r="DU103" s="245">
        <v>13</v>
      </c>
      <c r="DV103" s="245">
        <v>3</v>
      </c>
      <c r="DW103" s="266">
        <f t="shared" si="96"/>
        <v>9364</v>
      </c>
      <c r="DX103" s="442">
        <f t="shared" si="97"/>
        <v>0</v>
      </c>
      <c r="DY103" s="442">
        <f t="shared" si="98"/>
        <v>0</v>
      </c>
      <c r="DZ103" s="442">
        <f t="shared" si="99"/>
        <v>0</v>
      </c>
      <c r="EA103" s="442">
        <f t="shared" si="100"/>
        <v>0</v>
      </c>
      <c r="EB103" s="442">
        <f t="shared" si="101"/>
        <v>0</v>
      </c>
      <c r="EC103" s="442">
        <f t="shared" si="102"/>
        <v>0</v>
      </c>
      <c r="ED103" s="442">
        <f t="shared" si="103"/>
        <v>0</v>
      </c>
      <c r="EE103" s="442">
        <f t="shared" si="104"/>
        <v>0</v>
      </c>
      <c r="EF103" s="442">
        <f t="shared" si="105"/>
        <v>0</v>
      </c>
      <c r="EG103" s="442">
        <f t="shared" si="106"/>
        <v>0</v>
      </c>
      <c r="EH103" s="442">
        <f t="shared" si="107"/>
        <v>0</v>
      </c>
      <c r="EI103" s="442">
        <f t="shared" si="108"/>
        <v>0</v>
      </c>
      <c r="EJ103" s="444">
        <f>ROUND($DA103*DN103/$DW103,0)</f>
        <v>0</v>
      </c>
      <c r="EK103" s="442">
        <f t="shared" si="109"/>
        <v>0</v>
      </c>
      <c r="EL103" s="442">
        <f t="shared" si="110"/>
        <v>0</v>
      </c>
      <c r="EM103" s="442">
        <f t="shared" si="111"/>
        <v>0</v>
      </c>
      <c r="EN103" s="442">
        <f t="shared" si="112"/>
        <v>0</v>
      </c>
      <c r="EO103" s="442">
        <f t="shared" si="113"/>
        <v>0</v>
      </c>
      <c r="EP103" s="442">
        <f t="shared" si="114"/>
        <v>0</v>
      </c>
      <c r="EQ103" s="442">
        <f t="shared" si="115"/>
        <v>0</v>
      </c>
      <c r="ER103" s="442">
        <f t="shared" si="116"/>
        <v>0</v>
      </c>
      <c r="ES103" s="443">
        <f t="shared" si="117"/>
        <v>0</v>
      </c>
      <c r="EU103" s="245">
        <f t="shared" si="120"/>
        <v>324</v>
      </c>
      <c r="EV103" s="245">
        <f t="shared" si="121"/>
        <v>432</v>
      </c>
      <c r="EW103" s="245">
        <f t="shared" si="122"/>
        <v>527</v>
      </c>
      <c r="EX103" s="245">
        <f t="shared" si="123"/>
        <v>478</v>
      </c>
      <c r="EY103" s="245">
        <f t="shared" si="124"/>
        <v>255</v>
      </c>
      <c r="EZ103" s="245">
        <f t="shared" si="125"/>
        <v>408</v>
      </c>
      <c r="FA103" s="245">
        <f t="shared" si="126"/>
        <v>430</v>
      </c>
      <c r="FB103" s="245">
        <f t="shared" si="127"/>
        <v>510</v>
      </c>
      <c r="FC103" s="245">
        <f t="shared" si="128"/>
        <v>499</v>
      </c>
      <c r="FD103" s="245">
        <f t="shared" si="129"/>
        <v>596</v>
      </c>
      <c r="FE103" s="245">
        <f t="shared" si="130"/>
        <v>676</v>
      </c>
      <c r="FF103" s="245">
        <f t="shared" si="131"/>
        <v>807</v>
      </c>
      <c r="FG103" s="245">
        <f t="shared" si="132"/>
        <v>755</v>
      </c>
      <c r="FH103" s="245">
        <f t="shared" si="133"/>
        <v>625</v>
      </c>
      <c r="FI103" s="245">
        <f t="shared" si="134"/>
        <v>626</v>
      </c>
      <c r="FJ103" s="245">
        <f t="shared" si="135"/>
        <v>662</v>
      </c>
      <c r="FK103" s="245">
        <f t="shared" si="136"/>
        <v>468</v>
      </c>
      <c r="FL103" s="245">
        <f t="shared" si="137"/>
        <v>213</v>
      </c>
      <c r="FM103" s="245">
        <f t="shared" si="138"/>
        <v>57</v>
      </c>
      <c r="FN103" s="245">
        <f t="shared" si="139"/>
        <v>13</v>
      </c>
      <c r="FO103" s="245">
        <f t="shared" si="140"/>
        <v>3</v>
      </c>
      <c r="FP103" s="452">
        <f t="shared" si="118"/>
        <v>9364</v>
      </c>
      <c r="FQ103" s="443">
        <f t="shared" si="141"/>
        <v>0</v>
      </c>
    </row>
    <row r="104" spans="1:173" s="232" customFormat="1" ht="12.75" x14ac:dyDescent="0.15">
      <c r="A104" s="230" t="s">
        <v>1214</v>
      </c>
      <c r="B104" s="261" t="s">
        <v>1066</v>
      </c>
      <c r="C104" s="245">
        <v>7529</v>
      </c>
      <c r="D104" s="245">
        <v>53</v>
      </c>
      <c r="E104" s="245">
        <v>69</v>
      </c>
      <c r="F104" s="245">
        <v>59</v>
      </c>
      <c r="G104" s="245">
        <v>58</v>
      </c>
      <c r="H104" s="245">
        <v>64</v>
      </c>
      <c r="I104" s="245">
        <v>55</v>
      </c>
      <c r="J104" s="245">
        <v>70</v>
      </c>
      <c r="K104" s="245">
        <v>66</v>
      </c>
      <c r="L104" s="245">
        <v>70</v>
      </c>
      <c r="M104" s="245">
        <v>76</v>
      </c>
      <c r="N104" s="245">
        <v>67</v>
      </c>
      <c r="O104" s="245">
        <v>78</v>
      </c>
      <c r="P104" s="245">
        <v>73</v>
      </c>
      <c r="Q104" s="245">
        <v>83</v>
      </c>
      <c r="R104" s="245">
        <v>95</v>
      </c>
      <c r="S104" s="245">
        <v>97</v>
      </c>
      <c r="T104" s="245">
        <v>73</v>
      </c>
      <c r="U104" s="245">
        <v>82</v>
      </c>
      <c r="V104" s="245">
        <v>48</v>
      </c>
      <c r="W104" s="245">
        <v>37</v>
      </c>
      <c r="X104" s="245">
        <v>36</v>
      </c>
      <c r="Y104" s="245">
        <v>40</v>
      </c>
      <c r="Z104" s="245">
        <v>40</v>
      </c>
      <c r="AA104" s="245">
        <v>56</v>
      </c>
      <c r="AB104" s="245">
        <v>49</v>
      </c>
      <c r="AC104" s="245">
        <v>56</v>
      </c>
      <c r="AD104" s="245">
        <v>59</v>
      </c>
      <c r="AE104" s="245">
        <v>59</v>
      </c>
      <c r="AF104" s="245">
        <v>71</v>
      </c>
      <c r="AG104" s="245">
        <v>87</v>
      </c>
      <c r="AH104" s="245">
        <v>64</v>
      </c>
      <c r="AI104" s="245">
        <v>82</v>
      </c>
      <c r="AJ104" s="245">
        <v>77</v>
      </c>
      <c r="AK104" s="245">
        <v>82</v>
      </c>
      <c r="AL104" s="245">
        <v>84</v>
      </c>
      <c r="AM104" s="245">
        <v>77</v>
      </c>
      <c r="AN104" s="245">
        <v>69</v>
      </c>
      <c r="AO104" s="245">
        <v>86</v>
      </c>
      <c r="AP104" s="245">
        <v>81</v>
      </c>
      <c r="AQ104" s="245">
        <v>70</v>
      </c>
      <c r="AR104" s="245">
        <v>66</v>
      </c>
      <c r="AS104" s="245">
        <v>66</v>
      </c>
      <c r="AT104" s="245">
        <v>81</v>
      </c>
      <c r="AU104" s="245">
        <v>76</v>
      </c>
      <c r="AV104" s="245">
        <v>73</v>
      </c>
      <c r="AW104" s="245">
        <v>84</v>
      </c>
      <c r="AX104" s="245">
        <v>57</v>
      </c>
      <c r="AY104" s="245">
        <v>78</v>
      </c>
      <c r="AZ104" s="245">
        <v>98</v>
      </c>
      <c r="BA104" s="245">
        <v>100</v>
      </c>
      <c r="BB104" s="245">
        <v>114</v>
      </c>
      <c r="BC104" s="245">
        <v>115</v>
      </c>
      <c r="BD104" s="245">
        <v>119</v>
      </c>
      <c r="BE104" s="245">
        <v>130</v>
      </c>
      <c r="BF104" s="245">
        <v>131</v>
      </c>
      <c r="BG104" s="245">
        <v>139</v>
      </c>
      <c r="BH104" s="245">
        <v>109</v>
      </c>
      <c r="BI104" s="245">
        <v>108</v>
      </c>
      <c r="BJ104" s="245">
        <v>129</v>
      </c>
      <c r="BK104" s="245">
        <v>140</v>
      </c>
      <c r="BL104" s="245">
        <v>131</v>
      </c>
      <c r="BM104" s="245">
        <v>174</v>
      </c>
      <c r="BN104" s="245">
        <v>191</v>
      </c>
      <c r="BO104" s="245">
        <v>129</v>
      </c>
      <c r="BP104" s="245">
        <v>70</v>
      </c>
      <c r="BQ104" s="245">
        <v>85</v>
      </c>
      <c r="BR104" s="245">
        <v>111</v>
      </c>
      <c r="BS104" s="245">
        <v>99</v>
      </c>
      <c r="BT104" s="245">
        <v>90</v>
      </c>
      <c r="BU104" s="245">
        <v>109</v>
      </c>
      <c r="BV104" s="245">
        <v>84</v>
      </c>
      <c r="BW104" s="245">
        <v>82</v>
      </c>
      <c r="BX104" s="245">
        <v>102</v>
      </c>
      <c r="BY104" s="245">
        <v>95</v>
      </c>
      <c r="BZ104" s="245">
        <v>114</v>
      </c>
      <c r="CA104" s="245">
        <v>96</v>
      </c>
      <c r="CB104" s="245">
        <v>97</v>
      </c>
      <c r="CC104" s="245">
        <v>106</v>
      </c>
      <c r="CD104" s="245">
        <v>121</v>
      </c>
      <c r="CE104" s="245">
        <v>99</v>
      </c>
      <c r="CF104" s="245">
        <v>91</v>
      </c>
      <c r="CG104" s="245">
        <v>76</v>
      </c>
      <c r="CH104" s="245">
        <v>75</v>
      </c>
      <c r="CI104" s="245">
        <v>69</v>
      </c>
      <c r="CJ104" s="245">
        <v>66</v>
      </c>
      <c r="CK104" s="245">
        <v>54</v>
      </c>
      <c r="CL104" s="245">
        <v>41</v>
      </c>
      <c r="CM104" s="245">
        <v>27</v>
      </c>
      <c r="CN104" s="245">
        <v>28</v>
      </c>
      <c r="CO104" s="245">
        <v>20</v>
      </c>
      <c r="CP104" s="245">
        <v>26</v>
      </c>
      <c r="CQ104" s="245">
        <v>9</v>
      </c>
      <c r="CR104" s="245">
        <v>10</v>
      </c>
      <c r="CS104" s="245">
        <v>7</v>
      </c>
      <c r="CT104" s="245">
        <v>6</v>
      </c>
      <c r="CU104" s="245">
        <v>4</v>
      </c>
      <c r="CV104" s="245">
        <v>5</v>
      </c>
      <c r="CW104" s="245">
        <v>1</v>
      </c>
      <c r="CX104" s="245">
        <v>2</v>
      </c>
      <c r="CY104" s="245">
        <v>1</v>
      </c>
      <c r="CZ104" s="245">
        <v>1</v>
      </c>
      <c r="DA104" s="266">
        <v>14</v>
      </c>
      <c r="DB104" s="245">
        <v>303</v>
      </c>
      <c r="DC104" s="245">
        <v>337</v>
      </c>
      <c r="DD104" s="245">
        <v>396</v>
      </c>
      <c r="DE104" s="245">
        <v>337</v>
      </c>
      <c r="DF104" s="245">
        <v>221</v>
      </c>
      <c r="DG104" s="245">
        <v>332</v>
      </c>
      <c r="DH104" s="245">
        <v>389</v>
      </c>
      <c r="DI104" s="245">
        <v>383</v>
      </c>
      <c r="DJ104" s="245">
        <v>362</v>
      </c>
      <c r="DK104" s="245">
        <v>417</v>
      </c>
      <c r="DL104" s="245">
        <v>609</v>
      </c>
      <c r="DM104" s="245">
        <v>625</v>
      </c>
      <c r="DN104" s="245">
        <v>695</v>
      </c>
      <c r="DO104" s="245">
        <v>494</v>
      </c>
      <c r="DP104" s="245">
        <v>477</v>
      </c>
      <c r="DQ104" s="245">
        <v>519</v>
      </c>
      <c r="DR104" s="245">
        <v>377</v>
      </c>
      <c r="DS104" s="245">
        <v>170</v>
      </c>
      <c r="DT104" s="245">
        <v>58</v>
      </c>
      <c r="DU104" s="245">
        <v>13</v>
      </c>
      <c r="DV104" s="245">
        <v>1</v>
      </c>
      <c r="DW104" s="266">
        <f t="shared" si="96"/>
        <v>7515</v>
      </c>
      <c r="DX104" s="442">
        <f t="shared" si="97"/>
        <v>1</v>
      </c>
      <c r="DY104" s="442">
        <f t="shared" si="98"/>
        <v>1</v>
      </c>
      <c r="DZ104" s="442">
        <f t="shared" si="99"/>
        <v>1</v>
      </c>
      <c r="EA104" s="442">
        <f t="shared" si="100"/>
        <v>1</v>
      </c>
      <c r="EB104" s="442">
        <f t="shared" si="101"/>
        <v>0</v>
      </c>
      <c r="EC104" s="442">
        <f t="shared" si="102"/>
        <v>1</v>
      </c>
      <c r="ED104" s="442">
        <f t="shared" si="103"/>
        <v>1</v>
      </c>
      <c r="EE104" s="442">
        <f t="shared" si="104"/>
        <v>1</v>
      </c>
      <c r="EF104" s="442">
        <f t="shared" si="105"/>
        <v>1</v>
      </c>
      <c r="EG104" s="442">
        <f t="shared" si="106"/>
        <v>1</v>
      </c>
      <c r="EH104" s="442">
        <f t="shared" si="107"/>
        <v>1</v>
      </c>
      <c r="EI104" s="442">
        <f t="shared" si="108"/>
        <v>1</v>
      </c>
      <c r="EJ104" s="444">
        <f>ROUND($DA104*DN104/$DW104,0)-1</f>
        <v>0</v>
      </c>
      <c r="EK104" s="442">
        <f t="shared" si="109"/>
        <v>1</v>
      </c>
      <c r="EL104" s="442">
        <f t="shared" si="110"/>
        <v>1</v>
      </c>
      <c r="EM104" s="442">
        <f t="shared" si="111"/>
        <v>1</v>
      </c>
      <c r="EN104" s="444">
        <f>ROUND($DA104*DR104/$DW104,0)-1</f>
        <v>0</v>
      </c>
      <c r="EO104" s="442">
        <f t="shared" si="113"/>
        <v>0</v>
      </c>
      <c r="EP104" s="442">
        <f t="shared" si="114"/>
        <v>0</v>
      </c>
      <c r="EQ104" s="442">
        <f t="shared" si="115"/>
        <v>0</v>
      </c>
      <c r="ER104" s="442">
        <f t="shared" si="116"/>
        <v>0</v>
      </c>
      <c r="ES104" s="443">
        <f t="shared" si="117"/>
        <v>14</v>
      </c>
      <c r="EU104" s="245">
        <f t="shared" si="120"/>
        <v>304</v>
      </c>
      <c r="EV104" s="245">
        <f t="shared" si="121"/>
        <v>338</v>
      </c>
      <c r="EW104" s="245">
        <f t="shared" si="122"/>
        <v>397</v>
      </c>
      <c r="EX104" s="245">
        <f t="shared" si="123"/>
        <v>338</v>
      </c>
      <c r="EY104" s="245">
        <f t="shared" si="124"/>
        <v>221</v>
      </c>
      <c r="EZ104" s="245">
        <f t="shared" si="125"/>
        <v>333</v>
      </c>
      <c r="FA104" s="245">
        <f t="shared" si="126"/>
        <v>390</v>
      </c>
      <c r="FB104" s="245">
        <f t="shared" si="127"/>
        <v>384</v>
      </c>
      <c r="FC104" s="245">
        <f t="shared" si="128"/>
        <v>363</v>
      </c>
      <c r="FD104" s="245">
        <f t="shared" si="129"/>
        <v>418</v>
      </c>
      <c r="FE104" s="245">
        <f t="shared" si="130"/>
        <v>610</v>
      </c>
      <c r="FF104" s="245">
        <f t="shared" si="131"/>
        <v>626</v>
      </c>
      <c r="FG104" s="245">
        <f t="shared" si="132"/>
        <v>695</v>
      </c>
      <c r="FH104" s="245">
        <f t="shared" si="133"/>
        <v>495</v>
      </c>
      <c r="FI104" s="245">
        <f t="shared" si="134"/>
        <v>478</v>
      </c>
      <c r="FJ104" s="245">
        <f t="shared" si="135"/>
        <v>520</v>
      </c>
      <c r="FK104" s="245">
        <f t="shared" si="136"/>
        <v>377</v>
      </c>
      <c r="FL104" s="245">
        <f t="shared" si="137"/>
        <v>170</v>
      </c>
      <c r="FM104" s="245">
        <f t="shared" si="138"/>
        <v>58</v>
      </c>
      <c r="FN104" s="245">
        <f t="shared" si="139"/>
        <v>13</v>
      </c>
      <c r="FO104" s="245">
        <f t="shared" si="140"/>
        <v>1</v>
      </c>
      <c r="FP104" s="452">
        <f t="shared" si="118"/>
        <v>7529</v>
      </c>
      <c r="FQ104" s="443">
        <f t="shared" si="141"/>
        <v>0</v>
      </c>
    </row>
    <row r="105" spans="1:173" s="232" customFormat="1" ht="12.75" x14ac:dyDescent="0.15">
      <c r="A105" s="260" t="s">
        <v>1172</v>
      </c>
      <c r="B105" s="262" t="s">
        <v>1067</v>
      </c>
      <c r="C105" s="239">
        <v>2914805</v>
      </c>
      <c r="D105" s="239">
        <v>22622</v>
      </c>
      <c r="E105" s="239">
        <v>22854</v>
      </c>
      <c r="F105" s="239">
        <v>23526</v>
      </c>
      <c r="G105" s="239">
        <v>23191</v>
      </c>
      <c r="H105" s="239">
        <v>23237</v>
      </c>
      <c r="I105" s="239">
        <v>23122</v>
      </c>
      <c r="J105" s="239">
        <v>24138</v>
      </c>
      <c r="K105" s="239">
        <v>24635</v>
      </c>
      <c r="L105" s="239">
        <v>25425</v>
      </c>
      <c r="M105" s="239">
        <v>25853</v>
      </c>
      <c r="N105" s="239">
        <v>26339</v>
      </c>
      <c r="O105" s="239">
        <v>26566</v>
      </c>
      <c r="P105" s="239">
        <v>27011</v>
      </c>
      <c r="Q105" s="239">
        <v>26503</v>
      </c>
      <c r="R105" s="239">
        <v>26101</v>
      </c>
      <c r="S105" s="239">
        <v>26482</v>
      </c>
      <c r="T105" s="239">
        <v>26307</v>
      </c>
      <c r="U105" s="239">
        <v>25975</v>
      </c>
      <c r="V105" s="239">
        <v>26608</v>
      </c>
      <c r="W105" s="239">
        <v>27099</v>
      </c>
      <c r="X105" s="239">
        <v>27467</v>
      </c>
      <c r="Y105" s="239">
        <v>27673</v>
      </c>
      <c r="Z105" s="239">
        <v>28158</v>
      </c>
      <c r="AA105" s="239">
        <v>28297</v>
      </c>
      <c r="AB105" s="239">
        <v>28437</v>
      </c>
      <c r="AC105" s="239">
        <v>29416</v>
      </c>
      <c r="AD105" s="239">
        <v>30786</v>
      </c>
      <c r="AE105" s="239">
        <v>31250</v>
      </c>
      <c r="AF105" s="239">
        <v>31054</v>
      </c>
      <c r="AG105" s="239">
        <v>31350</v>
      </c>
      <c r="AH105" s="239">
        <v>33105</v>
      </c>
      <c r="AI105" s="239">
        <v>33937</v>
      </c>
      <c r="AJ105" s="239">
        <v>36174</v>
      </c>
      <c r="AK105" s="239">
        <v>37433</v>
      </c>
      <c r="AL105" s="239">
        <v>39540</v>
      </c>
      <c r="AM105" s="239">
        <v>42163</v>
      </c>
      <c r="AN105" s="239">
        <v>44513</v>
      </c>
      <c r="AO105" s="239">
        <v>45773</v>
      </c>
      <c r="AP105" s="239">
        <v>44557</v>
      </c>
      <c r="AQ105" s="239">
        <v>43977</v>
      </c>
      <c r="AR105" s="239">
        <v>42908</v>
      </c>
      <c r="AS105" s="239">
        <v>42015</v>
      </c>
      <c r="AT105" s="239">
        <v>40850</v>
      </c>
      <c r="AU105" s="239">
        <v>40302</v>
      </c>
      <c r="AV105" s="239">
        <v>31597</v>
      </c>
      <c r="AW105" s="239">
        <v>39672</v>
      </c>
      <c r="AX105" s="239">
        <v>36949</v>
      </c>
      <c r="AY105" s="239">
        <v>36105</v>
      </c>
      <c r="AZ105" s="239">
        <v>34924</v>
      </c>
      <c r="BA105" s="239">
        <v>33468</v>
      </c>
      <c r="BB105" s="239">
        <v>34008</v>
      </c>
      <c r="BC105" s="239">
        <v>35021</v>
      </c>
      <c r="BD105" s="239">
        <v>33731</v>
      </c>
      <c r="BE105" s="239">
        <v>31861</v>
      </c>
      <c r="BF105" s="239">
        <v>33877</v>
      </c>
      <c r="BG105" s="239">
        <v>34848</v>
      </c>
      <c r="BH105" s="239">
        <v>35033</v>
      </c>
      <c r="BI105" s="239">
        <v>37934</v>
      </c>
      <c r="BJ105" s="239">
        <v>39377</v>
      </c>
      <c r="BK105" s="239">
        <v>42925</v>
      </c>
      <c r="BL105" s="239">
        <v>45587</v>
      </c>
      <c r="BM105" s="239">
        <v>52862</v>
      </c>
      <c r="BN105" s="239">
        <v>52704</v>
      </c>
      <c r="BO105" s="239">
        <v>50321</v>
      </c>
      <c r="BP105" s="239">
        <v>30583</v>
      </c>
      <c r="BQ105" s="239">
        <v>34285</v>
      </c>
      <c r="BR105" s="239">
        <v>41464</v>
      </c>
      <c r="BS105" s="239">
        <v>39113</v>
      </c>
      <c r="BT105" s="239">
        <v>41477</v>
      </c>
      <c r="BU105" s="239">
        <v>40471</v>
      </c>
      <c r="BV105" s="239">
        <v>34303</v>
      </c>
      <c r="BW105" s="239">
        <v>29986</v>
      </c>
      <c r="BX105" s="239">
        <v>32273</v>
      </c>
      <c r="BY105" s="239">
        <v>33297</v>
      </c>
      <c r="BZ105" s="239">
        <v>34116</v>
      </c>
      <c r="CA105" s="239">
        <v>31756</v>
      </c>
      <c r="CB105" s="239">
        <v>29036</v>
      </c>
      <c r="CC105" s="239">
        <v>29818</v>
      </c>
      <c r="CD105" s="239">
        <v>28641</v>
      </c>
      <c r="CE105" s="239">
        <v>27507</v>
      </c>
      <c r="CF105" s="239">
        <v>24404</v>
      </c>
      <c r="CG105" s="239">
        <v>24174</v>
      </c>
      <c r="CH105" s="239">
        <v>22389</v>
      </c>
      <c r="CI105" s="239">
        <v>20768</v>
      </c>
      <c r="CJ105" s="239">
        <v>20039</v>
      </c>
      <c r="CK105" s="239">
        <v>17400</v>
      </c>
      <c r="CL105" s="239">
        <v>15171</v>
      </c>
      <c r="CM105" s="239">
        <v>13812</v>
      </c>
      <c r="CN105" s="239">
        <v>12628</v>
      </c>
      <c r="CO105" s="239">
        <v>10869</v>
      </c>
      <c r="CP105" s="239">
        <v>10010</v>
      </c>
      <c r="CQ105" s="239">
        <v>6712</v>
      </c>
      <c r="CR105" s="239">
        <v>6053</v>
      </c>
      <c r="CS105" s="239">
        <v>5174</v>
      </c>
      <c r="CT105" s="239">
        <v>4332</v>
      </c>
      <c r="CU105" s="239">
        <v>3312</v>
      </c>
      <c r="CV105" s="239">
        <v>2663</v>
      </c>
      <c r="CW105" s="239">
        <v>1940</v>
      </c>
      <c r="CX105" s="239">
        <v>1457</v>
      </c>
      <c r="CY105" s="239">
        <v>961</v>
      </c>
      <c r="CZ105" s="239">
        <v>1670</v>
      </c>
      <c r="DA105" s="265">
        <v>13208</v>
      </c>
      <c r="DB105" s="239">
        <v>115430</v>
      </c>
      <c r="DC105" s="239">
        <v>123173</v>
      </c>
      <c r="DD105" s="239">
        <v>132520</v>
      </c>
      <c r="DE105" s="239">
        <v>132471</v>
      </c>
      <c r="DF105" s="239">
        <v>140032</v>
      </c>
      <c r="DG105" s="239">
        <v>153856</v>
      </c>
      <c r="DH105" s="239">
        <v>180189</v>
      </c>
      <c r="DI105" s="239">
        <v>220983</v>
      </c>
      <c r="DJ105" s="239">
        <v>197672</v>
      </c>
      <c r="DK105" s="239">
        <v>181118</v>
      </c>
      <c r="DL105" s="239">
        <v>168498</v>
      </c>
      <c r="DM105" s="239">
        <v>190117</v>
      </c>
      <c r="DN105" s="239">
        <v>232057</v>
      </c>
      <c r="DO105" s="239">
        <v>196810</v>
      </c>
      <c r="DP105" s="239">
        <v>163975</v>
      </c>
      <c r="DQ105" s="239">
        <v>146758</v>
      </c>
      <c r="DR105" s="239">
        <v>111774</v>
      </c>
      <c r="DS105" s="239">
        <v>69880</v>
      </c>
      <c r="DT105" s="239">
        <v>32281</v>
      </c>
      <c r="DU105" s="239">
        <v>10333</v>
      </c>
      <c r="DV105" s="239">
        <v>1670</v>
      </c>
      <c r="DW105" s="265">
        <f t="shared" si="96"/>
        <v>2901597</v>
      </c>
      <c r="DX105" s="445">
        <f t="shared" si="97"/>
        <v>525</v>
      </c>
      <c r="DY105" s="445">
        <f t="shared" si="98"/>
        <v>561</v>
      </c>
      <c r="DZ105" s="445">
        <f t="shared" si="99"/>
        <v>603</v>
      </c>
      <c r="EA105" s="445">
        <f t="shared" si="100"/>
        <v>603</v>
      </c>
      <c r="EB105" s="445">
        <f t="shared" si="101"/>
        <v>637</v>
      </c>
      <c r="EC105" s="445">
        <f t="shared" si="102"/>
        <v>700</v>
      </c>
      <c r="ED105" s="445">
        <f t="shared" si="103"/>
        <v>820</v>
      </c>
      <c r="EE105" s="445">
        <f t="shared" si="104"/>
        <v>1006</v>
      </c>
      <c r="EF105" s="445">
        <f t="shared" si="105"/>
        <v>900</v>
      </c>
      <c r="EG105" s="445">
        <f t="shared" si="106"/>
        <v>824</v>
      </c>
      <c r="EH105" s="445">
        <f t="shared" si="107"/>
        <v>767</v>
      </c>
      <c r="EI105" s="445">
        <f t="shared" si="108"/>
        <v>865</v>
      </c>
      <c r="EJ105" s="446">
        <f>ROUND($DA105*DN105/$DW105,0)+1</f>
        <v>1057</v>
      </c>
      <c r="EK105" s="445">
        <f>ROUND($DA105*DO105/$DW105,0)+1</f>
        <v>897</v>
      </c>
      <c r="EL105" s="445">
        <f t="shared" si="110"/>
        <v>746</v>
      </c>
      <c r="EM105" s="445">
        <f t="shared" si="111"/>
        <v>668</v>
      </c>
      <c r="EN105" s="445">
        <f t="shared" si="112"/>
        <v>509</v>
      </c>
      <c r="EO105" s="445">
        <f t="shared" si="113"/>
        <v>318</v>
      </c>
      <c r="EP105" s="445">
        <f t="shared" si="114"/>
        <v>147</v>
      </c>
      <c r="EQ105" s="445">
        <f t="shared" si="115"/>
        <v>47</v>
      </c>
      <c r="ER105" s="445">
        <f t="shared" si="116"/>
        <v>8</v>
      </c>
      <c r="ES105" s="239">
        <f t="shared" si="117"/>
        <v>13208</v>
      </c>
      <c r="EU105" s="239">
        <f t="shared" si="120"/>
        <v>115955</v>
      </c>
      <c r="EV105" s="239">
        <f t="shared" si="121"/>
        <v>123734</v>
      </c>
      <c r="EW105" s="239">
        <f t="shared" si="122"/>
        <v>133123</v>
      </c>
      <c r="EX105" s="239">
        <f t="shared" si="123"/>
        <v>133074</v>
      </c>
      <c r="EY105" s="239">
        <f t="shared" si="124"/>
        <v>140669</v>
      </c>
      <c r="EZ105" s="239">
        <f t="shared" si="125"/>
        <v>154556</v>
      </c>
      <c r="FA105" s="239">
        <f t="shared" si="126"/>
        <v>181009</v>
      </c>
      <c r="FB105" s="239">
        <f t="shared" si="127"/>
        <v>221989</v>
      </c>
      <c r="FC105" s="239">
        <f t="shared" si="128"/>
        <v>198572</v>
      </c>
      <c r="FD105" s="239">
        <f t="shared" si="129"/>
        <v>181942</v>
      </c>
      <c r="FE105" s="239">
        <f t="shared" si="130"/>
        <v>169265</v>
      </c>
      <c r="FF105" s="239">
        <f t="shared" si="131"/>
        <v>190982</v>
      </c>
      <c r="FG105" s="239">
        <f t="shared" si="132"/>
        <v>233114</v>
      </c>
      <c r="FH105" s="239">
        <f t="shared" si="133"/>
        <v>197707</v>
      </c>
      <c r="FI105" s="239">
        <f t="shared" si="134"/>
        <v>164721</v>
      </c>
      <c r="FJ105" s="239">
        <f t="shared" si="135"/>
        <v>147426</v>
      </c>
      <c r="FK105" s="239">
        <f t="shared" si="136"/>
        <v>112283</v>
      </c>
      <c r="FL105" s="239">
        <f t="shared" si="137"/>
        <v>70198</v>
      </c>
      <c r="FM105" s="239">
        <f t="shared" si="138"/>
        <v>32428</v>
      </c>
      <c r="FN105" s="239">
        <f t="shared" si="139"/>
        <v>10380</v>
      </c>
      <c r="FO105" s="239">
        <f t="shared" si="140"/>
        <v>1678</v>
      </c>
      <c r="FP105" s="265">
        <f t="shared" si="118"/>
        <v>2914805</v>
      </c>
      <c r="FQ105" s="443">
        <f t="shared" si="141"/>
        <v>0</v>
      </c>
    </row>
    <row r="106" spans="1:173" s="232" customFormat="1" ht="12.75" x14ac:dyDescent="0.15">
      <c r="A106" s="230" t="s">
        <v>1173</v>
      </c>
      <c r="B106" s="261" t="s">
        <v>1067</v>
      </c>
      <c r="C106" s="245">
        <v>813086</v>
      </c>
      <c r="D106" s="245">
        <v>6131</v>
      </c>
      <c r="E106" s="245">
        <v>6006</v>
      </c>
      <c r="F106" s="245">
        <v>6092</v>
      </c>
      <c r="G106" s="245">
        <v>6001</v>
      </c>
      <c r="H106" s="245">
        <v>6072</v>
      </c>
      <c r="I106" s="245">
        <v>6107</v>
      </c>
      <c r="J106" s="245">
        <v>6156</v>
      </c>
      <c r="K106" s="245">
        <v>6433</v>
      </c>
      <c r="L106" s="245">
        <v>6541</v>
      </c>
      <c r="M106" s="245">
        <v>6429</v>
      </c>
      <c r="N106" s="245">
        <v>6775</v>
      </c>
      <c r="O106" s="245">
        <v>6749</v>
      </c>
      <c r="P106" s="245">
        <v>6740</v>
      </c>
      <c r="Q106" s="245">
        <v>6587</v>
      </c>
      <c r="R106" s="245">
        <v>6487</v>
      </c>
      <c r="S106" s="245">
        <v>6719</v>
      </c>
      <c r="T106" s="245">
        <v>6584</v>
      </c>
      <c r="U106" s="245">
        <v>6803</v>
      </c>
      <c r="V106" s="245">
        <v>7645</v>
      </c>
      <c r="W106" s="245">
        <v>8416</v>
      </c>
      <c r="X106" s="245">
        <v>8590</v>
      </c>
      <c r="Y106" s="245">
        <v>8619</v>
      </c>
      <c r="Z106" s="245">
        <v>8738</v>
      </c>
      <c r="AA106" s="245">
        <v>8725</v>
      </c>
      <c r="AB106" s="245">
        <v>8623</v>
      </c>
      <c r="AC106" s="245">
        <v>8832</v>
      </c>
      <c r="AD106" s="245">
        <v>9181</v>
      </c>
      <c r="AE106" s="245">
        <v>9252</v>
      </c>
      <c r="AF106" s="245">
        <v>9168</v>
      </c>
      <c r="AG106" s="245">
        <v>9078</v>
      </c>
      <c r="AH106" s="245">
        <v>9616</v>
      </c>
      <c r="AI106" s="245">
        <v>9608</v>
      </c>
      <c r="AJ106" s="245">
        <v>10429</v>
      </c>
      <c r="AK106" s="245">
        <v>10612</v>
      </c>
      <c r="AL106" s="245">
        <v>11073</v>
      </c>
      <c r="AM106" s="245">
        <v>11955</v>
      </c>
      <c r="AN106" s="245">
        <v>12415</v>
      </c>
      <c r="AO106" s="245">
        <v>12778</v>
      </c>
      <c r="AP106" s="245">
        <v>12270</v>
      </c>
      <c r="AQ106" s="245">
        <v>12127</v>
      </c>
      <c r="AR106" s="245">
        <v>11834</v>
      </c>
      <c r="AS106" s="245">
        <v>11679</v>
      </c>
      <c r="AT106" s="245">
        <v>11206</v>
      </c>
      <c r="AU106" s="245">
        <v>11021</v>
      </c>
      <c r="AV106" s="245">
        <v>8968</v>
      </c>
      <c r="AW106" s="245">
        <v>10989</v>
      </c>
      <c r="AX106" s="245">
        <v>10414</v>
      </c>
      <c r="AY106" s="245">
        <v>10235</v>
      </c>
      <c r="AZ106" s="245">
        <v>9815</v>
      </c>
      <c r="BA106" s="245">
        <v>9521</v>
      </c>
      <c r="BB106" s="245">
        <v>9757</v>
      </c>
      <c r="BC106" s="245">
        <v>9880</v>
      </c>
      <c r="BD106" s="245">
        <v>9681</v>
      </c>
      <c r="BE106" s="245">
        <v>9079</v>
      </c>
      <c r="BF106" s="245">
        <v>9492</v>
      </c>
      <c r="BG106" s="245">
        <v>9580</v>
      </c>
      <c r="BH106" s="245">
        <v>9708</v>
      </c>
      <c r="BI106" s="245">
        <v>10440</v>
      </c>
      <c r="BJ106" s="245">
        <v>10800</v>
      </c>
      <c r="BK106" s="245">
        <v>11750</v>
      </c>
      <c r="BL106" s="245">
        <v>12516</v>
      </c>
      <c r="BM106" s="245">
        <v>14703</v>
      </c>
      <c r="BN106" s="245">
        <v>14641</v>
      </c>
      <c r="BO106" s="245">
        <v>13841</v>
      </c>
      <c r="BP106" s="245">
        <v>8344</v>
      </c>
      <c r="BQ106" s="245">
        <v>9401</v>
      </c>
      <c r="BR106" s="245">
        <v>11373</v>
      </c>
      <c r="BS106" s="245">
        <v>10814</v>
      </c>
      <c r="BT106" s="245">
        <v>11427</v>
      </c>
      <c r="BU106" s="245">
        <v>11507</v>
      </c>
      <c r="BV106" s="245">
        <v>9915</v>
      </c>
      <c r="BW106" s="245">
        <v>8545</v>
      </c>
      <c r="BX106" s="245">
        <v>9120</v>
      </c>
      <c r="BY106" s="245">
        <v>9480</v>
      </c>
      <c r="BZ106" s="245">
        <v>9620</v>
      </c>
      <c r="CA106" s="245">
        <v>9368</v>
      </c>
      <c r="CB106" s="245">
        <v>8322</v>
      </c>
      <c r="CC106" s="245">
        <v>8608</v>
      </c>
      <c r="CD106" s="245">
        <v>8155</v>
      </c>
      <c r="CE106" s="245">
        <v>7741</v>
      </c>
      <c r="CF106" s="245">
        <v>6956</v>
      </c>
      <c r="CG106" s="245">
        <v>6918</v>
      </c>
      <c r="CH106" s="245">
        <v>6187</v>
      </c>
      <c r="CI106" s="245">
        <v>5679</v>
      </c>
      <c r="CJ106" s="245">
        <v>5432</v>
      </c>
      <c r="CK106" s="245">
        <v>4608</v>
      </c>
      <c r="CL106" s="245">
        <v>4007</v>
      </c>
      <c r="CM106" s="245">
        <v>3516</v>
      </c>
      <c r="CN106" s="245">
        <v>3428</v>
      </c>
      <c r="CO106" s="245">
        <v>2727</v>
      </c>
      <c r="CP106" s="245">
        <v>2587</v>
      </c>
      <c r="CQ106" s="245">
        <v>1753</v>
      </c>
      <c r="CR106" s="245">
        <v>1530</v>
      </c>
      <c r="CS106" s="245">
        <v>1276</v>
      </c>
      <c r="CT106" s="245">
        <v>1112</v>
      </c>
      <c r="CU106" s="245">
        <v>841</v>
      </c>
      <c r="CV106" s="245">
        <v>733</v>
      </c>
      <c r="CW106" s="245">
        <v>487</v>
      </c>
      <c r="CX106" s="245">
        <v>392</v>
      </c>
      <c r="CY106" s="245">
        <v>277</v>
      </c>
      <c r="CZ106" s="245">
        <v>459</v>
      </c>
      <c r="DA106" s="266">
        <v>5729</v>
      </c>
      <c r="DB106" s="245">
        <v>30302</v>
      </c>
      <c r="DC106" s="245">
        <v>31666</v>
      </c>
      <c r="DD106" s="245">
        <v>33338</v>
      </c>
      <c r="DE106" s="245">
        <v>36167</v>
      </c>
      <c r="DF106" s="245">
        <v>43295</v>
      </c>
      <c r="DG106" s="245">
        <v>45511</v>
      </c>
      <c r="DH106" s="245">
        <v>51338</v>
      </c>
      <c r="DI106" s="245">
        <v>61545</v>
      </c>
      <c r="DJ106" s="245">
        <v>54708</v>
      </c>
      <c r="DK106" s="245">
        <v>50974</v>
      </c>
      <c r="DL106" s="245">
        <v>47889</v>
      </c>
      <c r="DM106" s="245">
        <v>52278</v>
      </c>
      <c r="DN106" s="245">
        <v>64045</v>
      </c>
      <c r="DO106" s="245">
        <v>54522</v>
      </c>
      <c r="DP106" s="245">
        <v>46680</v>
      </c>
      <c r="DQ106" s="245">
        <v>42194</v>
      </c>
      <c r="DR106" s="245">
        <v>31172</v>
      </c>
      <c r="DS106" s="245">
        <v>18286</v>
      </c>
      <c r="DT106" s="245">
        <v>8258</v>
      </c>
      <c r="DU106" s="245">
        <v>2730</v>
      </c>
      <c r="DV106" s="245">
        <v>459</v>
      </c>
      <c r="DW106" s="266">
        <f t="shared" si="96"/>
        <v>807357</v>
      </c>
      <c r="DX106" s="447">
        <f t="shared" si="97"/>
        <v>215</v>
      </c>
      <c r="DY106" s="447">
        <f t="shared" si="98"/>
        <v>225</v>
      </c>
      <c r="DZ106" s="447">
        <f t="shared" si="99"/>
        <v>237</v>
      </c>
      <c r="EA106" s="447">
        <f t="shared" si="100"/>
        <v>257</v>
      </c>
      <c r="EB106" s="447">
        <f t="shared" si="101"/>
        <v>307</v>
      </c>
      <c r="EC106" s="447">
        <f t="shared" si="102"/>
        <v>323</v>
      </c>
      <c r="ED106" s="447">
        <f t="shared" si="103"/>
        <v>364</v>
      </c>
      <c r="EE106" s="447">
        <f t="shared" si="104"/>
        <v>437</v>
      </c>
      <c r="EF106" s="447">
        <f t="shared" si="105"/>
        <v>388</v>
      </c>
      <c r="EG106" s="447">
        <f t="shared" si="106"/>
        <v>362</v>
      </c>
      <c r="EH106" s="447">
        <f t="shared" si="107"/>
        <v>340</v>
      </c>
      <c r="EI106" s="447">
        <f t="shared" si="108"/>
        <v>371</v>
      </c>
      <c r="EJ106" s="448">
        <f>ROUND($DA106*DN106/$DW106,0)</f>
        <v>454</v>
      </c>
      <c r="EK106" s="448">
        <f t="shared" si="109"/>
        <v>387</v>
      </c>
      <c r="EL106" s="447">
        <f t="shared" si="110"/>
        <v>331</v>
      </c>
      <c r="EM106" s="447">
        <f t="shared" si="111"/>
        <v>299</v>
      </c>
      <c r="EN106" s="447">
        <f t="shared" si="112"/>
        <v>221</v>
      </c>
      <c r="EO106" s="447">
        <f t="shared" si="113"/>
        <v>130</v>
      </c>
      <c r="EP106" s="447">
        <f t="shared" si="114"/>
        <v>59</v>
      </c>
      <c r="EQ106" s="447">
        <f t="shared" si="115"/>
        <v>19</v>
      </c>
      <c r="ER106" s="447">
        <f t="shared" si="116"/>
        <v>3</v>
      </c>
      <c r="ES106" s="245">
        <f t="shared" si="117"/>
        <v>5729</v>
      </c>
      <c r="EU106" s="245">
        <f t="shared" si="120"/>
        <v>30517</v>
      </c>
      <c r="EV106" s="245">
        <f t="shared" si="121"/>
        <v>31891</v>
      </c>
      <c r="EW106" s="245">
        <f t="shared" si="122"/>
        <v>33575</v>
      </c>
      <c r="EX106" s="245">
        <f t="shared" si="123"/>
        <v>36424</v>
      </c>
      <c r="EY106" s="245">
        <f t="shared" si="124"/>
        <v>43602</v>
      </c>
      <c r="EZ106" s="245">
        <f t="shared" si="125"/>
        <v>45834</v>
      </c>
      <c r="FA106" s="245">
        <f t="shared" si="126"/>
        <v>51702</v>
      </c>
      <c r="FB106" s="245">
        <f t="shared" si="127"/>
        <v>61982</v>
      </c>
      <c r="FC106" s="245">
        <f t="shared" si="128"/>
        <v>55096</v>
      </c>
      <c r="FD106" s="245">
        <f t="shared" si="129"/>
        <v>51336</v>
      </c>
      <c r="FE106" s="245">
        <f t="shared" si="130"/>
        <v>48229</v>
      </c>
      <c r="FF106" s="245">
        <f t="shared" si="131"/>
        <v>52649</v>
      </c>
      <c r="FG106" s="245">
        <f t="shared" si="132"/>
        <v>64499</v>
      </c>
      <c r="FH106" s="245">
        <f t="shared" si="133"/>
        <v>54909</v>
      </c>
      <c r="FI106" s="245">
        <f t="shared" si="134"/>
        <v>47011</v>
      </c>
      <c r="FJ106" s="245">
        <f t="shared" si="135"/>
        <v>42493</v>
      </c>
      <c r="FK106" s="245">
        <f t="shared" si="136"/>
        <v>31393</v>
      </c>
      <c r="FL106" s="245">
        <f t="shared" si="137"/>
        <v>18416</v>
      </c>
      <c r="FM106" s="245">
        <f t="shared" si="138"/>
        <v>8317</v>
      </c>
      <c r="FN106" s="245">
        <f t="shared" si="139"/>
        <v>2749</v>
      </c>
      <c r="FO106" s="245">
        <f t="shared" si="140"/>
        <v>462</v>
      </c>
      <c r="FP106" s="266">
        <f t="shared" si="118"/>
        <v>813086</v>
      </c>
      <c r="FQ106" s="443">
        <f t="shared" si="141"/>
        <v>0</v>
      </c>
    </row>
    <row r="107" spans="1:173" s="232" customFormat="1" ht="12.75" x14ac:dyDescent="0.15">
      <c r="A107" s="230" t="s">
        <v>1070</v>
      </c>
      <c r="B107" s="261" t="s">
        <v>1067</v>
      </c>
      <c r="C107" s="245">
        <v>111587</v>
      </c>
      <c r="D107" s="245">
        <v>886</v>
      </c>
      <c r="E107" s="245">
        <v>944</v>
      </c>
      <c r="F107" s="245">
        <v>874</v>
      </c>
      <c r="G107" s="245">
        <v>936</v>
      </c>
      <c r="H107" s="245">
        <v>946</v>
      </c>
      <c r="I107" s="245">
        <v>948</v>
      </c>
      <c r="J107" s="245">
        <v>915</v>
      </c>
      <c r="K107" s="245">
        <v>1022</v>
      </c>
      <c r="L107" s="245">
        <v>1085</v>
      </c>
      <c r="M107" s="245">
        <v>979</v>
      </c>
      <c r="N107" s="245">
        <v>1024</v>
      </c>
      <c r="O107" s="245">
        <v>1078</v>
      </c>
      <c r="P107" s="245">
        <v>1022</v>
      </c>
      <c r="Q107" s="245">
        <v>930</v>
      </c>
      <c r="R107" s="245">
        <v>912</v>
      </c>
      <c r="S107" s="245">
        <v>934</v>
      </c>
      <c r="T107" s="245">
        <v>899</v>
      </c>
      <c r="U107" s="245">
        <v>935</v>
      </c>
      <c r="V107" s="245">
        <v>1124</v>
      </c>
      <c r="W107" s="245">
        <v>1238</v>
      </c>
      <c r="X107" s="245">
        <v>1160</v>
      </c>
      <c r="Y107" s="245">
        <v>1288</v>
      </c>
      <c r="Z107" s="245">
        <v>1246</v>
      </c>
      <c r="AA107" s="245">
        <v>1159</v>
      </c>
      <c r="AB107" s="245">
        <v>1070</v>
      </c>
      <c r="AC107" s="245">
        <v>1165</v>
      </c>
      <c r="AD107" s="245">
        <v>1204</v>
      </c>
      <c r="AE107" s="245">
        <v>1199</v>
      </c>
      <c r="AF107" s="245">
        <v>1320</v>
      </c>
      <c r="AG107" s="245">
        <v>1298</v>
      </c>
      <c r="AH107" s="245">
        <v>1383</v>
      </c>
      <c r="AI107" s="245">
        <v>1353</v>
      </c>
      <c r="AJ107" s="245">
        <v>1566</v>
      </c>
      <c r="AK107" s="245">
        <v>1565</v>
      </c>
      <c r="AL107" s="245">
        <v>1647</v>
      </c>
      <c r="AM107" s="245">
        <v>1854</v>
      </c>
      <c r="AN107" s="245">
        <v>1907</v>
      </c>
      <c r="AO107" s="245">
        <v>2025</v>
      </c>
      <c r="AP107" s="245">
        <v>1987</v>
      </c>
      <c r="AQ107" s="245">
        <v>1978</v>
      </c>
      <c r="AR107" s="245">
        <v>1934</v>
      </c>
      <c r="AS107" s="245">
        <v>1953</v>
      </c>
      <c r="AT107" s="245">
        <v>1817</v>
      </c>
      <c r="AU107" s="245">
        <v>1812</v>
      </c>
      <c r="AV107" s="245">
        <v>1427</v>
      </c>
      <c r="AW107" s="245">
        <v>1722</v>
      </c>
      <c r="AX107" s="245">
        <v>1636</v>
      </c>
      <c r="AY107" s="245">
        <v>1544</v>
      </c>
      <c r="AZ107" s="245">
        <v>1532</v>
      </c>
      <c r="BA107" s="245">
        <v>1384</v>
      </c>
      <c r="BB107" s="245">
        <v>1455</v>
      </c>
      <c r="BC107" s="245">
        <v>1432</v>
      </c>
      <c r="BD107" s="245">
        <v>1318</v>
      </c>
      <c r="BE107" s="245">
        <v>1237</v>
      </c>
      <c r="BF107" s="245">
        <v>1229</v>
      </c>
      <c r="BG107" s="245">
        <v>1220</v>
      </c>
      <c r="BH107" s="245">
        <v>1223</v>
      </c>
      <c r="BI107" s="245">
        <v>1321</v>
      </c>
      <c r="BJ107" s="245">
        <v>1353</v>
      </c>
      <c r="BK107" s="245">
        <v>1464</v>
      </c>
      <c r="BL107" s="245">
        <v>1547</v>
      </c>
      <c r="BM107" s="245">
        <v>1751</v>
      </c>
      <c r="BN107" s="245">
        <v>1837</v>
      </c>
      <c r="BO107" s="245">
        <v>1695</v>
      </c>
      <c r="BP107" s="245">
        <v>946</v>
      </c>
      <c r="BQ107" s="245">
        <v>1167</v>
      </c>
      <c r="BR107" s="245">
        <v>1343</v>
      </c>
      <c r="BS107" s="245">
        <v>1252</v>
      </c>
      <c r="BT107" s="245">
        <v>1313</v>
      </c>
      <c r="BU107" s="245">
        <v>1324</v>
      </c>
      <c r="BV107" s="245">
        <v>1180</v>
      </c>
      <c r="BW107" s="245">
        <v>1012</v>
      </c>
      <c r="BX107" s="245">
        <v>1039</v>
      </c>
      <c r="BY107" s="245">
        <v>1098</v>
      </c>
      <c r="BZ107" s="245">
        <v>1168</v>
      </c>
      <c r="CA107" s="245">
        <v>1147</v>
      </c>
      <c r="CB107" s="245">
        <v>1011</v>
      </c>
      <c r="CC107" s="245">
        <v>1042</v>
      </c>
      <c r="CD107" s="245">
        <v>1039</v>
      </c>
      <c r="CE107" s="245">
        <v>908</v>
      </c>
      <c r="CF107" s="245">
        <v>913</v>
      </c>
      <c r="CG107" s="245">
        <v>841</v>
      </c>
      <c r="CH107" s="245">
        <v>733</v>
      </c>
      <c r="CI107" s="245">
        <v>663</v>
      </c>
      <c r="CJ107" s="245">
        <v>667</v>
      </c>
      <c r="CK107" s="245">
        <v>572</v>
      </c>
      <c r="CL107" s="245">
        <v>480</v>
      </c>
      <c r="CM107" s="245">
        <v>409</v>
      </c>
      <c r="CN107" s="245">
        <v>434</v>
      </c>
      <c r="CO107" s="245">
        <v>307</v>
      </c>
      <c r="CP107" s="245">
        <v>317</v>
      </c>
      <c r="CQ107" s="245">
        <v>191</v>
      </c>
      <c r="CR107" s="245">
        <v>163</v>
      </c>
      <c r="CS107" s="245">
        <v>164</v>
      </c>
      <c r="CT107" s="245">
        <v>121</v>
      </c>
      <c r="CU107" s="245">
        <v>82</v>
      </c>
      <c r="CV107" s="245">
        <v>86</v>
      </c>
      <c r="CW107" s="245">
        <v>60</v>
      </c>
      <c r="CX107" s="245">
        <v>57</v>
      </c>
      <c r="CY107" s="245">
        <v>26</v>
      </c>
      <c r="CZ107" s="245">
        <v>66</v>
      </c>
      <c r="DA107" s="266">
        <v>398</v>
      </c>
      <c r="DB107" s="245">
        <v>4586</v>
      </c>
      <c r="DC107" s="245">
        <v>4949</v>
      </c>
      <c r="DD107" s="245">
        <v>4966</v>
      </c>
      <c r="DE107" s="245">
        <v>5130</v>
      </c>
      <c r="DF107" s="245">
        <v>5923</v>
      </c>
      <c r="DG107" s="245">
        <v>6186</v>
      </c>
      <c r="DH107" s="245">
        <v>7514</v>
      </c>
      <c r="DI107" s="245">
        <v>9751</v>
      </c>
      <c r="DJ107" s="245">
        <v>8943</v>
      </c>
      <c r="DK107" s="245">
        <v>7818</v>
      </c>
      <c r="DL107" s="245">
        <v>6671</v>
      </c>
      <c r="DM107" s="245">
        <v>6581</v>
      </c>
      <c r="DN107" s="245">
        <v>7776</v>
      </c>
      <c r="DO107" s="245">
        <v>6399</v>
      </c>
      <c r="DP107" s="245">
        <v>5497</v>
      </c>
      <c r="DQ107" s="245">
        <v>5147</v>
      </c>
      <c r="DR107" s="245">
        <v>3817</v>
      </c>
      <c r="DS107" s="245">
        <v>2202</v>
      </c>
      <c r="DT107" s="245">
        <v>956</v>
      </c>
      <c r="DU107" s="245">
        <v>311</v>
      </c>
      <c r="DV107" s="245">
        <v>66</v>
      </c>
      <c r="DW107" s="266">
        <f t="shared" si="96"/>
        <v>111189</v>
      </c>
      <c r="DX107" s="447">
        <f t="shared" si="97"/>
        <v>16</v>
      </c>
      <c r="DY107" s="447">
        <f t="shared" si="98"/>
        <v>18</v>
      </c>
      <c r="DZ107" s="447">
        <f t="shared" si="99"/>
        <v>18</v>
      </c>
      <c r="EA107" s="447">
        <f t="shared" si="100"/>
        <v>18</v>
      </c>
      <c r="EB107" s="447">
        <f t="shared" si="101"/>
        <v>21</v>
      </c>
      <c r="EC107" s="447">
        <f t="shared" si="102"/>
        <v>22</v>
      </c>
      <c r="ED107" s="447">
        <f t="shared" si="103"/>
        <v>27</v>
      </c>
      <c r="EE107" s="447">
        <f t="shared" si="104"/>
        <v>35</v>
      </c>
      <c r="EF107" s="447">
        <f t="shared" si="105"/>
        <v>32</v>
      </c>
      <c r="EG107" s="447">
        <f t="shared" si="106"/>
        <v>28</v>
      </c>
      <c r="EH107" s="447">
        <f t="shared" si="107"/>
        <v>24</v>
      </c>
      <c r="EI107" s="447">
        <f t="shared" si="108"/>
        <v>24</v>
      </c>
      <c r="EJ107" s="448">
        <f>ROUND($DA107*DN107/$DW107,0)</f>
        <v>28</v>
      </c>
      <c r="EK107" s="447">
        <f t="shared" si="109"/>
        <v>23</v>
      </c>
      <c r="EL107" s="447">
        <f t="shared" si="110"/>
        <v>20</v>
      </c>
      <c r="EM107" s="447">
        <f t="shared" si="111"/>
        <v>18</v>
      </c>
      <c r="EN107" s="447">
        <f t="shared" si="112"/>
        <v>14</v>
      </c>
      <c r="EO107" s="447">
        <f t="shared" si="113"/>
        <v>8</v>
      </c>
      <c r="EP107" s="447">
        <f t="shared" si="114"/>
        <v>3</v>
      </c>
      <c r="EQ107" s="447">
        <f t="shared" si="115"/>
        <v>1</v>
      </c>
      <c r="ER107" s="447">
        <f t="shared" si="116"/>
        <v>0</v>
      </c>
      <c r="ES107" s="245">
        <f t="shared" si="117"/>
        <v>398</v>
      </c>
      <c r="EU107" s="245">
        <f t="shared" si="120"/>
        <v>4602</v>
      </c>
      <c r="EV107" s="245">
        <f t="shared" si="121"/>
        <v>4967</v>
      </c>
      <c r="EW107" s="245">
        <f t="shared" si="122"/>
        <v>4984</v>
      </c>
      <c r="EX107" s="245">
        <f t="shared" si="123"/>
        <v>5148</v>
      </c>
      <c r="EY107" s="245">
        <f t="shared" si="124"/>
        <v>5944</v>
      </c>
      <c r="EZ107" s="245">
        <f t="shared" si="125"/>
        <v>6208</v>
      </c>
      <c r="FA107" s="245">
        <f t="shared" si="126"/>
        <v>7541</v>
      </c>
      <c r="FB107" s="245">
        <f t="shared" si="127"/>
        <v>9786</v>
      </c>
      <c r="FC107" s="245">
        <f t="shared" si="128"/>
        <v>8975</v>
      </c>
      <c r="FD107" s="245">
        <f t="shared" si="129"/>
        <v>7846</v>
      </c>
      <c r="FE107" s="245">
        <f t="shared" si="130"/>
        <v>6695</v>
      </c>
      <c r="FF107" s="245">
        <f t="shared" si="131"/>
        <v>6605</v>
      </c>
      <c r="FG107" s="245">
        <f t="shared" si="132"/>
        <v>7804</v>
      </c>
      <c r="FH107" s="245">
        <f t="shared" si="133"/>
        <v>6422</v>
      </c>
      <c r="FI107" s="245">
        <f t="shared" si="134"/>
        <v>5517</v>
      </c>
      <c r="FJ107" s="245">
        <f t="shared" si="135"/>
        <v>5165</v>
      </c>
      <c r="FK107" s="245">
        <f t="shared" si="136"/>
        <v>3831</v>
      </c>
      <c r="FL107" s="245">
        <f t="shared" si="137"/>
        <v>2210</v>
      </c>
      <c r="FM107" s="245">
        <f t="shared" si="138"/>
        <v>959</v>
      </c>
      <c r="FN107" s="245">
        <f t="shared" si="139"/>
        <v>312</v>
      </c>
      <c r="FO107" s="245">
        <f t="shared" si="140"/>
        <v>66</v>
      </c>
      <c r="FP107" s="266">
        <f t="shared" si="118"/>
        <v>111587</v>
      </c>
      <c r="FQ107" s="443">
        <f t="shared" si="141"/>
        <v>0</v>
      </c>
    </row>
    <row r="108" spans="1:173" s="232" customFormat="1" ht="12.75" x14ac:dyDescent="0.15">
      <c r="A108" s="230" t="s">
        <v>1071</v>
      </c>
      <c r="B108" s="261" t="s">
        <v>1067</v>
      </c>
      <c r="C108" s="245">
        <v>70448</v>
      </c>
      <c r="D108" s="245">
        <v>591</v>
      </c>
      <c r="E108" s="245">
        <v>539</v>
      </c>
      <c r="F108" s="245">
        <v>547</v>
      </c>
      <c r="G108" s="245">
        <v>524</v>
      </c>
      <c r="H108" s="245">
        <v>496</v>
      </c>
      <c r="I108" s="245">
        <v>536</v>
      </c>
      <c r="J108" s="245">
        <v>525</v>
      </c>
      <c r="K108" s="245">
        <v>534</v>
      </c>
      <c r="L108" s="245">
        <v>557</v>
      </c>
      <c r="M108" s="245">
        <v>540</v>
      </c>
      <c r="N108" s="245">
        <v>560</v>
      </c>
      <c r="O108" s="245">
        <v>536</v>
      </c>
      <c r="P108" s="245">
        <v>528</v>
      </c>
      <c r="Q108" s="245">
        <v>500</v>
      </c>
      <c r="R108" s="245">
        <v>484</v>
      </c>
      <c r="S108" s="245">
        <v>476</v>
      </c>
      <c r="T108" s="245">
        <v>471</v>
      </c>
      <c r="U108" s="245">
        <v>454</v>
      </c>
      <c r="V108" s="245">
        <v>682</v>
      </c>
      <c r="W108" s="245">
        <v>781</v>
      </c>
      <c r="X108" s="245">
        <v>838</v>
      </c>
      <c r="Y108" s="245">
        <v>834</v>
      </c>
      <c r="Z108" s="245">
        <v>830</v>
      </c>
      <c r="AA108" s="245">
        <v>801</v>
      </c>
      <c r="AB108" s="245">
        <v>812</v>
      </c>
      <c r="AC108" s="245">
        <v>785</v>
      </c>
      <c r="AD108" s="245">
        <v>917</v>
      </c>
      <c r="AE108" s="245">
        <v>871</v>
      </c>
      <c r="AF108" s="245">
        <v>873</v>
      </c>
      <c r="AG108" s="245">
        <v>894</v>
      </c>
      <c r="AH108" s="245">
        <v>934</v>
      </c>
      <c r="AI108" s="245">
        <v>920</v>
      </c>
      <c r="AJ108" s="245">
        <v>1067</v>
      </c>
      <c r="AK108" s="245">
        <v>1075</v>
      </c>
      <c r="AL108" s="245">
        <v>1035</v>
      </c>
      <c r="AM108" s="245">
        <v>1181</v>
      </c>
      <c r="AN108" s="245">
        <v>1282</v>
      </c>
      <c r="AO108" s="245">
        <v>1236</v>
      </c>
      <c r="AP108" s="245">
        <v>1130</v>
      </c>
      <c r="AQ108" s="245">
        <v>1139</v>
      </c>
      <c r="AR108" s="245">
        <v>1052</v>
      </c>
      <c r="AS108" s="245">
        <v>1075</v>
      </c>
      <c r="AT108" s="245">
        <v>978</v>
      </c>
      <c r="AU108" s="245">
        <v>1021</v>
      </c>
      <c r="AV108" s="245">
        <v>809</v>
      </c>
      <c r="AW108" s="245">
        <v>978</v>
      </c>
      <c r="AX108" s="245">
        <v>845</v>
      </c>
      <c r="AY108" s="245">
        <v>838</v>
      </c>
      <c r="AZ108" s="245">
        <v>810</v>
      </c>
      <c r="BA108" s="245">
        <v>753</v>
      </c>
      <c r="BB108" s="245">
        <v>793</v>
      </c>
      <c r="BC108" s="245">
        <v>765</v>
      </c>
      <c r="BD108" s="245">
        <v>751</v>
      </c>
      <c r="BE108" s="245">
        <v>689</v>
      </c>
      <c r="BF108" s="245">
        <v>713</v>
      </c>
      <c r="BG108" s="245">
        <v>679</v>
      </c>
      <c r="BH108" s="245">
        <v>705</v>
      </c>
      <c r="BI108" s="245">
        <v>837</v>
      </c>
      <c r="BJ108" s="245">
        <v>865</v>
      </c>
      <c r="BK108" s="245">
        <v>973</v>
      </c>
      <c r="BL108" s="245">
        <v>905</v>
      </c>
      <c r="BM108" s="245">
        <v>1157</v>
      </c>
      <c r="BN108" s="245">
        <v>1168</v>
      </c>
      <c r="BO108" s="245">
        <v>1074</v>
      </c>
      <c r="BP108" s="245">
        <v>635</v>
      </c>
      <c r="BQ108" s="245">
        <v>765</v>
      </c>
      <c r="BR108" s="245">
        <v>890</v>
      </c>
      <c r="BS108" s="245">
        <v>844</v>
      </c>
      <c r="BT108" s="245">
        <v>880</v>
      </c>
      <c r="BU108" s="245">
        <v>910</v>
      </c>
      <c r="BV108" s="245">
        <v>767</v>
      </c>
      <c r="BW108" s="245">
        <v>697</v>
      </c>
      <c r="BX108" s="245">
        <v>757</v>
      </c>
      <c r="BY108" s="245">
        <v>848</v>
      </c>
      <c r="BZ108" s="245">
        <v>799</v>
      </c>
      <c r="CA108" s="245">
        <v>839</v>
      </c>
      <c r="CB108" s="245">
        <v>721</v>
      </c>
      <c r="CC108" s="245">
        <v>793</v>
      </c>
      <c r="CD108" s="245">
        <v>725</v>
      </c>
      <c r="CE108" s="245">
        <v>771</v>
      </c>
      <c r="CF108" s="245">
        <v>654</v>
      </c>
      <c r="CG108" s="245">
        <v>682</v>
      </c>
      <c r="CH108" s="245">
        <v>587</v>
      </c>
      <c r="CI108" s="245">
        <v>551</v>
      </c>
      <c r="CJ108" s="245">
        <v>492</v>
      </c>
      <c r="CK108" s="245">
        <v>418</v>
      </c>
      <c r="CL108" s="245">
        <v>346</v>
      </c>
      <c r="CM108" s="245">
        <v>325</v>
      </c>
      <c r="CN108" s="245">
        <v>321</v>
      </c>
      <c r="CO108" s="245">
        <v>253</v>
      </c>
      <c r="CP108" s="245">
        <v>239</v>
      </c>
      <c r="CQ108" s="245">
        <v>184</v>
      </c>
      <c r="CR108" s="245">
        <v>137</v>
      </c>
      <c r="CS108" s="245">
        <v>106</v>
      </c>
      <c r="CT108" s="245">
        <v>100</v>
      </c>
      <c r="CU108" s="245">
        <v>89</v>
      </c>
      <c r="CV108" s="245">
        <v>72</v>
      </c>
      <c r="CW108" s="245">
        <v>55</v>
      </c>
      <c r="CX108" s="245">
        <v>42</v>
      </c>
      <c r="CY108" s="245">
        <v>28</v>
      </c>
      <c r="CZ108" s="245">
        <v>43</v>
      </c>
      <c r="DA108" s="266">
        <v>535</v>
      </c>
      <c r="DB108" s="245">
        <v>2697</v>
      </c>
      <c r="DC108" s="245">
        <v>2692</v>
      </c>
      <c r="DD108" s="245">
        <v>2608</v>
      </c>
      <c r="DE108" s="245">
        <v>2864</v>
      </c>
      <c r="DF108" s="245">
        <v>4115</v>
      </c>
      <c r="DG108" s="245">
        <v>4340</v>
      </c>
      <c r="DH108" s="245">
        <v>5031</v>
      </c>
      <c r="DI108" s="245">
        <v>5968</v>
      </c>
      <c r="DJ108" s="245">
        <v>4935</v>
      </c>
      <c r="DK108" s="245">
        <v>4224</v>
      </c>
      <c r="DL108" s="245">
        <v>3711</v>
      </c>
      <c r="DM108" s="245">
        <v>4059</v>
      </c>
      <c r="DN108" s="245">
        <v>4939</v>
      </c>
      <c r="DO108" s="245">
        <v>4289</v>
      </c>
      <c r="DP108" s="245">
        <v>3868</v>
      </c>
      <c r="DQ108" s="245">
        <v>3849</v>
      </c>
      <c r="DR108" s="245">
        <v>2966</v>
      </c>
      <c r="DS108" s="245">
        <v>1663</v>
      </c>
      <c r="DT108" s="245">
        <v>766</v>
      </c>
      <c r="DU108" s="245">
        <v>286</v>
      </c>
      <c r="DV108" s="245">
        <v>43</v>
      </c>
      <c r="DW108" s="266">
        <f t="shared" si="96"/>
        <v>69913</v>
      </c>
      <c r="DX108" s="447">
        <f t="shared" si="97"/>
        <v>21</v>
      </c>
      <c r="DY108" s="447">
        <f t="shared" si="98"/>
        <v>21</v>
      </c>
      <c r="DZ108" s="447">
        <f t="shared" si="99"/>
        <v>20</v>
      </c>
      <c r="EA108" s="447">
        <f t="shared" si="100"/>
        <v>22</v>
      </c>
      <c r="EB108" s="447">
        <f t="shared" si="101"/>
        <v>31</v>
      </c>
      <c r="EC108" s="447">
        <f t="shared" si="102"/>
        <v>33</v>
      </c>
      <c r="ED108" s="447">
        <f t="shared" si="103"/>
        <v>38</v>
      </c>
      <c r="EE108" s="447">
        <f t="shared" si="104"/>
        <v>46</v>
      </c>
      <c r="EF108" s="447">
        <f t="shared" si="105"/>
        <v>38</v>
      </c>
      <c r="EG108" s="447">
        <f t="shared" si="106"/>
        <v>32</v>
      </c>
      <c r="EH108" s="447">
        <f t="shared" si="107"/>
        <v>28</v>
      </c>
      <c r="EI108" s="447">
        <f t="shared" si="108"/>
        <v>31</v>
      </c>
      <c r="EJ108" s="448">
        <f>ROUND($DA108*DN108/$DW108,0)</f>
        <v>38</v>
      </c>
      <c r="EK108" s="447">
        <f t="shared" si="109"/>
        <v>33</v>
      </c>
      <c r="EL108" s="447">
        <f t="shared" si="110"/>
        <v>30</v>
      </c>
      <c r="EM108" s="447">
        <f t="shared" si="111"/>
        <v>29</v>
      </c>
      <c r="EN108" s="447">
        <f t="shared" si="112"/>
        <v>23</v>
      </c>
      <c r="EO108" s="447">
        <f t="shared" si="113"/>
        <v>13</v>
      </c>
      <c r="EP108" s="447">
        <f t="shared" si="114"/>
        <v>6</v>
      </c>
      <c r="EQ108" s="447">
        <f t="shared" si="115"/>
        <v>2</v>
      </c>
      <c r="ER108" s="447">
        <f t="shared" si="116"/>
        <v>0</v>
      </c>
      <c r="ES108" s="245">
        <f t="shared" si="117"/>
        <v>535</v>
      </c>
      <c r="EU108" s="245">
        <f t="shared" si="120"/>
        <v>2718</v>
      </c>
      <c r="EV108" s="245">
        <f t="shared" si="121"/>
        <v>2713</v>
      </c>
      <c r="EW108" s="245">
        <f t="shared" si="122"/>
        <v>2628</v>
      </c>
      <c r="EX108" s="245">
        <f t="shared" si="123"/>
        <v>2886</v>
      </c>
      <c r="EY108" s="245">
        <f t="shared" si="124"/>
        <v>4146</v>
      </c>
      <c r="EZ108" s="245">
        <f t="shared" si="125"/>
        <v>4373</v>
      </c>
      <c r="FA108" s="245">
        <f t="shared" si="126"/>
        <v>5069</v>
      </c>
      <c r="FB108" s="245">
        <f t="shared" si="127"/>
        <v>6014</v>
      </c>
      <c r="FC108" s="245">
        <f t="shared" si="128"/>
        <v>4973</v>
      </c>
      <c r="FD108" s="245">
        <f t="shared" si="129"/>
        <v>4256</v>
      </c>
      <c r="FE108" s="245">
        <f t="shared" si="130"/>
        <v>3739</v>
      </c>
      <c r="FF108" s="245">
        <f t="shared" si="131"/>
        <v>4090</v>
      </c>
      <c r="FG108" s="245">
        <f t="shared" si="132"/>
        <v>4977</v>
      </c>
      <c r="FH108" s="245">
        <f t="shared" si="133"/>
        <v>4322</v>
      </c>
      <c r="FI108" s="245">
        <f t="shared" si="134"/>
        <v>3898</v>
      </c>
      <c r="FJ108" s="245">
        <f t="shared" si="135"/>
        <v>3878</v>
      </c>
      <c r="FK108" s="245">
        <f t="shared" si="136"/>
        <v>2989</v>
      </c>
      <c r="FL108" s="245">
        <f t="shared" si="137"/>
        <v>1676</v>
      </c>
      <c r="FM108" s="245">
        <f t="shared" si="138"/>
        <v>772</v>
      </c>
      <c r="FN108" s="245">
        <f t="shared" si="139"/>
        <v>288</v>
      </c>
      <c r="FO108" s="245">
        <f t="shared" si="140"/>
        <v>43</v>
      </c>
      <c r="FP108" s="266">
        <f t="shared" si="118"/>
        <v>70448</v>
      </c>
      <c r="FQ108" s="443">
        <f t="shared" si="141"/>
        <v>0</v>
      </c>
    </row>
    <row r="109" spans="1:173" s="232" customFormat="1" ht="12.75" x14ac:dyDescent="0.15">
      <c r="A109" s="230" t="s">
        <v>1072</v>
      </c>
      <c r="B109" s="261" t="s">
        <v>1067</v>
      </c>
      <c r="C109" s="245">
        <v>55821</v>
      </c>
      <c r="D109" s="245">
        <v>399</v>
      </c>
      <c r="E109" s="245">
        <v>372</v>
      </c>
      <c r="F109" s="245">
        <v>332</v>
      </c>
      <c r="G109" s="245">
        <v>349</v>
      </c>
      <c r="H109" s="245">
        <v>335</v>
      </c>
      <c r="I109" s="245">
        <v>317</v>
      </c>
      <c r="J109" s="245">
        <v>322</v>
      </c>
      <c r="K109" s="245">
        <v>355</v>
      </c>
      <c r="L109" s="245">
        <v>340</v>
      </c>
      <c r="M109" s="245">
        <v>333</v>
      </c>
      <c r="N109" s="245">
        <v>331</v>
      </c>
      <c r="O109" s="245">
        <v>352</v>
      </c>
      <c r="P109" s="245">
        <v>372</v>
      </c>
      <c r="Q109" s="245">
        <v>372</v>
      </c>
      <c r="R109" s="245">
        <v>326</v>
      </c>
      <c r="S109" s="245">
        <v>370</v>
      </c>
      <c r="T109" s="245">
        <v>335</v>
      </c>
      <c r="U109" s="245">
        <v>366</v>
      </c>
      <c r="V109" s="245">
        <v>336</v>
      </c>
      <c r="W109" s="245">
        <v>430</v>
      </c>
      <c r="X109" s="245">
        <v>465</v>
      </c>
      <c r="Y109" s="245">
        <v>484</v>
      </c>
      <c r="Z109" s="245">
        <v>564</v>
      </c>
      <c r="AA109" s="245">
        <v>642</v>
      </c>
      <c r="AB109" s="245">
        <v>640</v>
      </c>
      <c r="AC109" s="245">
        <v>691</v>
      </c>
      <c r="AD109" s="245">
        <v>656</v>
      </c>
      <c r="AE109" s="245">
        <v>731</v>
      </c>
      <c r="AF109" s="245">
        <v>710</v>
      </c>
      <c r="AG109" s="245">
        <v>657</v>
      </c>
      <c r="AH109" s="245">
        <v>665</v>
      </c>
      <c r="AI109" s="245">
        <v>610</v>
      </c>
      <c r="AJ109" s="245">
        <v>723</v>
      </c>
      <c r="AK109" s="245">
        <v>671</v>
      </c>
      <c r="AL109" s="245">
        <v>751</v>
      </c>
      <c r="AM109" s="245">
        <v>809</v>
      </c>
      <c r="AN109" s="245">
        <v>752</v>
      </c>
      <c r="AO109" s="245">
        <v>803</v>
      </c>
      <c r="AP109" s="245">
        <v>732</v>
      </c>
      <c r="AQ109" s="245">
        <v>781</v>
      </c>
      <c r="AR109" s="245">
        <v>795</v>
      </c>
      <c r="AS109" s="245">
        <v>708</v>
      </c>
      <c r="AT109" s="245">
        <v>744</v>
      </c>
      <c r="AU109" s="245">
        <v>666</v>
      </c>
      <c r="AV109" s="245">
        <v>531</v>
      </c>
      <c r="AW109" s="245">
        <v>653</v>
      </c>
      <c r="AX109" s="245">
        <v>653</v>
      </c>
      <c r="AY109" s="245">
        <v>592</v>
      </c>
      <c r="AZ109" s="245">
        <v>578</v>
      </c>
      <c r="BA109" s="245">
        <v>560</v>
      </c>
      <c r="BB109" s="245">
        <v>571</v>
      </c>
      <c r="BC109" s="245">
        <v>550</v>
      </c>
      <c r="BD109" s="245">
        <v>596</v>
      </c>
      <c r="BE109" s="245">
        <v>563</v>
      </c>
      <c r="BF109" s="245">
        <v>588</v>
      </c>
      <c r="BG109" s="245">
        <v>564</v>
      </c>
      <c r="BH109" s="245">
        <v>598</v>
      </c>
      <c r="BI109" s="245">
        <v>655</v>
      </c>
      <c r="BJ109" s="245">
        <v>647</v>
      </c>
      <c r="BK109" s="245">
        <v>763</v>
      </c>
      <c r="BL109" s="245">
        <v>801</v>
      </c>
      <c r="BM109" s="245">
        <v>938</v>
      </c>
      <c r="BN109" s="245">
        <v>1009</v>
      </c>
      <c r="BO109" s="245">
        <v>942</v>
      </c>
      <c r="BP109" s="245">
        <v>603</v>
      </c>
      <c r="BQ109" s="245">
        <v>726</v>
      </c>
      <c r="BR109" s="245">
        <v>803</v>
      </c>
      <c r="BS109" s="245">
        <v>832</v>
      </c>
      <c r="BT109" s="245">
        <v>925</v>
      </c>
      <c r="BU109" s="245">
        <v>951</v>
      </c>
      <c r="BV109" s="245">
        <v>795</v>
      </c>
      <c r="BW109" s="245">
        <v>717</v>
      </c>
      <c r="BX109" s="245">
        <v>788</v>
      </c>
      <c r="BY109" s="245">
        <v>819</v>
      </c>
      <c r="BZ109" s="245">
        <v>839</v>
      </c>
      <c r="CA109" s="245">
        <v>864</v>
      </c>
      <c r="CB109" s="245">
        <v>809</v>
      </c>
      <c r="CC109" s="245">
        <v>753</v>
      </c>
      <c r="CD109" s="245">
        <v>707</v>
      </c>
      <c r="CE109" s="245">
        <v>670</v>
      </c>
      <c r="CF109" s="245">
        <v>609</v>
      </c>
      <c r="CG109" s="245">
        <v>640</v>
      </c>
      <c r="CH109" s="245">
        <v>498</v>
      </c>
      <c r="CI109" s="245">
        <v>531</v>
      </c>
      <c r="CJ109" s="245">
        <v>520</v>
      </c>
      <c r="CK109" s="245">
        <v>399</v>
      </c>
      <c r="CL109" s="245">
        <v>348</v>
      </c>
      <c r="CM109" s="245">
        <v>326</v>
      </c>
      <c r="CN109" s="245">
        <v>289</v>
      </c>
      <c r="CO109" s="245">
        <v>222</v>
      </c>
      <c r="CP109" s="245">
        <v>219</v>
      </c>
      <c r="CQ109" s="245">
        <v>154</v>
      </c>
      <c r="CR109" s="245">
        <v>130</v>
      </c>
      <c r="CS109" s="245">
        <v>89</v>
      </c>
      <c r="CT109" s="245">
        <v>96</v>
      </c>
      <c r="CU109" s="245">
        <v>68</v>
      </c>
      <c r="CV109" s="245">
        <v>54</v>
      </c>
      <c r="CW109" s="245">
        <v>41</v>
      </c>
      <c r="CX109" s="245">
        <v>35</v>
      </c>
      <c r="CY109" s="245">
        <v>15</v>
      </c>
      <c r="CZ109" s="245">
        <v>32</v>
      </c>
      <c r="DA109" s="266">
        <v>1059</v>
      </c>
      <c r="DB109" s="245">
        <v>1787</v>
      </c>
      <c r="DC109" s="245">
        <v>1667</v>
      </c>
      <c r="DD109" s="245">
        <v>1753</v>
      </c>
      <c r="DE109" s="245">
        <v>1837</v>
      </c>
      <c r="DF109" s="245">
        <v>2795</v>
      </c>
      <c r="DG109" s="245">
        <v>3445</v>
      </c>
      <c r="DH109" s="245">
        <v>3420</v>
      </c>
      <c r="DI109" s="245">
        <v>3877</v>
      </c>
      <c r="DJ109" s="245">
        <v>3444</v>
      </c>
      <c r="DK109" s="245">
        <v>3036</v>
      </c>
      <c r="DL109" s="245">
        <v>2868</v>
      </c>
      <c r="DM109" s="245">
        <v>3227</v>
      </c>
      <c r="DN109" s="245">
        <v>4293</v>
      </c>
      <c r="DO109" s="245">
        <v>4237</v>
      </c>
      <c r="DP109" s="245">
        <v>3958</v>
      </c>
      <c r="DQ109" s="245">
        <v>3803</v>
      </c>
      <c r="DR109" s="245">
        <v>2798</v>
      </c>
      <c r="DS109" s="245">
        <v>1584</v>
      </c>
      <c r="DT109" s="245">
        <v>688</v>
      </c>
      <c r="DU109" s="245">
        <v>213</v>
      </c>
      <c r="DV109" s="245">
        <v>32</v>
      </c>
      <c r="DW109" s="266">
        <f t="shared" si="96"/>
        <v>54762</v>
      </c>
      <c r="DX109" s="447">
        <f t="shared" si="97"/>
        <v>35</v>
      </c>
      <c r="DY109" s="447">
        <f t="shared" si="98"/>
        <v>32</v>
      </c>
      <c r="DZ109" s="447">
        <f t="shared" si="99"/>
        <v>34</v>
      </c>
      <c r="EA109" s="447">
        <f t="shared" si="100"/>
        <v>36</v>
      </c>
      <c r="EB109" s="447">
        <f t="shared" si="101"/>
        <v>54</v>
      </c>
      <c r="EC109" s="447">
        <f t="shared" si="102"/>
        <v>67</v>
      </c>
      <c r="ED109" s="447">
        <f t="shared" si="103"/>
        <v>66</v>
      </c>
      <c r="EE109" s="447">
        <f t="shared" si="104"/>
        <v>75</v>
      </c>
      <c r="EF109" s="447">
        <f t="shared" si="105"/>
        <v>67</v>
      </c>
      <c r="EG109" s="447">
        <f t="shared" si="106"/>
        <v>59</v>
      </c>
      <c r="EH109" s="447">
        <f t="shared" si="107"/>
        <v>55</v>
      </c>
      <c r="EI109" s="447">
        <f t="shared" si="108"/>
        <v>62</v>
      </c>
      <c r="EJ109" s="448">
        <f>ROUND($DA109*DN109/$DW109,0)-1</f>
        <v>82</v>
      </c>
      <c r="EK109" s="447">
        <f t="shared" si="109"/>
        <v>82</v>
      </c>
      <c r="EL109" s="447">
        <f t="shared" si="110"/>
        <v>77</v>
      </c>
      <c r="EM109" s="447">
        <f t="shared" si="111"/>
        <v>74</v>
      </c>
      <c r="EN109" s="447">
        <f t="shared" si="112"/>
        <v>54</v>
      </c>
      <c r="EO109" s="447">
        <f t="shared" si="113"/>
        <v>31</v>
      </c>
      <c r="EP109" s="447">
        <f t="shared" si="114"/>
        <v>13</v>
      </c>
      <c r="EQ109" s="447">
        <f t="shared" si="115"/>
        <v>4</v>
      </c>
      <c r="ER109" s="448">
        <f>ROUND($DA109*DV109/$DW109,0)-1</f>
        <v>0</v>
      </c>
      <c r="ES109" s="245">
        <f t="shared" si="117"/>
        <v>1059</v>
      </c>
      <c r="EU109" s="245">
        <f t="shared" si="120"/>
        <v>1822</v>
      </c>
      <c r="EV109" s="245">
        <f t="shared" si="121"/>
        <v>1699</v>
      </c>
      <c r="EW109" s="245">
        <f t="shared" si="122"/>
        <v>1787</v>
      </c>
      <c r="EX109" s="245">
        <f t="shared" si="123"/>
        <v>1873</v>
      </c>
      <c r="EY109" s="245">
        <f t="shared" si="124"/>
        <v>2849</v>
      </c>
      <c r="EZ109" s="245">
        <f t="shared" si="125"/>
        <v>3512</v>
      </c>
      <c r="FA109" s="245">
        <f t="shared" si="126"/>
        <v>3486</v>
      </c>
      <c r="FB109" s="245">
        <f t="shared" si="127"/>
        <v>3952</v>
      </c>
      <c r="FC109" s="245">
        <f t="shared" si="128"/>
        <v>3511</v>
      </c>
      <c r="FD109" s="245">
        <f t="shared" si="129"/>
        <v>3095</v>
      </c>
      <c r="FE109" s="245">
        <f t="shared" si="130"/>
        <v>2923</v>
      </c>
      <c r="FF109" s="245">
        <f t="shared" si="131"/>
        <v>3289</v>
      </c>
      <c r="FG109" s="245">
        <f t="shared" si="132"/>
        <v>4375</v>
      </c>
      <c r="FH109" s="245">
        <f t="shared" si="133"/>
        <v>4319</v>
      </c>
      <c r="FI109" s="245">
        <f t="shared" si="134"/>
        <v>4035</v>
      </c>
      <c r="FJ109" s="245">
        <f t="shared" si="135"/>
        <v>3877</v>
      </c>
      <c r="FK109" s="245">
        <f t="shared" si="136"/>
        <v>2852</v>
      </c>
      <c r="FL109" s="245">
        <f t="shared" si="137"/>
        <v>1615</v>
      </c>
      <c r="FM109" s="245">
        <f t="shared" si="138"/>
        <v>701</v>
      </c>
      <c r="FN109" s="245">
        <f t="shared" si="139"/>
        <v>217</v>
      </c>
      <c r="FO109" s="245">
        <f t="shared" si="140"/>
        <v>32</v>
      </c>
      <c r="FP109" s="266">
        <f t="shared" si="118"/>
        <v>55821</v>
      </c>
      <c r="FQ109" s="443">
        <f t="shared" si="141"/>
        <v>0</v>
      </c>
    </row>
    <row r="110" spans="1:173" s="232" customFormat="1" ht="12.75" x14ac:dyDescent="0.15">
      <c r="A110" s="230" t="s">
        <v>1073</v>
      </c>
      <c r="B110" s="261" t="s">
        <v>1067</v>
      </c>
      <c r="C110" s="245">
        <v>53967</v>
      </c>
      <c r="D110" s="245">
        <v>333</v>
      </c>
      <c r="E110" s="245">
        <v>321</v>
      </c>
      <c r="F110" s="245">
        <v>334</v>
      </c>
      <c r="G110" s="245">
        <v>335</v>
      </c>
      <c r="H110" s="245">
        <v>367</v>
      </c>
      <c r="I110" s="245">
        <v>343</v>
      </c>
      <c r="J110" s="245">
        <v>359</v>
      </c>
      <c r="K110" s="245">
        <v>326</v>
      </c>
      <c r="L110" s="245">
        <v>346</v>
      </c>
      <c r="M110" s="245">
        <v>325</v>
      </c>
      <c r="N110" s="245">
        <v>362</v>
      </c>
      <c r="O110" s="245">
        <v>374</v>
      </c>
      <c r="P110" s="245">
        <v>402</v>
      </c>
      <c r="Q110" s="245">
        <v>390</v>
      </c>
      <c r="R110" s="245">
        <v>376</v>
      </c>
      <c r="S110" s="245">
        <v>352</v>
      </c>
      <c r="T110" s="245">
        <v>374</v>
      </c>
      <c r="U110" s="245">
        <v>393</v>
      </c>
      <c r="V110" s="245">
        <v>427</v>
      </c>
      <c r="W110" s="245">
        <v>484</v>
      </c>
      <c r="X110" s="245">
        <v>506</v>
      </c>
      <c r="Y110" s="245">
        <v>498</v>
      </c>
      <c r="Z110" s="245">
        <v>529</v>
      </c>
      <c r="AA110" s="245">
        <v>535</v>
      </c>
      <c r="AB110" s="245">
        <v>570</v>
      </c>
      <c r="AC110" s="245">
        <v>528</v>
      </c>
      <c r="AD110" s="245">
        <v>562</v>
      </c>
      <c r="AE110" s="245">
        <v>613</v>
      </c>
      <c r="AF110" s="245">
        <v>531</v>
      </c>
      <c r="AG110" s="245">
        <v>481</v>
      </c>
      <c r="AH110" s="245">
        <v>522</v>
      </c>
      <c r="AI110" s="245">
        <v>573</v>
      </c>
      <c r="AJ110" s="245">
        <v>595</v>
      </c>
      <c r="AK110" s="245">
        <v>555</v>
      </c>
      <c r="AL110" s="245">
        <v>610</v>
      </c>
      <c r="AM110" s="245">
        <v>656</v>
      </c>
      <c r="AN110" s="245">
        <v>755</v>
      </c>
      <c r="AO110" s="245">
        <v>741</v>
      </c>
      <c r="AP110" s="245">
        <v>700</v>
      </c>
      <c r="AQ110" s="245">
        <v>691</v>
      </c>
      <c r="AR110" s="245">
        <v>676</v>
      </c>
      <c r="AS110" s="245">
        <v>670</v>
      </c>
      <c r="AT110" s="245">
        <v>673</v>
      </c>
      <c r="AU110" s="245">
        <v>600</v>
      </c>
      <c r="AV110" s="245">
        <v>588</v>
      </c>
      <c r="AW110" s="245">
        <v>598</v>
      </c>
      <c r="AX110" s="245">
        <v>625</v>
      </c>
      <c r="AY110" s="245">
        <v>615</v>
      </c>
      <c r="AZ110" s="245">
        <v>581</v>
      </c>
      <c r="BA110" s="245">
        <v>569</v>
      </c>
      <c r="BB110" s="245">
        <v>554</v>
      </c>
      <c r="BC110" s="245">
        <v>567</v>
      </c>
      <c r="BD110" s="245">
        <v>639</v>
      </c>
      <c r="BE110" s="245">
        <v>534</v>
      </c>
      <c r="BF110" s="245">
        <v>591</v>
      </c>
      <c r="BG110" s="245">
        <v>581</v>
      </c>
      <c r="BH110" s="245">
        <v>612</v>
      </c>
      <c r="BI110" s="245">
        <v>660</v>
      </c>
      <c r="BJ110" s="245">
        <v>694</v>
      </c>
      <c r="BK110" s="245">
        <v>792</v>
      </c>
      <c r="BL110" s="245">
        <v>827</v>
      </c>
      <c r="BM110" s="245">
        <v>995</v>
      </c>
      <c r="BN110" s="245">
        <v>994</v>
      </c>
      <c r="BO110" s="245">
        <v>1010</v>
      </c>
      <c r="BP110" s="245">
        <v>613</v>
      </c>
      <c r="BQ110" s="245">
        <v>672</v>
      </c>
      <c r="BR110" s="245">
        <v>887</v>
      </c>
      <c r="BS110" s="245">
        <v>904</v>
      </c>
      <c r="BT110" s="245">
        <v>949</v>
      </c>
      <c r="BU110" s="245">
        <v>979</v>
      </c>
      <c r="BV110" s="245">
        <v>884</v>
      </c>
      <c r="BW110" s="245">
        <v>758</v>
      </c>
      <c r="BX110" s="245">
        <v>811</v>
      </c>
      <c r="BY110" s="245">
        <v>895</v>
      </c>
      <c r="BZ110" s="245">
        <v>899</v>
      </c>
      <c r="CA110" s="245">
        <v>834</v>
      </c>
      <c r="CB110" s="245">
        <v>734</v>
      </c>
      <c r="CC110" s="245">
        <v>756</v>
      </c>
      <c r="CD110" s="245">
        <v>731</v>
      </c>
      <c r="CE110" s="245">
        <v>714</v>
      </c>
      <c r="CF110" s="245">
        <v>627</v>
      </c>
      <c r="CG110" s="245">
        <v>607</v>
      </c>
      <c r="CH110" s="245">
        <v>536</v>
      </c>
      <c r="CI110" s="245">
        <v>520</v>
      </c>
      <c r="CJ110" s="245">
        <v>533</v>
      </c>
      <c r="CK110" s="245">
        <v>406</v>
      </c>
      <c r="CL110" s="245">
        <v>374</v>
      </c>
      <c r="CM110" s="245">
        <v>314</v>
      </c>
      <c r="CN110" s="245">
        <v>308</v>
      </c>
      <c r="CO110" s="245">
        <v>228</v>
      </c>
      <c r="CP110" s="245">
        <v>235</v>
      </c>
      <c r="CQ110" s="245">
        <v>140</v>
      </c>
      <c r="CR110" s="245">
        <v>147</v>
      </c>
      <c r="CS110" s="245">
        <v>102</v>
      </c>
      <c r="CT110" s="245">
        <v>103</v>
      </c>
      <c r="CU110" s="245">
        <v>72</v>
      </c>
      <c r="CV110" s="245">
        <v>55</v>
      </c>
      <c r="CW110" s="245">
        <v>31</v>
      </c>
      <c r="CX110" s="245">
        <v>31</v>
      </c>
      <c r="CY110" s="245">
        <v>23</v>
      </c>
      <c r="CZ110" s="245">
        <v>33</v>
      </c>
      <c r="DA110" s="266">
        <v>203</v>
      </c>
      <c r="DB110" s="245">
        <v>1690</v>
      </c>
      <c r="DC110" s="245">
        <v>1699</v>
      </c>
      <c r="DD110" s="245">
        <v>1904</v>
      </c>
      <c r="DE110" s="245">
        <v>2030</v>
      </c>
      <c r="DF110" s="245">
        <v>2638</v>
      </c>
      <c r="DG110" s="245">
        <v>2715</v>
      </c>
      <c r="DH110" s="245">
        <v>2855</v>
      </c>
      <c r="DI110" s="245">
        <v>3543</v>
      </c>
      <c r="DJ110" s="245">
        <v>3207</v>
      </c>
      <c r="DK110" s="245">
        <v>2988</v>
      </c>
      <c r="DL110" s="245">
        <v>2885</v>
      </c>
      <c r="DM110" s="245">
        <v>3339</v>
      </c>
      <c r="DN110" s="245">
        <v>4439</v>
      </c>
      <c r="DO110" s="245">
        <v>4391</v>
      </c>
      <c r="DP110" s="245">
        <v>4247</v>
      </c>
      <c r="DQ110" s="245">
        <v>3769</v>
      </c>
      <c r="DR110" s="245">
        <v>2823</v>
      </c>
      <c r="DS110" s="245">
        <v>1630</v>
      </c>
      <c r="DT110" s="245">
        <v>727</v>
      </c>
      <c r="DU110" s="245">
        <v>212</v>
      </c>
      <c r="DV110" s="245">
        <v>33</v>
      </c>
      <c r="DW110" s="266">
        <f t="shared" si="96"/>
        <v>53764</v>
      </c>
      <c r="DX110" s="447">
        <f t="shared" si="97"/>
        <v>6</v>
      </c>
      <c r="DY110" s="447">
        <f t="shared" si="98"/>
        <v>6</v>
      </c>
      <c r="DZ110" s="447">
        <f t="shared" si="99"/>
        <v>7</v>
      </c>
      <c r="EA110" s="447">
        <f t="shared" si="100"/>
        <v>8</v>
      </c>
      <c r="EB110" s="447">
        <f t="shared" si="101"/>
        <v>10</v>
      </c>
      <c r="EC110" s="447">
        <f t="shared" si="102"/>
        <v>10</v>
      </c>
      <c r="ED110" s="447">
        <f t="shared" si="103"/>
        <v>11</v>
      </c>
      <c r="EE110" s="447">
        <f t="shared" si="104"/>
        <v>13</v>
      </c>
      <c r="EF110" s="447">
        <f t="shared" si="105"/>
        <v>12</v>
      </c>
      <c r="EG110" s="447">
        <f t="shared" si="106"/>
        <v>11</v>
      </c>
      <c r="EH110" s="447">
        <f t="shared" si="107"/>
        <v>11</v>
      </c>
      <c r="EI110" s="447">
        <f t="shared" si="108"/>
        <v>13</v>
      </c>
      <c r="EJ110" s="448">
        <f>ROUND($DA110*DN110/$DW110,0)</f>
        <v>17</v>
      </c>
      <c r="EK110" s="447">
        <f t="shared" si="109"/>
        <v>17</v>
      </c>
      <c r="EL110" s="447">
        <f t="shared" si="110"/>
        <v>16</v>
      </c>
      <c r="EM110" s="447">
        <f t="shared" si="111"/>
        <v>14</v>
      </c>
      <c r="EN110" s="447">
        <f t="shared" si="112"/>
        <v>11</v>
      </c>
      <c r="EO110" s="447">
        <f t="shared" si="113"/>
        <v>6</v>
      </c>
      <c r="EP110" s="447">
        <f t="shared" si="114"/>
        <v>3</v>
      </c>
      <c r="EQ110" s="447">
        <f t="shared" si="115"/>
        <v>1</v>
      </c>
      <c r="ER110" s="447">
        <f t="shared" si="116"/>
        <v>0</v>
      </c>
      <c r="ES110" s="245">
        <f t="shared" si="117"/>
        <v>203</v>
      </c>
      <c r="EU110" s="245">
        <f t="shared" si="120"/>
        <v>1696</v>
      </c>
      <c r="EV110" s="245">
        <f t="shared" si="121"/>
        <v>1705</v>
      </c>
      <c r="EW110" s="245">
        <f t="shared" si="122"/>
        <v>1911</v>
      </c>
      <c r="EX110" s="245">
        <f t="shared" si="123"/>
        <v>2038</v>
      </c>
      <c r="EY110" s="245">
        <f t="shared" si="124"/>
        <v>2648</v>
      </c>
      <c r="EZ110" s="245">
        <f t="shared" si="125"/>
        <v>2725</v>
      </c>
      <c r="FA110" s="245">
        <f t="shared" si="126"/>
        <v>2866</v>
      </c>
      <c r="FB110" s="245">
        <f t="shared" si="127"/>
        <v>3556</v>
      </c>
      <c r="FC110" s="245">
        <f t="shared" si="128"/>
        <v>3219</v>
      </c>
      <c r="FD110" s="245">
        <f t="shared" si="129"/>
        <v>2999</v>
      </c>
      <c r="FE110" s="245">
        <f t="shared" si="130"/>
        <v>2896</v>
      </c>
      <c r="FF110" s="245">
        <f t="shared" si="131"/>
        <v>3352</v>
      </c>
      <c r="FG110" s="245">
        <f t="shared" si="132"/>
        <v>4456</v>
      </c>
      <c r="FH110" s="245">
        <f t="shared" si="133"/>
        <v>4408</v>
      </c>
      <c r="FI110" s="245">
        <f t="shared" si="134"/>
        <v>4263</v>
      </c>
      <c r="FJ110" s="245">
        <f t="shared" si="135"/>
        <v>3783</v>
      </c>
      <c r="FK110" s="245">
        <f t="shared" si="136"/>
        <v>2834</v>
      </c>
      <c r="FL110" s="245">
        <f t="shared" si="137"/>
        <v>1636</v>
      </c>
      <c r="FM110" s="245">
        <f t="shared" si="138"/>
        <v>730</v>
      </c>
      <c r="FN110" s="245">
        <f t="shared" si="139"/>
        <v>213</v>
      </c>
      <c r="FO110" s="245">
        <f t="shared" si="140"/>
        <v>33</v>
      </c>
      <c r="FP110" s="266">
        <f t="shared" si="118"/>
        <v>53967</v>
      </c>
      <c r="FQ110" s="443">
        <f t="shared" si="141"/>
        <v>0</v>
      </c>
    </row>
    <row r="111" spans="1:173" s="232" customFormat="1" ht="12.75" x14ac:dyDescent="0.15">
      <c r="A111" s="230" t="s">
        <v>1074</v>
      </c>
      <c r="B111" s="261" t="s">
        <v>1067</v>
      </c>
      <c r="C111" s="245">
        <v>89859</v>
      </c>
      <c r="D111" s="245">
        <v>660</v>
      </c>
      <c r="E111" s="245">
        <v>627</v>
      </c>
      <c r="F111" s="245">
        <v>601</v>
      </c>
      <c r="G111" s="245">
        <v>632</v>
      </c>
      <c r="H111" s="245">
        <v>625</v>
      </c>
      <c r="I111" s="245">
        <v>558</v>
      </c>
      <c r="J111" s="245">
        <v>603</v>
      </c>
      <c r="K111" s="245">
        <v>689</v>
      </c>
      <c r="L111" s="245">
        <v>692</v>
      </c>
      <c r="M111" s="245">
        <v>671</v>
      </c>
      <c r="N111" s="245">
        <v>699</v>
      </c>
      <c r="O111" s="245">
        <v>668</v>
      </c>
      <c r="P111" s="245">
        <v>683</v>
      </c>
      <c r="Q111" s="245">
        <v>692</v>
      </c>
      <c r="R111" s="245">
        <v>702</v>
      </c>
      <c r="S111" s="245">
        <v>774</v>
      </c>
      <c r="T111" s="245">
        <v>742</v>
      </c>
      <c r="U111" s="245">
        <v>766</v>
      </c>
      <c r="V111" s="245">
        <v>876</v>
      </c>
      <c r="W111" s="245">
        <v>1078</v>
      </c>
      <c r="X111" s="245">
        <v>1035</v>
      </c>
      <c r="Y111" s="245">
        <v>963</v>
      </c>
      <c r="Z111" s="245">
        <v>1010</v>
      </c>
      <c r="AA111" s="245">
        <v>935</v>
      </c>
      <c r="AB111" s="245">
        <v>880</v>
      </c>
      <c r="AC111" s="245">
        <v>932</v>
      </c>
      <c r="AD111" s="245">
        <v>956</v>
      </c>
      <c r="AE111" s="245">
        <v>1005</v>
      </c>
      <c r="AF111" s="245">
        <v>962</v>
      </c>
      <c r="AG111" s="245">
        <v>914</v>
      </c>
      <c r="AH111" s="245">
        <v>1063</v>
      </c>
      <c r="AI111" s="245">
        <v>989</v>
      </c>
      <c r="AJ111" s="245">
        <v>1010</v>
      </c>
      <c r="AK111" s="245">
        <v>1121</v>
      </c>
      <c r="AL111" s="245">
        <v>1128</v>
      </c>
      <c r="AM111" s="245">
        <v>1168</v>
      </c>
      <c r="AN111" s="245">
        <v>1219</v>
      </c>
      <c r="AO111" s="245">
        <v>1190</v>
      </c>
      <c r="AP111" s="245">
        <v>1247</v>
      </c>
      <c r="AQ111" s="245">
        <v>1265</v>
      </c>
      <c r="AR111" s="245">
        <v>1198</v>
      </c>
      <c r="AS111" s="245">
        <v>1201</v>
      </c>
      <c r="AT111" s="245">
        <v>1175</v>
      </c>
      <c r="AU111" s="245">
        <v>1196</v>
      </c>
      <c r="AV111" s="245">
        <v>894</v>
      </c>
      <c r="AW111" s="245">
        <v>1125</v>
      </c>
      <c r="AX111" s="245">
        <v>1058</v>
      </c>
      <c r="AY111" s="245">
        <v>1125</v>
      </c>
      <c r="AZ111" s="245">
        <v>1067</v>
      </c>
      <c r="BA111" s="245">
        <v>1093</v>
      </c>
      <c r="BB111" s="245">
        <v>1085</v>
      </c>
      <c r="BC111" s="245">
        <v>1117</v>
      </c>
      <c r="BD111" s="245">
        <v>1035</v>
      </c>
      <c r="BE111" s="245">
        <v>1015</v>
      </c>
      <c r="BF111" s="245">
        <v>1022</v>
      </c>
      <c r="BG111" s="245">
        <v>1134</v>
      </c>
      <c r="BH111" s="245">
        <v>1122</v>
      </c>
      <c r="BI111" s="245">
        <v>1203</v>
      </c>
      <c r="BJ111" s="245">
        <v>1217</v>
      </c>
      <c r="BK111" s="245">
        <v>1411</v>
      </c>
      <c r="BL111" s="245">
        <v>1563</v>
      </c>
      <c r="BM111" s="245">
        <v>1829</v>
      </c>
      <c r="BN111" s="245">
        <v>1836</v>
      </c>
      <c r="BO111" s="245">
        <v>1636</v>
      </c>
      <c r="BP111" s="245">
        <v>1036</v>
      </c>
      <c r="BQ111" s="245">
        <v>1146</v>
      </c>
      <c r="BR111" s="245">
        <v>1444</v>
      </c>
      <c r="BS111" s="245">
        <v>1352</v>
      </c>
      <c r="BT111" s="245">
        <v>1457</v>
      </c>
      <c r="BU111" s="245">
        <v>1417</v>
      </c>
      <c r="BV111" s="245">
        <v>1180</v>
      </c>
      <c r="BW111" s="245">
        <v>1025</v>
      </c>
      <c r="BX111" s="245">
        <v>1177</v>
      </c>
      <c r="BY111" s="245">
        <v>1191</v>
      </c>
      <c r="BZ111" s="245">
        <v>1180</v>
      </c>
      <c r="CA111" s="245">
        <v>1108</v>
      </c>
      <c r="CB111" s="245">
        <v>941</v>
      </c>
      <c r="CC111" s="245">
        <v>1005</v>
      </c>
      <c r="CD111" s="245">
        <v>969</v>
      </c>
      <c r="CE111" s="245">
        <v>839</v>
      </c>
      <c r="CF111" s="245">
        <v>775</v>
      </c>
      <c r="CG111" s="245">
        <v>787</v>
      </c>
      <c r="CH111" s="245">
        <v>691</v>
      </c>
      <c r="CI111" s="245">
        <v>654</v>
      </c>
      <c r="CJ111" s="245">
        <v>583</v>
      </c>
      <c r="CK111" s="245">
        <v>506</v>
      </c>
      <c r="CL111" s="245">
        <v>412</v>
      </c>
      <c r="CM111" s="245">
        <v>376</v>
      </c>
      <c r="CN111" s="245">
        <v>361</v>
      </c>
      <c r="CO111" s="245">
        <v>314</v>
      </c>
      <c r="CP111" s="245">
        <v>285</v>
      </c>
      <c r="CQ111" s="245">
        <v>191</v>
      </c>
      <c r="CR111" s="245">
        <v>162</v>
      </c>
      <c r="CS111" s="245">
        <v>136</v>
      </c>
      <c r="CT111" s="245">
        <v>127</v>
      </c>
      <c r="CU111" s="245">
        <v>79</v>
      </c>
      <c r="CV111" s="245">
        <v>79</v>
      </c>
      <c r="CW111" s="245">
        <v>50</v>
      </c>
      <c r="CX111" s="245">
        <v>39</v>
      </c>
      <c r="CY111" s="245">
        <v>37</v>
      </c>
      <c r="CZ111" s="245">
        <v>53</v>
      </c>
      <c r="DA111" s="266">
        <v>308</v>
      </c>
      <c r="DB111" s="245">
        <v>3145</v>
      </c>
      <c r="DC111" s="245">
        <v>3213</v>
      </c>
      <c r="DD111" s="245">
        <v>3444</v>
      </c>
      <c r="DE111" s="245">
        <v>4236</v>
      </c>
      <c r="DF111" s="245">
        <v>4823</v>
      </c>
      <c r="DG111" s="245">
        <v>4769</v>
      </c>
      <c r="DH111" s="245">
        <v>5311</v>
      </c>
      <c r="DI111" s="245">
        <v>6089</v>
      </c>
      <c r="DJ111" s="245">
        <v>5664</v>
      </c>
      <c r="DK111" s="245">
        <v>5468</v>
      </c>
      <c r="DL111" s="245">
        <v>5274</v>
      </c>
      <c r="DM111" s="245">
        <v>6087</v>
      </c>
      <c r="DN111" s="245">
        <v>7900</v>
      </c>
      <c r="DO111" s="245">
        <v>6816</v>
      </c>
      <c r="DP111" s="245">
        <v>5753</v>
      </c>
      <c r="DQ111" s="245">
        <v>4862</v>
      </c>
      <c r="DR111" s="245">
        <v>3490</v>
      </c>
      <c r="DS111" s="245">
        <v>1969</v>
      </c>
      <c r="DT111" s="245">
        <v>901</v>
      </c>
      <c r="DU111" s="245">
        <v>284</v>
      </c>
      <c r="DV111" s="245">
        <v>53</v>
      </c>
      <c r="DW111" s="266">
        <f t="shared" si="96"/>
        <v>89551</v>
      </c>
      <c r="DX111" s="447">
        <f t="shared" si="97"/>
        <v>11</v>
      </c>
      <c r="DY111" s="447">
        <f t="shared" si="98"/>
        <v>11</v>
      </c>
      <c r="DZ111" s="447">
        <f t="shared" si="99"/>
        <v>12</v>
      </c>
      <c r="EA111" s="447">
        <f t="shared" si="100"/>
        <v>15</v>
      </c>
      <c r="EB111" s="447">
        <f t="shared" si="101"/>
        <v>17</v>
      </c>
      <c r="EC111" s="447">
        <f t="shared" si="102"/>
        <v>16</v>
      </c>
      <c r="ED111" s="447">
        <f t="shared" si="103"/>
        <v>18</v>
      </c>
      <c r="EE111" s="447">
        <f t="shared" si="104"/>
        <v>21</v>
      </c>
      <c r="EF111" s="447">
        <f t="shared" si="105"/>
        <v>19</v>
      </c>
      <c r="EG111" s="447">
        <f t="shared" si="106"/>
        <v>19</v>
      </c>
      <c r="EH111" s="447">
        <f t="shared" si="107"/>
        <v>18</v>
      </c>
      <c r="EI111" s="447">
        <f t="shared" si="108"/>
        <v>21</v>
      </c>
      <c r="EJ111" s="448">
        <f>ROUND($DA111*DN111/$DW111,0)</f>
        <v>27</v>
      </c>
      <c r="EK111" s="447">
        <f t="shared" si="109"/>
        <v>23</v>
      </c>
      <c r="EL111" s="447">
        <f t="shared" si="110"/>
        <v>20</v>
      </c>
      <c r="EM111" s="447">
        <f t="shared" si="111"/>
        <v>17</v>
      </c>
      <c r="EN111" s="447">
        <f t="shared" si="112"/>
        <v>12</v>
      </c>
      <c r="EO111" s="447">
        <f t="shared" si="113"/>
        <v>7</v>
      </c>
      <c r="EP111" s="447">
        <f t="shared" si="114"/>
        <v>3</v>
      </c>
      <c r="EQ111" s="447">
        <f t="shared" si="115"/>
        <v>1</v>
      </c>
      <c r="ER111" s="447">
        <f t="shared" si="116"/>
        <v>0</v>
      </c>
      <c r="ES111" s="245">
        <f t="shared" si="117"/>
        <v>308</v>
      </c>
      <c r="EU111" s="245">
        <f t="shared" si="120"/>
        <v>3156</v>
      </c>
      <c r="EV111" s="245">
        <f t="shared" si="121"/>
        <v>3224</v>
      </c>
      <c r="EW111" s="245">
        <f t="shared" si="122"/>
        <v>3456</v>
      </c>
      <c r="EX111" s="245">
        <f t="shared" si="123"/>
        <v>4251</v>
      </c>
      <c r="EY111" s="245">
        <f t="shared" si="124"/>
        <v>4840</v>
      </c>
      <c r="EZ111" s="245">
        <f t="shared" si="125"/>
        <v>4785</v>
      </c>
      <c r="FA111" s="245">
        <f t="shared" si="126"/>
        <v>5329</v>
      </c>
      <c r="FB111" s="245">
        <f t="shared" si="127"/>
        <v>6110</v>
      </c>
      <c r="FC111" s="245">
        <f t="shared" si="128"/>
        <v>5683</v>
      </c>
      <c r="FD111" s="245">
        <f t="shared" si="129"/>
        <v>5487</v>
      </c>
      <c r="FE111" s="245">
        <f t="shared" si="130"/>
        <v>5292</v>
      </c>
      <c r="FF111" s="245">
        <f t="shared" si="131"/>
        <v>6108</v>
      </c>
      <c r="FG111" s="245">
        <f t="shared" si="132"/>
        <v>7927</v>
      </c>
      <c r="FH111" s="245">
        <f t="shared" si="133"/>
        <v>6839</v>
      </c>
      <c r="FI111" s="245">
        <f t="shared" si="134"/>
        <v>5773</v>
      </c>
      <c r="FJ111" s="245">
        <f t="shared" si="135"/>
        <v>4879</v>
      </c>
      <c r="FK111" s="245">
        <f t="shared" si="136"/>
        <v>3502</v>
      </c>
      <c r="FL111" s="245">
        <f t="shared" si="137"/>
        <v>1976</v>
      </c>
      <c r="FM111" s="245">
        <f t="shared" si="138"/>
        <v>904</v>
      </c>
      <c r="FN111" s="245">
        <f t="shared" si="139"/>
        <v>285</v>
      </c>
      <c r="FO111" s="245">
        <f t="shared" si="140"/>
        <v>53</v>
      </c>
      <c r="FP111" s="266">
        <f t="shared" si="118"/>
        <v>89859</v>
      </c>
      <c r="FQ111" s="443">
        <f t="shared" si="141"/>
        <v>0</v>
      </c>
    </row>
    <row r="112" spans="1:173" s="232" customFormat="1" ht="12.75" x14ac:dyDescent="0.15">
      <c r="A112" s="230" t="s">
        <v>1075</v>
      </c>
      <c r="B112" s="261" t="s">
        <v>1067</v>
      </c>
      <c r="C112" s="245">
        <v>116483</v>
      </c>
      <c r="D112" s="245">
        <v>908</v>
      </c>
      <c r="E112" s="245">
        <v>896</v>
      </c>
      <c r="F112" s="245">
        <v>943</v>
      </c>
      <c r="G112" s="245">
        <v>851</v>
      </c>
      <c r="H112" s="245">
        <v>913</v>
      </c>
      <c r="I112" s="245">
        <v>945</v>
      </c>
      <c r="J112" s="245">
        <v>900</v>
      </c>
      <c r="K112" s="245">
        <v>972</v>
      </c>
      <c r="L112" s="245">
        <v>905</v>
      </c>
      <c r="M112" s="245">
        <v>906</v>
      </c>
      <c r="N112" s="245">
        <v>991</v>
      </c>
      <c r="O112" s="245">
        <v>1004</v>
      </c>
      <c r="P112" s="245">
        <v>1025</v>
      </c>
      <c r="Q112" s="245">
        <v>942</v>
      </c>
      <c r="R112" s="245">
        <v>990</v>
      </c>
      <c r="S112" s="245">
        <v>947</v>
      </c>
      <c r="T112" s="245">
        <v>969</v>
      </c>
      <c r="U112" s="245">
        <v>998</v>
      </c>
      <c r="V112" s="245">
        <v>1016</v>
      </c>
      <c r="W112" s="245">
        <v>1092</v>
      </c>
      <c r="X112" s="245">
        <v>1161</v>
      </c>
      <c r="Y112" s="245">
        <v>1077</v>
      </c>
      <c r="Z112" s="245">
        <v>1047</v>
      </c>
      <c r="AA112" s="245">
        <v>1091</v>
      </c>
      <c r="AB112" s="245">
        <v>1098</v>
      </c>
      <c r="AC112" s="245">
        <v>1128</v>
      </c>
      <c r="AD112" s="245">
        <v>1211</v>
      </c>
      <c r="AE112" s="245">
        <v>1179</v>
      </c>
      <c r="AF112" s="245">
        <v>1188</v>
      </c>
      <c r="AG112" s="245">
        <v>1215</v>
      </c>
      <c r="AH112" s="245">
        <v>1268</v>
      </c>
      <c r="AI112" s="245">
        <v>1332</v>
      </c>
      <c r="AJ112" s="245">
        <v>1420</v>
      </c>
      <c r="AK112" s="245">
        <v>1424</v>
      </c>
      <c r="AL112" s="245">
        <v>1503</v>
      </c>
      <c r="AM112" s="245">
        <v>1647</v>
      </c>
      <c r="AN112" s="245">
        <v>1755</v>
      </c>
      <c r="AO112" s="245">
        <v>1824</v>
      </c>
      <c r="AP112" s="245">
        <v>1761</v>
      </c>
      <c r="AQ112" s="245">
        <v>1683</v>
      </c>
      <c r="AR112" s="245">
        <v>1639</v>
      </c>
      <c r="AS112" s="245">
        <v>1630</v>
      </c>
      <c r="AT112" s="245">
        <v>1592</v>
      </c>
      <c r="AU112" s="245">
        <v>1526</v>
      </c>
      <c r="AV112" s="245">
        <v>1288</v>
      </c>
      <c r="AW112" s="245">
        <v>1661</v>
      </c>
      <c r="AX112" s="245">
        <v>1495</v>
      </c>
      <c r="AY112" s="245">
        <v>1442</v>
      </c>
      <c r="AZ112" s="245">
        <v>1359</v>
      </c>
      <c r="BA112" s="245">
        <v>1326</v>
      </c>
      <c r="BB112" s="245">
        <v>1355</v>
      </c>
      <c r="BC112" s="245">
        <v>1393</v>
      </c>
      <c r="BD112" s="245">
        <v>1359</v>
      </c>
      <c r="BE112" s="245">
        <v>1333</v>
      </c>
      <c r="BF112" s="245">
        <v>1319</v>
      </c>
      <c r="BG112" s="245">
        <v>1351</v>
      </c>
      <c r="BH112" s="245">
        <v>1442</v>
      </c>
      <c r="BI112" s="245">
        <v>1476</v>
      </c>
      <c r="BJ112" s="245">
        <v>1581</v>
      </c>
      <c r="BK112" s="245">
        <v>1639</v>
      </c>
      <c r="BL112" s="245">
        <v>1835</v>
      </c>
      <c r="BM112" s="245">
        <v>2195</v>
      </c>
      <c r="BN112" s="245">
        <v>2135</v>
      </c>
      <c r="BO112" s="245">
        <v>2056</v>
      </c>
      <c r="BP112" s="245">
        <v>1227</v>
      </c>
      <c r="BQ112" s="245">
        <v>1411</v>
      </c>
      <c r="BR112" s="245">
        <v>1720</v>
      </c>
      <c r="BS112" s="245">
        <v>1711</v>
      </c>
      <c r="BT112" s="245">
        <v>1768</v>
      </c>
      <c r="BU112" s="245">
        <v>1832</v>
      </c>
      <c r="BV112" s="245">
        <v>1584</v>
      </c>
      <c r="BW112" s="245">
        <v>1284</v>
      </c>
      <c r="BX112" s="245">
        <v>1433</v>
      </c>
      <c r="BY112" s="245">
        <v>1435</v>
      </c>
      <c r="BZ112" s="245">
        <v>1498</v>
      </c>
      <c r="CA112" s="245">
        <v>1465</v>
      </c>
      <c r="CB112" s="245">
        <v>1286</v>
      </c>
      <c r="CC112" s="245">
        <v>1367</v>
      </c>
      <c r="CD112" s="245">
        <v>1289</v>
      </c>
      <c r="CE112" s="245">
        <v>1205</v>
      </c>
      <c r="CF112" s="245">
        <v>1032</v>
      </c>
      <c r="CG112" s="245">
        <v>1019</v>
      </c>
      <c r="CH112" s="245">
        <v>974</v>
      </c>
      <c r="CI112" s="245">
        <v>846</v>
      </c>
      <c r="CJ112" s="245">
        <v>838</v>
      </c>
      <c r="CK112" s="245">
        <v>706</v>
      </c>
      <c r="CL112" s="245">
        <v>673</v>
      </c>
      <c r="CM112" s="245">
        <v>500</v>
      </c>
      <c r="CN112" s="245">
        <v>480</v>
      </c>
      <c r="CO112" s="245">
        <v>416</v>
      </c>
      <c r="CP112" s="245">
        <v>381</v>
      </c>
      <c r="CQ112" s="245">
        <v>241</v>
      </c>
      <c r="CR112" s="245">
        <v>229</v>
      </c>
      <c r="CS112" s="245">
        <v>197</v>
      </c>
      <c r="CT112" s="245">
        <v>170</v>
      </c>
      <c r="CU112" s="245">
        <v>133</v>
      </c>
      <c r="CV112" s="245">
        <v>106</v>
      </c>
      <c r="CW112" s="245">
        <v>65</v>
      </c>
      <c r="CX112" s="245">
        <v>57</v>
      </c>
      <c r="CY112" s="245">
        <v>26</v>
      </c>
      <c r="CZ112" s="245">
        <v>57</v>
      </c>
      <c r="DA112" s="266">
        <v>270</v>
      </c>
      <c r="DB112" s="245">
        <v>4511</v>
      </c>
      <c r="DC112" s="245">
        <v>4628</v>
      </c>
      <c r="DD112" s="245">
        <v>4952</v>
      </c>
      <c r="DE112" s="245">
        <v>5022</v>
      </c>
      <c r="DF112" s="245">
        <v>5474</v>
      </c>
      <c r="DG112" s="245">
        <v>5921</v>
      </c>
      <c r="DH112" s="245">
        <v>6947</v>
      </c>
      <c r="DI112" s="245">
        <v>8670</v>
      </c>
      <c r="DJ112" s="245">
        <v>7675</v>
      </c>
      <c r="DK112" s="245">
        <v>7283</v>
      </c>
      <c r="DL112" s="245">
        <v>6759</v>
      </c>
      <c r="DM112" s="245">
        <v>7489</v>
      </c>
      <c r="DN112" s="245">
        <v>9448</v>
      </c>
      <c r="DO112" s="245">
        <v>8442</v>
      </c>
      <c r="DP112" s="245">
        <v>7234</v>
      </c>
      <c r="DQ112" s="245">
        <v>6612</v>
      </c>
      <c r="DR112" s="245">
        <v>4709</v>
      </c>
      <c r="DS112" s="245">
        <v>2775</v>
      </c>
      <c r="DT112" s="245">
        <v>1218</v>
      </c>
      <c r="DU112" s="245">
        <v>387</v>
      </c>
      <c r="DV112" s="245">
        <v>57</v>
      </c>
      <c r="DW112" s="266">
        <f t="shared" si="96"/>
        <v>116213</v>
      </c>
      <c r="DX112" s="447">
        <f t="shared" si="97"/>
        <v>10</v>
      </c>
      <c r="DY112" s="447">
        <f t="shared" si="98"/>
        <v>11</v>
      </c>
      <c r="DZ112" s="447">
        <f t="shared" si="99"/>
        <v>12</v>
      </c>
      <c r="EA112" s="447">
        <f t="shared" si="100"/>
        <v>12</v>
      </c>
      <c r="EB112" s="447">
        <f t="shared" si="101"/>
        <v>13</v>
      </c>
      <c r="EC112" s="447">
        <f t="shared" si="102"/>
        <v>14</v>
      </c>
      <c r="ED112" s="447">
        <f t="shared" si="103"/>
        <v>16</v>
      </c>
      <c r="EE112" s="447">
        <f t="shared" si="104"/>
        <v>20</v>
      </c>
      <c r="EF112" s="447">
        <f t="shared" si="105"/>
        <v>18</v>
      </c>
      <c r="EG112" s="447">
        <f t="shared" si="106"/>
        <v>17</v>
      </c>
      <c r="EH112" s="447">
        <f t="shared" si="107"/>
        <v>16</v>
      </c>
      <c r="EI112" s="447">
        <f t="shared" si="108"/>
        <v>17</v>
      </c>
      <c r="EJ112" s="448">
        <f>ROUND($DA112*DN112/$DW112,0)-1</f>
        <v>21</v>
      </c>
      <c r="EK112" s="447">
        <f t="shared" si="109"/>
        <v>20</v>
      </c>
      <c r="EL112" s="447">
        <f t="shared" si="110"/>
        <v>17</v>
      </c>
      <c r="EM112" s="447">
        <f t="shared" si="111"/>
        <v>15</v>
      </c>
      <c r="EN112" s="447">
        <f t="shared" si="112"/>
        <v>11</v>
      </c>
      <c r="EO112" s="447">
        <f t="shared" si="113"/>
        <v>6</v>
      </c>
      <c r="EP112" s="447">
        <f t="shared" si="114"/>
        <v>3</v>
      </c>
      <c r="EQ112" s="447">
        <f t="shared" si="115"/>
        <v>1</v>
      </c>
      <c r="ER112" s="447">
        <f t="shared" si="116"/>
        <v>0</v>
      </c>
      <c r="ES112" s="245">
        <f t="shared" si="117"/>
        <v>270</v>
      </c>
      <c r="EU112" s="245">
        <f t="shared" si="120"/>
        <v>4521</v>
      </c>
      <c r="EV112" s="245">
        <f t="shared" si="121"/>
        <v>4639</v>
      </c>
      <c r="EW112" s="245">
        <f t="shared" si="122"/>
        <v>4964</v>
      </c>
      <c r="EX112" s="245">
        <f t="shared" si="123"/>
        <v>5034</v>
      </c>
      <c r="EY112" s="245">
        <f t="shared" si="124"/>
        <v>5487</v>
      </c>
      <c r="EZ112" s="245">
        <f t="shared" si="125"/>
        <v>5935</v>
      </c>
      <c r="FA112" s="245">
        <f t="shared" si="126"/>
        <v>6963</v>
      </c>
      <c r="FB112" s="245">
        <f t="shared" si="127"/>
        <v>8690</v>
      </c>
      <c r="FC112" s="245">
        <f t="shared" si="128"/>
        <v>7693</v>
      </c>
      <c r="FD112" s="245">
        <f t="shared" si="129"/>
        <v>7300</v>
      </c>
      <c r="FE112" s="245">
        <f t="shared" si="130"/>
        <v>6775</v>
      </c>
      <c r="FF112" s="245">
        <f t="shared" si="131"/>
        <v>7506</v>
      </c>
      <c r="FG112" s="245">
        <f t="shared" si="132"/>
        <v>9469</v>
      </c>
      <c r="FH112" s="245">
        <f t="shared" si="133"/>
        <v>8462</v>
      </c>
      <c r="FI112" s="245">
        <f t="shared" si="134"/>
        <v>7251</v>
      </c>
      <c r="FJ112" s="245">
        <f t="shared" si="135"/>
        <v>6627</v>
      </c>
      <c r="FK112" s="245">
        <f t="shared" si="136"/>
        <v>4720</v>
      </c>
      <c r="FL112" s="245">
        <f t="shared" si="137"/>
        <v>2781</v>
      </c>
      <c r="FM112" s="245">
        <f t="shared" si="138"/>
        <v>1221</v>
      </c>
      <c r="FN112" s="245">
        <f t="shared" si="139"/>
        <v>388</v>
      </c>
      <c r="FO112" s="245">
        <f t="shared" si="140"/>
        <v>57</v>
      </c>
      <c r="FP112" s="266">
        <f t="shared" si="118"/>
        <v>116483</v>
      </c>
      <c r="FQ112" s="443">
        <f t="shared" si="141"/>
        <v>0</v>
      </c>
    </row>
    <row r="113" spans="1:173" s="232" customFormat="1" ht="12.75" x14ac:dyDescent="0.15">
      <c r="A113" s="230" t="s">
        <v>1076</v>
      </c>
      <c r="B113" s="261" t="s">
        <v>1067</v>
      </c>
      <c r="C113" s="245">
        <v>119305</v>
      </c>
      <c r="D113" s="245">
        <v>898</v>
      </c>
      <c r="E113" s="245">
        <v>897</v>
      </c>
      <c r="F113" s="245">
        <v>979</v>
      </c>
      <c r="G113" s="245">
        <v>937</v>
      </c>
      <c r="H113" s="245">
        <v>972</v>
      </c>
      <c r="I113" s="245">
        <v>994</v>
      </c>
      <c r="J113" s="245">
        <v>1021</v>
      </c>
      <c r="K113" s="245">
        <v>1007</v>
      </c>
      <c r="L113" s="245">
        <v>1087</v>
      </c>
      <c r="M113" s="245">
        <v>1078</v>
      </c>
      <c r="N113" s="245">
        <v>1102</v>
      </c>
      <c r="O113" s="245">
        <v>1137</v>
      </c>
      <c r="P113" s="245">
        <v>1145</v>
      </c>
      <c r="Q113" s="245">
        <v>1115</v>
      </c>
      <c r="R113" s="245">
        <v>1130</v>
      </c>
      <c r="S113" s="245">
        <v>1148</v>
      </c>
      <c r="T113" s="245">
        <v>1137</v>
      </c>
      <c r="U113" s="245">
        <v>1187</v>
      </c>
      <c r="V113" s="245">
        <v>1151</v>
      </c>
      <c r="W113" s="245">
        <v>1092</v>
      </c>
      <c r="X113" s="245">
        <v>1139</v>
      </c>
      <c r="Y113" s="245">
        <v>1174</v>
      </c>
      <c r="Z113" s="245">
        <v>1142</v>
      </c>
      <c r="AA113" s="245">
        <v>1181</v>
      </c>
      <c r="AB113" s="245">
        <v>1166</v>
      </c>
      <c r="AC113" s="245">
        <v>1168</v>
      </c>
      <c r="AD113" s="245">
        <v>1194</v>
      </c>
      <c r="AE113" s="245">
        <v>1216</v>
      </c>
      <c r="AF113" s="245">
        <v>1213</v>
      </c>
      <c r="AG113" s="245">
        <v>1145</v>
      </c>
      <c r="AH113" s="245">
        <v>1256</v>
      </c>
      <c r="AI113" s="245">
        <v>1321</v>
      </c>
      <c r="AJ113" s="245">
        <v>1379</v>
      </c>
      <c r="AK113" s="245">
        <v>1456</v>
      </c>
      <c r="AL113" s="245">
        <v>1501</v>
      </c>
      <c r="AM113" s="245">
        <v>1674</v>
      </c>
      <c r="AN113" s="245">
        <v>1761</v>
      </c>
      <c r="AO113" s="245">
        <v>1837</v>
      </c>
      <c r="AP113" s="245">
        <v>1794</v>
      </c>
      <c r="AQ113" s="245">
        <v>1748</v>
      </c>
      <c r="AR113" s="245">
        <v>1716</v>
      </c>
      <c r="AS113" s="245">
        <v>1715</v>
      </c>
      <c r="AT113" s="245">
        <v>1664</v>
      </c>
      <c r="AU113" s="245">
        <v>1576</v>
      </c>
      <c r="AV113" s="245">
        <v>1291</v>
      </c>
      <c r="AW113" s="245">
        <v>1633</v>
      </c>
      <c r="AX113" s="245">
        <v>1485</v>
      </c>
      <c r="AY113" s="245">
        <v>1533</v>
      </c>
      <c r="AZ113" s="245">
        <v>1424</v>
      </c>
      <c r="BA113" s="245">
        <v>1470</v>
      </c>
      <c r="BB113" s="245">
        <v>1451</v>
      </c>
      <c r="BC113" s="245">
        <v>1473</v>
      </c>
      <c r="BD113" s="245">
        <v>1448</v>
      </c>
      <c r="BE113" s="245">
        <v>1370</v>
      </c>
      <c r="BF113" s="245">
        <v>1428</v>
      </c>
      <c r="BG113" s="245">
        <v>1506</v>
      </c>
      <c r="BH113" s="245">
        <v>1479</v>
      </c>
      <c r="BI113" s="245">
        <v>1580</v>
      </c>
      <c r="BJ113" s="245">
        <v>1688</v>
      </c>
      <c r="BK113" s="245">
        <v>1816</v>
      </c>
      <c r="BL113" s="245">
        <v>2005</v>
      </c>
      <c r="BM113" s="245">
        <v>2302</v>
      </c>
      <c r="BN113" s="245">
        <v>2340</v>
      </c>
      <c r="BO113" s="245">
        <v>2211</v>
      </c>
      <c r="BP113" s="245">
        <v>1398</v>
      </c>
      <c r="BQ113" s="245">
        <v>1509</v>
      </c>
      <c r="BR113" s="245">
        <v>1810</v>
      </c>
      <c r="BS113" s="245">
        <v>1714</v>
      </c>
      <c r="BT113" s="245">
        <v>1761</v>
      </c>
      <c r="BU113" s="245">
        <v>1707</v>
      </c>
      <c r="BV113" s="245">
        <v>1531</v>
      </c>
      <c r="BW113" s="245">
        <v>1310</v>
      </c>
      <c r="BX113" s="245">
        <v>1319</v>
      </c>
      <c r="BY113" s="245">
        <v>1348</v>
      </c>
      <c r="BZ113" s="245">
        <v>1268</v>
      </c>
      <c r="CA113" s="245">
        <v>1231</v>
      </c>
      <c r="CB113" s="245">
        <v>1101</v>
      </c>
      <c r="CC113" s="245">
        <v>1205</v>
      </c>
      <c r="CD113" s="245">
        <v>1072</v>
      </c>
      <c r="CE113" s="245">
        <v>1034</v>
      </c>
      <c r="CF113" s="245">
        <v>895</v>
      </c>
      <c r="CG113" s="245">
        <v>888</v>
      </c>
      <c r="CH113" s="245">
        <v>861</v>
      </c>
      <c r="CI113" s="245">
        <v>740</v>
      </c>
      <c r="CJ113" s="245">
        <v>740</v>
      </c>
      <c r="CK113" s="245">
        <v>671</v>
      </c>
      <c r="CL113" s="245">
        <v>551</v>
      </c>
      <c r="CM113" s="245">
        <v>532</v>
      </c>
      <c r="CN113" s="245">
        <v>504</v>
      </c>
      <c r="CO113" s="245">
        <v>397</v>
      </c>
      <c r="CP113" s="245">
        <v>374</v>
      </c>
      <c r="CQ113" s="245">
        <v>286</v>
      </c>
      <c r="CR113" s="245">
        <v>229</v>
      </c>
      <c r="CS113" s="245">
        <v>199</v>
      </c>
      <c r="CT113" s="245">
        <v>183</v>
      </c>
      <c r="CU113" s="245">
        <v>127</v>
      </c>
      <c r="CV113" s="245">
        <v>109</v>
      </c>
      <c r="CW113" s="245">
        <v>85</v>
      </c>
      <c r="CX113" s="245">
        <v>45</v>
      </c>
      <c r="CY113" s="245">
        <v>54</v>
      </c>
      <c r="CZ113" s="245">
        <v>68</v>
      </c>
      <c r="DA113" s="266">
        <v>166</v>
      </c>
      <c r="DB113" s="245">
        <v>4683</v>
      </c>
      <c r="DC113" s="245">
        <v>5187</v>
      </c>
      <c r="DD113" s="245">
        <v>5629</v>
      </c>
      <c r="DE113" s="245">
        <v>5715</v>
      </c>
      <c r="DF113" s="245">
        <v>5802</v>
      </c>
      <c r="DG113" s="245">
        <v>5936</v>
      </c>
      <c r="DH113" s="245">
        <v>6913</v>
      </c>
      <c r="DI113" s="245">
        <v>8814</v>
      </c>
      <c r="DJ113" s="245">
        <v>7962</v>
      </c>
      <c r="DK113" s="245">
        <v>7545</v>
      </c>
      <c r="DL113" s="245">
        <v>7170</v>
      </c>
      <c r="DM113" s="245">
        <v>8069</v>
      </c>
      <c r="DN113" s="245">
        <v>10256</v>
      </c>
      <c r="DO113" s="245">
        <v>8501</v>
      </c>
      <c r="DP113" s="245">
        <v>6776</v>
      </c>
      <c r="DQ113" s="245">
        <v>5643</v>
      </c>
      <c r="DR113" s="245">
        <v>4124</v>
      </c>
      <c r="DS113" s="245">
        <v>2655</v>
      </c>
      <c r="DT113" s="245">
        <v>1271</v>
      </c>
      <c r="DU113" s="245">
        <v>420</v>
      </c>
      <c r="DV113" s="245">
        <v>68</v>
      </c>
      <c r="DW113" s="266">
        <f t="shared" si="96"/>
        <v>119139</v>
      </c>
      <c r="DX113" s="447">
        <f t="shared" si="97"/>
        <v>7</v>
      </c>
      <c r="DY113" s="447">
        <f t="shared" si="98"/>
        <v>7</v>
      </c>
      <c r="DZ113" s="447">
        <f t="shared" si="99"/>
        <v>8</v>
      </c>
      <c r="EA113" s="447">
        <f t="shared" si="100"/>
        <v>8</v>
      </c>
      <c r="EB113" s="447">
        <f t="shared" si="101"/>
        <v>8</v>
      </c>
      <c r="EC113" s="447">
        <f t="shared" si="102"/>
        <v>8</v>
      </c>
      <c r="ED113" s="447">
        <f t="shared" si="103"/>
        <v>10</v>
      </c>
      <c r="EE113" s="447">
        <f t="shared" si="104"/>
        <v>12</v>
      </c>
      <c r="EF113" s="447">
        <f t="shared" si="105"/>
        <v>11</v>
      </c>
      <c r="EG113" s="447">
        <f t="shared" si="106"/>
        <v>11</v>
      </c>
      <c r="EH113" s="447">
        <f t="shared" si="107"/>
        <v>10</v>
      </c>
      <c r="EI113" s="447">
        <f t="shared" si="108"/>
        <v>11</v>
      </c>
      <c r="EJ113" s="448">
        <f>ROUND($DA113*DN113/$DW113,0)-1</f>
        <v>13</v>
      </c>
      <c r="EK113" s="447">
        <f t="shared" si="109"/>
        <v>12</v>
      </c>
      <c r="EL113" s="447">
        <f t="shared" si="110"/>
        <v>9</v>
      </c>
      <c r="EM113" s="447">
        <f t="shared" si="111"/>
        <v>8</v>
      </c>
      <c r="EN113" s="447">
        <f t="shared" si="112"/>
        <v>6</v>
      </c>
      <c r="EO113" s="447">
        <f t="shared" si="113"/>
        <v>4</v>
      </c>
      <c r="EP113" s="447">
        <f t="shared" si="114"/>
        <v>2</v>
      </c>
      <c r="EQ113" s="447">
        <f t="shared" si="115"/>
        <v>1</v>
      </c>
      <c r="ER113" s="447">
        <f t="shared" si="116"/>
        <v>0</v>
      </c>
      <c r="ES113" s="245">
        <f t="shared" si="117"/>
        <v>166</v>
      </c>
      <c r="EU113" s="245">
        <f t="shared" si="120"/>
        <v>4690</v>
      </c>
      <c r="EV113" s="245">
        <f t="shared" si="121"/>
        <v>5194</v>
      </c>
      <c r="EW113" s="245">
        <f t="shared" si="122"/>
        <v>5637</v>
      </c>
      <c r="EX113" s="245">
        <f t="shared" si="123"/>
        <v>5723</v>
      </c>
      <c r="EY113" s="245">
        <f t="shared" si="124"/>
        <v>5810</v>
      </c>
      <c r="EZ113" s="245">
        <f t="shared" si="125"/>
        <v>5944</v>
      </c>
      <c r="FA113" s="245">
        <f t="shared" si="126"/>
        <v>6923</v>
      </c>
      <c r="FB113" s="245">
        <f t="shared" si="127"/>
        <v>8826</v>
      </c>
      <c r="FC113" s="245">
        <f t="shared" si="128"/>
        <v>7973</v>
      </c>
      <c r="FD113" s="245">
        <f t="shared" si="129"/>
        <v>7556</v>
      </c>
      <c r="FE113" s="245">
        <f t="shared" si="130"/>
        <v>7180</v>
      </c>
      <c r="FF113" s="245">
        <f t="shared" si="131"/>
        <v>8080</v>
      </c>
      <c r="FG113" s="245">
        <f t="shared" si="132"/>
        <v>10269</v>
      </c>
      <c r="FH113" s="245">
        <f t="shared" si="133"/>
        <v>8513</v>
      </c>
      <c r="FI113" s="245">
        <f t="shared" si="134"/>
        <v>6785</v>
      </c>
      <c r="FJ113" s="245">
        <f t="shared" si="135"/>
        <v>5651</v>
      </c>
      <c r="FK113" s="245">
        <f t="shared" si="136"/>
        <v>4130</v>
      </c>
      <c r="FL113" s="245">
        <f t="shared" si="137"/>
        <v>2659</v>
      </c>
      <c r="FM113" s="245">
        <f t="shared" si="138"/>
        <v>1273</v>
      </c>
      <c r="FN113" s="245">
        <f t="shared" si="139"/>
        <v>421</v>
      </c>
      <c r="FO113" s="245">
        <f t="shared" si="140"/>
        <v>68</v>
      </c>
      <c r="FP113" s="266">
        <f t="shared" si="118"/>
        <v>119305</v>
      </c>
      <c r="FQ113" s="443">
        <f t="shared" si="141"/>
        <v>0</v>
      </c>
    </row>
    <row r="114" spans="1:173" s="232" customFormat="1" ht="12.75" x14ac:dyDescent="0.15">
      <c r="A114" s="230" t="s">
        <v>1077</v>
      </c>
      <c r="B114" s="261" t="s">
        <v>1067</v>
      </c>
      <c r="C114" s="245">
        <v>67153</v>
      </c>
      <c r="D114" s="245">
        <v>455</v>
      </c>
      <c r="E114" s="245">
        <v>387</v>
      </c>
      <c r="F114" s="245">
        <v>394</v>
      </c>
      <c r="G114" s="245">
        <v>370</v>
      </c>
      <c r="H114" s="245">
        <v>358</v>
      </c>
      <c r="I114" s="245">
        <v>368</v>
      </c>
      <c r="J114" s="245">
        <v>342</v>
      </c>
      <c r="K114" s="245">
        <v>341</v>
      </c>
      <c r="L114" s="245">
        <v>336</v>
      </c>
      <c r="M114" s="245">
        <v>352</v>
      </c>
      <c r="N114" s="245">
        <v>352</v>
      </c>
      <c r="O114" s="245">
        <v>363</v>
      </c>
      <c r="P114" s="245">
        <v>297</v>
      </c>
      <c r="Q114" s="245">
        <v>332</v>
      </c>
      <c r="R114" s="245">
        <v>289</v>
      </c>
      <c r="S114" s="245">
        <v>371</v>
      </c>
      <c r="T114" s="245">
        <v>333</v>
      </c>
      <c r="U114" s="245">
        <v>360</v>
      </c>
      <c r="V114" s="245">
        <v>536</v>
      </c>
      <c r="W114" s="245">
        <v>681</v>
      </c>
      <c r="X114" s="245">
        <v>763</v>
      </c>
      <c r="Y114" s="245">
        <v>803</v>
      </c>
      <c r="Z114" s="245">
        <v>884</v>
      </c>
      <c r="AA114" s="245">
        <v>974</v>
      </c>
      <c r="AB114" s="245">
        <v>998</v>
      </c>
      <c r="AC114" s="245">
        <v>1022</v>
      </c>
      <c r="AD114" s="245">
        <v>1029</v>
      </c>
      <c r="AE114" s="245">
        <v>1028</v>
      </c>
      <c r="AF114" s="245">
        <v>986</v>
      </c>
      <c r="AG114" s="245">
        <v>1037</v>
      </c>
      <c r="AH114" s="245">
        <v>1089</v>
      </c>
      <c r="AI114" s="245">
        <v>1032</v>
      </c>
      <c r="AJ114" s="245">
        <v>1044</v>
      </c>
      <c r="AK114" s="245">
        <v>1021</v>
      </c>
      <c r="AL114" s="245">
        <v>1077</v>
      </c>
      <c r="AM114" s="245">
        <v>1102</v>
      </c>
      <c r="AN114" s="245">
        <v>1096</v>
      </c>
      <c r="AO114" s="245">
        <v>1138</v>
      </c>
      <c r="AP114" s="245">
        <v>1044</v>
      </c>
      <c r="AQ114" s="245">
        <v>901</v>
      </c>
      <c r="AR114" s="245">
        <v>968</v>
      </c>
      <c r="AS114" s="245">
        <v>941</v>
      </c>
      <c r="AT114" s="245">
        <v>851</v>
      </c>
      <c r="AU114" s="245">
        <v>855</v>
      </c>
      <c r="AV114" s="245">
        <v>698</v>
      </c>
      <c r="AW114" s="245">
        <v>825</v>
      </c>
      <c r="AX114" s="245">
        <v>781</v>
      </c>
      <c r="AY114" s="245">
        <v>721</v>
      </c>
      <c r="AZ114" s="245">
        <v>722</v>
      </c>
      <c r="BA114" s="245">
        <v>686</v>
      </c>
      <c r="BB114" s="245">
        <v>709</v>
      </c>
      <c r="BC114" s="245">
        <v>714</v>
      </c>
      <c r="BD114" s="245">
        <v>741</v>
      </c>
      <c r="BE114" s="245">
        <v>695</v>
      </c>
      <c r="BF114" s="245">
        <v>719</v>
      </c>
      <c r="BG114" s="245">
        <v>736</v>
      </c>
      <c r="BH114" s="245">
        <v>701</v>
      </c>
      <c r="BI114" s="245">
        <v>766</v>
      </c>
      <c r="BJ114" s="245">
        <v>815</v>
      </c>
      <c r="BK114" s="245">
        <v>872</v>
      </c>
      <c r="BL114" s="245">
        <v>956</v>
      </c>
      <c r="BM114" s="245">
        <v>1144</v>
      </c>
      <c r="BN114" s="245">
        <v>1115</v>
      </c>
      <c r="BO114" s="245">
        <v>1091</v>
      </c>
      <c r="BP114" s="245">
        <v>668</v>
      </c>
      <c r="BQ114" s="245">
        <v>747</v>
      </c>
      <c r="BR114" s="245">
        <v>873</v>
      </c>
      <c r="BS114" s="245">
        <v>799</v>
      </c>
      <c r="BT114" s="245">
        <v>867</v>
      </c>
      <c r="BU114" s="245">
        <v>954</v>
      </c>
      <c r="BV114" s="245">
        <v>852</v>
      </c>
      <c r="BW114" s="245">
        <v>717</v>
      </c>
      <c r="BX114" s="245">
        <v>815</v>
      </c>
      <c r="BY114" s="245">
        <v>794</v>
      </c>
      <c r="BZ114" s="245">
        <v>846</v>
      </c>
      <c r="CA114" s="245">
        <v>840</v>
      </c>
      <c r="CB114" s="245">
        <v>751</v>
      </c>
      <c r="CC114" s="245">
        <v>725</v>
      </c>
      <c r="CD114" s="245">
        <v>670</v>
      </c>
      <c r="CE114" s="245">
        <v>671</v>
      </c>
      <c r="CF114" s="245">
        <v>617</v>
      </c>
      <c r="CG114" s="245">
        <v>599</v>
      </c>
      <c r="CH114" s="245">
        <v>499</v>
      </c>
      <c r="CI114" s="245">
        <v>488</v>
      </c>
      <c r="CJ114" s="245">
        <v>463</v>
      </c>
      <c r="CK114" s="245">
        <v>374</v>
      </c>
      <c r="CL114" s="245">
        <v>309</v>
      </c>
      <c r="CM114" s="245">
        <v>292</v>
      </c>
      <c r="CN114" s="245">
        <v>264</v>
      </c>
      <c r="CO114" s="245">
        <v>226</v>
      </c>
      <c r="CP114" s="245">
        <v>187</v>
      </c>
      <c r="CQ114" s="245">
        <v>134</v>
      </c>
      <c r="CR114" s="245">
        <v>128</v>
      </c>
      <c r="CS114" s="245">
        <v>98</v>
      </c>
      <c r="CT114" s="245">
        <v>78</v>
      </c>
      <c r="CU114" s="245">
        <v>60</v>
      </c>
      <c r="CV114" s="245">
        <v>55</v>
      </c>
      <c r="CW114" s="245">
        <v>25</v>
      </c>
      <c r="CX114" s="245">
        <v>41</v>
      </c>
      <c r="CY114" s="245">
        <v>21</v>
      </c>
      <c r="CZ114" s="245">
        <v>33</v>
      </c>
      <c r="DA114" s="266">
        <v>2066</v>
      </c>
      <c r="DB114" s="245">
        <v>1964</v>
      </c>
      <c r="DC114" s="245">
        <v>1739</v>
      </c>
      <c r="DD114" s="245">
        <v>1633</v>
      </c>
      <c r="DE114" s="245">
        <v>2281</v>
      </c>
      <c r="DF114" s="245">
        <v>4422</v>
      </c>
      <c r="DG114" s="245">
        <v>5102</v>
      </c>
      <c r="DH114" s="245">
        <v>5263</v>
      </c>
      <c r="DI114" s="245">
        <v>5281</v>
      </c>
      <c r="DJ114" s="245">
        <v>4313</v>
      </c>
      <c r="DK114" s="245">
        <v>3735</v>
      </c>
      <c r="DL114" s="245">
        <v>3578</v>
      </c>
      <c r="DM114" s="245">
        <v>3890</v>
      </c>
      <c r="DN114" s="245">
        <v>4974</v>
      </c>
      <c r="DO114" s="245">
        <v>4240</v>
      </c>
      <c r="DP114" s="245">
        <v>4024</v>
      </c>
      <c r="DQ114" s="245">
        <v>3657</v>
      </c>
      <c r="DR114" s="245">
        <v>2666</v>
      </c>
      <c r="DS114" s="245">
        <v>1465</v>
      </c>
      <c r="DT114" s="245">
        <v>625</v>
      </c>
      <c r="DU114" s="245">
        <v>202</v>
      </c>
      <c r="DV114" s="245">
        <v>33</v>
      </c>
      <c r="DW114" s="266">
        <f t="shared" si="96"/>
        <v>65087</v>
      </c>
      <c r="DX114" s="447">
        <f t="shared" si="97"/>
        <v>62</v>
      </c>
      <c r="DY114" s="447">
        <f t="shared" si="98"/>
        <v>55</v>
      </c>
      <c r="DZ114" s="447">
        <f t="shared" si="99"/>
        <v>52</v>
      </c>
      <c r="EA114" s="447">
        <f t="shared" si="100"/>
        <v>72</v>
      </c>
      <c r="EB114" s="447">
        <f t="shared" si="101"/>
        <v>140</v>
      </c>
      <c r="EC114" s="447">
        <f t="shared" si="102"/>
        <v>162</v>
      </c>
      <c r="ED114" s="447">
        <f t="shared" si="103"/>
        <v>167</v>
      </c>
      <c r="EE114" s="447">
        <f t="shared" si="104"/>
        <v>168</v>
      </c>
      <c r="EF114" s="447">
        <f t="shared" si="105"/>
        <v>137</v>
      </c>
      <c r="EG114" s="447">
        <f t="shared" si="106"/>
        <v>119</v>
      </c>
      <c r="EH114" s="447">
        <f t="shared" si="107"/>
        <v>114</v>
      </c>
      <c r="EI114" s="447">
        <f t="shared" si="108"/>
        <v>123</v>
      </c>
      <c r="EJ114" s="448">
        <f>ROUND($DA114*DN114/$DW114,0)-1</f>
        <v>157</v>
      </c>
      <c r="EK114" s="447">
        <f t="shared" si="109"/>
        <v>135</v>
      </c>
      <c r="EL114" s="447">
        <f t="shared" si="110"/>
        <v>128</v>
      </c>
      <c r="EM114" s="447">
        <f t="shared" si="111"/>
        <v>116</v>
      </c>
      <c r="EN114" s="447">
        <f t="shared" si="112"/>
        <v>85</v>
      </c>
      <c r="EO114" s="447">
        <f t="shared" si="113"/>
        <v>47</v>
      </c>
      <c r="EP114" s="447">
        <f t="shared" si="114"/>
        <v>20</v>
      </c>
      <c r="EQ114" s="447">
        <f t="shared" si="115"/>
        <v>6</v>
      </c>
      <c r="ER114" s="447">
        <f t="shared" si="116"/>
        <v>1</v>
      </c>
      <c r="ES114" s="245">
        <f t="shared" si="117"/>
        <v>2066</v>
      </c>
      <c r="EU114" s="245">
        <f t="shared" si="120"/>
        <v>2026</v>
      </c>
      <c r="EV114" s="245">
        <f t="shared" si="121"/>
        <v>1794</v>
      </c>
      <c r="EW114" s="245">
        <f t="shared" si="122"/>
        <v>1685</v>
      </c>
      <c r="EX114" s="245">
        <f t="shared" si="123"/>
        <v>2353</v>
      </c>
      <c r="EY114" s="245">
        <f t="shared" si="124"/>
        <v>4562</v>
      </c>
      <c r="EZ114" s="245">
        <f t="shared" si="125"/>
        <v>5264</v>
      </c>
      <c r="FA114" s="245">
        <f t="shared" si="126"/>
        <v>5430</v>
      </c>
      <c r="FB114" s="245">
        <f t="shared" si="127"/>
        <v>5449</v>
      </c>
      <c r="FC114" s="245">
        <f t="shared" si="128"/>
        <v>4450</v>
      </c>
      <c r="FD114" s="245">
        <f t="shared" si="129"/>
        <v>3854</v>
      </c>
      <c r="FE114" s="245">
        <f t="shared" si="130"/>
        <v>3692</v>
      </c>
      <c r="FF114" s="245">
        <f t="shared" si="131"/>
        <v>4013</v>
      </c>
      <c r="FG114" s="245">
        <f t="shared" si="132"/>
        <v>5131</v>
      </c>
      <c r="FH114" s="245">
        <f t="shared" si="133"/>
        <v>4375</v>
      </c>
      <c r="FI114" s="245">
        <f t="shared" si="134"/>
        <v>4152</v>
      </c>
      <c r="FJ114" s="245">
        <f t="shared" si="135"/>
        <v>3773</v>
      </c>
      <c r="FK114" s="245">
        <f t="shared" si="136"/>
        <v>2751</v>
      </c>
      <c r="FL114" s="245">
        <f t="shared" si="137"/>
        <v>1512</v>
      </c>
      <c r="FM114" s="245">
        <f t="shared" si="138"/>
        <v>645</v>
      </c>
      <c r="FN114" s="245">
        <f t="shared" si="139"/>
        <v>208</v>
      </c>
      <c r="FO114" s="245">
        <f t="shared" si="140"/>
        <v>34</v>
      </c>
      <c r="FP114" s="266">
        <f t="shared" si="118"/>
        <v>67153</v>
      </c>
      <c r="FQ114" s="443">
        <f t="shared" si="141"/>
        <v>0</v>
      </c>
    </row>
    <row r="115" spans="1:173" s="232" customFormat="1" ht="12.75" x14ac:dyDescent="0.15">
      <c r="A115" s="230" t="s">
        <v>1078</v>
      </c>
      <c r="B115" s="261" t="s">
        <v>1067</v>
      </c>
      <c r="C115" s="245">
        <v>128463</v>
      </c>
      <c r="D115" s="245">
        <v>1001</v>
      </c>
      <c r="E115" s="245">
        <v>1023</v>
      </c>
      <c r="F115" s="245">
        <v>1088</v>
      </c>
      <c r="G115" s="245">
        <v>1067</v>
      </c>
      <c r="H115" s="245">
        <v>1060</v>
      </c>
      <c r="I115" s="245">
        <v>1098</v>
      </c>
      <c r="J115" s="245">
        <v>1169</v>
      </c>
      <c r="K115" s="245">
        <v>1187</v>
      </c>
      <c r="L115" s="245">
        <v>1193</v>
      </c>
      <c r="M115" s="245">
        <v>1245</v>
      </c>
      <c r="N115" s="245">
        <v>1354</v>
      </c>
      <c r="O115" s="245">
        <v>1237</v>
      </c>
      <c r="P115" s="245">
        <v>1266</v>
      </c>
      <c r="Q115" s="245">
        <v>1314</v>
      </c>
      <c r="R115" s="245">
        <v>1278</v>
      </c>
      <c r="S115" s="245">
        <v>1347</v>
      </c>
      <c r="T115" s="245">
        <v>1324</v>
      </c>
      <c r="U115" s="245">
        <v>1344</v>
      </c>
      <c r="V115" s="245">
        <v>1497</v>
      </c>
      <c r="W115" s="245">
        <v>1540</v>
      </c>
      <c r="X115" s="245">
        <v>1523</v>
      </c>
      <c r="Y115" s="245">
        <v>1498</v>
      </c>
      <c r="Z115" s="245">
        <v>1486</v>
      </c>
      <c r="AA115" s="245">
        <v>1407</v>
      </c>
      <c r="AB115" s="245">
        <v>1389</v>
      </c>
      <c r="AC115" s="245">
        <v>1413</v>
      </c>
      <c r="AD115" s="245">
        <v>1452</v>
      </c>
      <c r="AE115" s="245">
        <v>1410</v>
      </c>
      <c r="AF115" s="245">
        <v>1385</v>
      </c>
      <c r="AG115" s="245">
        <v>1437</v>
      </c>
      <c r="AH115" s="245">
        <v>1436</v>
      </c>
      <c r="AI115" s="245">
        <v>1478</v>
      </c>
      <c r="AJ115" s="245">
        <v>1625</v>
      </c>
      <c r="AK115" s="245">
        <v>1724</v>
      </c>
      <c r="AL115" s="245">
        <v>1821</v>
      </c>
      <c r="AM115" s="245">
        <v>1864</v>
      </c>
      <c r="AN115" s="245">
        <v>1888</v>
      </c>
      <c r="AO115" s="245">
        <v>1984</v>
      </c>
      <c r="AP115" s="245">
        <v>1875</v>
      </c>
      <c r="AQ115" s="245">
        <v>1941</v>
      </c>
      <c r="AR115" s="245">
        <v>1856</v>
      </c>
      <c r="AS115" s="245">
        <v>1786</v>
      </c>
      <c r="AT115" s="245">
        <v>1712</v>
      </c>
      <c r="AU115" s="245">
        <v>1769</v>
      </c>
      <c r="AV115" s="245">
        <v>1442</v>
      </c>
      <c r="AW115" s="245">
        <v>1794</v>
      </c>
      <c r="AX115" s="245">
        <v>1836</v>
      </c>
      <c r="AY115" s="245">
        <v>1825</v>
      </c>
      <c r="AZ115" s="245">
        <v>1742</v>
      </c>
      <c r="BA115" s="245">
        <v>1680</v>
      </c>
      <c r="BB115" s="245">
        <v>1784</v>
      </c>
      <c r="BC115" s="245">
        <v>1869</v>
      </c>
      <c r="BD115" s="245">
        <v>1794</v>
      </c>
      <c r="BE115" s="245">
        <v>1643</v>
      </c>
      <c r="BF115" s="245">
        <v>1883</v>
      </c>
      <c r="BG115" s="245">
        <v>1809</v>
      </c>
      <c r="BH115" s="245">
        <v>1826</v>
      </c>
      <c r="BI115" s="245">
        <v>1942</v>
      </c>
      <c r="BJ115" s="245">
        <v>1940</v>
      </c>
      <c r="BK115" s="245">
        <v>2020</v>
      </c>
      <c r="BL115" s="245">
        <v>2077</v>
      </c>
      <c r="BM115" s="245">
        <v>2392</v>
      </c>
      <c r="BN115" s="245">
        <v>2207</v>
      </c>
      <c r="BO115" s="245">
        <v>2126</v>
      </c>
      <c r="BP115" s="245">
        <v>1218</v>
      </c>
      <c r="BQ115" s="245">
        <v>1258</v>
      </c>
      <c r="BR115" s="245">
        <v>1603</v>
      </c>
      <c r="BS115" s="245">
        <v>1406</v>
      </c>
      <c r="BT115" s="245">
        <v>1507</v>
      </c>
      <c r="BU115" s="245">
        <v>1433</v>
      </c>
      <c r="BV115" s="245">
        <v>1142</v>
      </c>
      <c r="BW115" s="245">
        <v>1025</v>
      </c>
      <c r="BX115" s="245">
        <v>981</v>
      </c>
      <c r="BY115" s="245">
        <v>1052</v>
      </c>
      <c r="BZ115" s="245">
        <v>1123</v>
      </c>
      <c r="CA115" s="245">
        <v>1040</v>
      </c>
      <c r="CB115" s="245">
        <v>968</v>
      </c>
      <c r="CC115" s="245">
        <v>962</v>
      </c>
      <c r="CD115" s="245">
        <v>953</v>
      </c>
      <c r="CE115" s="245">
        <v>929</v>
      </c>
      <c r="CF115" s="245">
        <v>834</v>
      </c>
      <c r="CG115" s="245">
        <v>855</v>
      </c>
      <c r="CH115" s="245">
        <v>808</v>
      </c>
      <c r="CI115" s="245">
        <v>686</v>
      </c>
      <c r="CJ115" s="245">
        <v>596</v>
      </c>
      <c r="CK115" s="245">
        <v>556</v>
      </c>
      <c r="CL115" s="245">
        <v>514</v>
      </c>
      <c r="CM115" s="245">
        <v>442</v>
      </c>
      <c r="CN115" s="245">
        <v>467</v>
      </c>
      <c r="CO115" s="245">
        <v>364</v>
      </c>
      <c r="CP115" s="245">
        <v>350</v>
      </c>
      <c r="CQ115" s="245">
        <v>232</v>
      </c>
      <c r="CR115" s="245">
        <v>205</v>
      </c>
      <c r="CS115" s="245">
        <v>185</v>
      </c>
      <c r="CT115" s="245">
        <v>134</v>
      </c>
      <c r="CU115" s="245">
        <v>131</v>
      </c>
      <c r="CV115" s="245">
        <v>117</v>
      </c>
      <c r="CW115" s="245">
        <v>75</v>
      </c>
      <c r="CX115" s="245">
        <v>45</v>
      </c>
      <c r="CY115" s="245">
        <v>47</v>
      </c>
      <c r="CZ115" s="245">
        <v>74</v>
      </c>
      <c r="DA115" s="266">
        <v>724</v>
      </c>
      <c r="DB115" s="245">
        <v>5239</v>
      </c>
      <c r="DC115" s="245">
        <v>5892</v>
      </c>
      <c r="DD115" s="245">
        <v>6449</v>
      </c>
      <c r="DE115" s="245">
        <v>7052</v>
      </c>
      <c r="DF115" s="245">
        <v>7303</v>
      </c>
      <c r="DG115" s="245">
        <v>7097</v>
      </c>
      <c r="DH115" s="245">
        <v>8084</v>
      </c>
      <c r="DI115" s="245">
        <v>9552</v>
      </c>
      <c r="DJ115" s="245">
        <v>8565</v>
      </c>
      <c r="DK115" s="245">
        <v>8877</v>
      </c>
      <c r="DL115" s="245">
        <v>8973</v>
      </c>
      <c r="DM115" s="245">
        <v>9537</v>
      </c>
      <c r="DN115" s="245">
        <v>10020</v>
      </c>
      <c r="DO115" s="245">
        <v>7207</v>
      </c>
      <c r="DP115" s="245">
        <v>5323</v>
      </c>
      <c r="DQ115" s="245">
        <v>4852</v>
      </c>
      <c r="DR115" s="245">
        <v>3779</v>
      </c>
      <c r="DS115" s="245">
        <v>2343</v>
      </c>
      <c r="DT115" s="245">
        <v>1106</v>
      </c>
      <c r="DU115" s="245">
        <v>415</v>
      </c>
      <c r="DV115" s="245">
        <v>74</v>
      </c>
      <c r="DW115" s="266">
        <f t="shared" si="96"/>
        <v>127739</v>
      </c>
      <c r="DX115" s="447">
        <f t="shared" si="97"/>
        <v>30</v>
      </c>
      <c r="DY115" s="447">
        <f t="shared" si="98"/>
        <v>33</v>
      </c>
      <c r="DZ115" s="447">
        <f t="shared" si="99"/>
        <v>37</v>
      </c>
      <c r="EA115" s="447">
        <f t="shared" si="100"/>
        <v>40</v>
      </c>
      <c r="EB115" s="447">
        <f t="shared" si="101"/>
        <v>41</v>
      </c>
      <c r="EC115" s="447">
        <f t="shared" si="102"/>
        <v>40</v>
      </c>
      <c r="ED115" s="447">
        <f t="shared" si="103"/>
        <v>46</v>
      </c>
      <c r="EE115" s="447">
        <f t="shared" si="104"/>
        <v>54</v>
      </c>
      <c r="EF115" s="447">
        <f t="shared" si="105"/>
        <v>49</v>
      </c>
      <c r="EG115" s="447">
        <f t="shared" si="106"/>
        <v>50</v>
      </c>
      <c r="EH115" s="447">
        <f t="shared" si="107"/>
        <v>51</v>
      </c>
      <c r="EI115" s="447">
        <f t="shared" si="108"/>
        <v>54</v>
      </c>
      <c r="EJ115" s="448">
        <f>ROUND($DA115*DN115/$DW115,0)+1</f>
        <v>58</v>
      </c>
      <c r="EK115" s="447">
        <f t="shared" si="109"/>
        <v>41</v>
      </c>
      <c r="EL115" s="447">
        <f t="shared" si="110"/>
        <v>30</v>
      </c>
      <c r="EM115" s="447">
        <f t="shared" si="111"/>
        <v>28</v>
      </c>
      <c r="EN115" s="447">
        <f t="shared" si="112"/>
        <v>21</v>
      </c>
      <c r="EO115" s="447">
        <f t="shared" si="113"/>
        <v>13</v>
      </c>
      <c r="EP115" s="447">
        <f t="shared" si="114"/>
        <v>6</v>
      </c>
      <c r="EQ115" s="447">
        <f t="shared" si="115"/>
        <v>2</v>
      </c>
      <c r="ER115" s="447">
        <f t="shared" si="116"/>
        <v>0</v>
      </c>
      <c r="ES115" s="245">
        <f t="shared" si="117"/>
        <v>724</v>
      </c>
      <c r="EU115" s="245">
        <f t="shared" si="120"/>
        <v>5269</v>
      </c>
      <c r="EV115" s="245">
        <f t="shared" si="121"/>
        <v>5925</v>
      </c>
      <c r="EW115" s="245">
        <f t="shared" si="122"/>
        <v>6486</v>
      </c>
      <c r="EX115" s="245">
        <f t="shared" si="123"/>
        <v>7092</v>
      </c>
      <c r="EY115" s="245">
        <f t="shared" si="124"/>
        <v>7344</v>
      </c>
      <c r="EZ115" s="245">
        <f t="shared" si="125"/>
        <v>7137</v>
      </c>
      <c r="FA115" s="245">
        <f t="shared" si="126"/>
        <v>8130</v>
      </c>
      <c r="FB115" s="245">
        <f t="shared" si="127"/>
        <v>9606</v>
      </c>
      <c r="FC115" s="245">
        <f t="shared" si="128"/>
        <v>8614</v>
      </c>
      <c r="FD115" s="245">
        <f t="shared" si="129"/>
        <v>8927</v>
      </c>
      <c r="FE115" s="245">
        <f t="shared" si="130"/>
        <v>9024</v>
      </c>
      <c r="FF115" s="245">
        <f t="shared" si="131"/>
        <v>9591</v>
      </c>
      <c r="FG115" s="245">
        <f t="shared" si="132"/>
        <v>10078</v>
      </c>
      <c r="FH115" s="245">
        <f t="shared" si="133"/>
        <v>7248</v>
      </c>
      <c r="FI115" s="245">
        <f t="shared" si="134"/>
        <v>5353</v>
      </c>
      <c r="FJ115" s="245">
        <f t="shared" si="135"/>
        <v>4880</v>
      </c>
      <c r="FK115" s="245">
        <f t="shared" si="136"/>
        <v>3800</v>
      </c>
      <c r="FL115" s="245">
        <f t="shared" si="137"/>
        <v>2356</v>
      </c>
      <c r="FM115" s="245">
        <f t="shared" si="138"/>
        <v>1112</v>
      </c>
      <c r="FN115" s="245">
        <f t="shared" si="139"/>
        <v>417</v>
      </c>
      <c r="FO115" s="245">
        <f t="shared" si="140"/>
        <v>74</v>
      </c>
      <c r="FP115" s="266">
        <f t="shared" si="118"/>
        <v>128463</v>
      </c>
      <c r="FQ115" s="443">
        <f t="shared" si="141"/>
        <v>0</v>
      </c>
    </row>
    <row r="116" spans="1:173" s="232" customFormat="1" ht="12.75" x14ac:dyDescent="0.15">
      <c r="A116" s="230" t="s">
        <v>1174</v>
      </c>
      <c r="B116" s="261" t="s">
        <v>1067</v>
      </c>
      <c r="C116" s="245">
        <v>276950</v>
      </c>
      <c r="D116" s="245">
        <v>2317</v>
      </c>
      <c r="E116" s="245">
        <v>2437</v>
      </c>
      <c r="F116" s="245">
        <v>2431</v>
      </c>
      <c r="G116" s="245">
        <v>2422</v>
      </c>
      <c r="H116" s="245">
        <v>2424</v>
      </c>
      <c r="I116" s="245">
        <v>2451</v>
      </c>
      <c r="J116" s="245">
        <v>2513</v>
      </c>
      <c r="K116" s="245">
        <v>2646</v>
      </c>
      <c r="L116" s="245">
        <v>2670</v>
      </c>
      <c r="M116" s="245">
        <v>2753</v>
      </c>
      <c r="N116" s="245">
        <v>2778</v>
      </c>
      <c r="O116" s="245">
        <v>2806</v>
      </c>
      <c r="P116" s="245">
        <v>2920</v>
      </c>
      <c r="Q116" s="245">
        <v>2860</v>
      </c>
      <c r="R116" s="245">
        <v>2720</v>
      </c>
      <c r="S116" s="245">
        <v>2758</v>
      </c>
      <c r="T116" s="245">
        <v>2768</v>
      </c>
      <c r="U116" s="245">
        <v>2718</v>
      </c>
      <c r="V116" s="245">
        <v>2600</v>
      </c>
      <c r="W116" s="245">
        <v>2560</v>
      </c>
      <c r="X116" s="245">
        <v>2528</v>
      </c>
      <c r="Y116" s="245">
        <v>2564</v>
      </c>
      <c r="Z116" s="245">
        <v>2635</v>
      </c>
      <c r="AA116" s="245">
        <v>2688</v>
      </c>
      <c r="AB116" s="245">
        <v>2681</v>
      </c>
      <c r="AC116" s="245">
        <v>2888</v>
      </c>
      <c r="AD116" s="245">
        <v>2956</v>
      </c>
      <c r="AE116" s="245">
        <v>2966</v>
      </c>
      <c r="AF116" s="245">
        <v>3037</v>
      </c>
      <c r="AG116" s="245">
        <v>2964</v>
      </c>
      <c r="AH116" s="245">
        <v>3155</v>
      </c>
      <c r="AI116" s="245">
        <v>3220</v>
      </c>
      <c r="AJ116" s="245">
        <v>3512</v>
      </c>
      <c r="AK116" s="245">
        <v>3581</v>
      </c>
      <c r="AL116" s="245">
        <v>3972</v>
      </c>
      <c r="AM116" s="245">
        <v>4079</v>
      </c>
      <c r="AN116" s="245">
        <v>4343</v>
      </c>
      <c r="AO116" s="245">
        <v>4523</v>
      </c>
      <c r="AP116" s="245">
        <v>4383</v>
      </c>
      <c r="AQ116" s="245">
        <v>4269</v>
      </c>
      <c r="AR116" s="245">
        <v>4162</v>
      </c>
      <c r="AS116" s="245">
        <v>3961</v>
      </c>
      <c r="AT116" s="245">
        <v>3920</v>
      </c>
      <c r="AU116" s="245">
        <v>3801</v>
      </c>
      <c r="AV116" s="245">
        <v>2934</v>
      </c>
      <c r="AW116" s="245">
        <v>3813</v>
      </c>
      <c r="AX116" s="245">
        <v>3565</v>
      </c>
      <c r="AY116" s="245">
        <v>3487</v>
      </c>
      <c r="AZ116" s="245">
        <v>3329</v>
      </c>
      <c r="BA116" s="245">
        <v>3030</v>
      </c>
      <c r="BB116" s="245">
        <v>3028</v>
      </c>
      <c r="BC116" s="245">
        <v>3263</v>
      </c>
      <c r="BD116" s="245">
        <v>3048</v>
      </c>
      <c r="BE116" s="245">
        <v>2932</v>
      </c>
      <c r="BF116" s="245">
        <v>3075</v>
      </c>
      <c r="BG116" s="245">
        <v>3175</v>
      </c>
      <c r="BH116" s="245">
        <v>3143</v>
      </c>
      <c r="BI116" s="245">
        <v>3445</v>
      </c>
      <c r="BJ116" s="245">
        <v>3658</v>
      </c>
      <c r="BK116" s="245">
        <v>3918</v>
      </c>
      <c r="BL116" s="245">
        <v>4164</v>
      </c>
      <c r="BM116" s="245">
        <v>4891</v>
      </c>
      <c r="BN116" s="245">
        <v>4978</v>
      </c>
      <c r="BO116" s="245">
        <v>4784</v>
      </c>
      <c r="BP116" s="245">
        <v>2884</v>
      </c>
      <c r="BQ116" s="245">
        <v>3333</v>
      </c>
      <c r="BR116" s="245">
        <v>3989</v>
      </c>
      <c r="BS116" s="245">
        <v>3595</v>
      </c>
      <c r="BT116" s="245">
        <v>3915</v>
      </c>
      <c r="BU116" s="245">
        <v>3957</v>
      </c>
      <c r="BV116" s="245">
        <v>3216</v>
      </c>
      <c r="BW116" s="245">
        <v>2770</v>
      </c>
      <c r="BX116" s="245">
        <v>2903</v>
      </c>
      <c r="BY116" s="245">
        <v>3055</v>
      </c>
      <c r="BZ116" s="245">
        <v>3101</v>
      </c>
      <c r="CA116" s="245">
        <v>2934</v>
      </c>
      <c r="CB116" s="245">
        <v>2574</v>
      </c>
      <c r="CC116" s="245">
        <v>2702</v>
      </c>
      <c r="CD116" s="245">
        <v>2544</v>
      </c>
      <c r="CE116" s="245">
        <v>2483</v>
      </c>
      <c r="CF116" s="245">
        <v>2145</v>
      </c>
      <c r="CG116" s="245">
        <v>2050</v>
      </c>
      <c r="CH116" s="245">
        <v>2015</v>
      </c>
      <c r="CI116" s="245">
        <v>1759</v>
      </c>
      <c r="CJ116" s="245">
        <v>1726</v>
      </c>
      <c r="CK116" s="245">
        <v>1488</v>
      </c>
      <c r="CL116" s="245">
        <v>1333</v>
      </c>
      <c r="CM116" s="245">
        <v>1169</v>
      </c>
      <c r="CN116" s="245">
        <v>1079</v>
      </c>
      <c r="CO116" s="245">
        <v>960</v>
      </c>
      <c r="CP116" s="245">
        <v>864</v>
      </c>
      <c r="CQ116" s="245">
        <v>557</v>
      </c>
      <c r="CR116" s="245">
        <v>494</v>
      </c>
      <c r="CS116" s="245">
        <v>448</v>
      </c>
      <c r="CT116" s="245">
        <v>382</v>
      </c>
      <c r="CU116" s="245">
        <v>268</v>
      </c>
      <c r="CV116" s="245">
        <v>209</v>
      </c>
      <c r="CW116" s="245">
        <v>155</v>
      </c>
      <c r="CX116" s="245">
        <v>108</v>
      </c>
      <c r="CY116" s="245">
        <v>65</v>
      </c>
      <c r="CZ116" s="245">
        <v>124</v>
      </c>
      <c r="DA116" s="266">
        <v>597</v>
      </c>
      <c r="DB116" s="245">
        <v>12031</v>
      </c>
      <c r="DC116" s="245">
        <v>13033</v>
      </c>
      <c r="DD116" s="245">
        <v>14084</v>
      </c>
      <c r="DE116" s="245">
        <v>13404</v>
      </c>
      <c r="DF116" s="245">
        <v>13096</v>
      </c>
      <c r="DG116" s="245">
        <v>14811</v>
      </c>
      <c r="DH116" s="245">
        <v>17440</v>
      </c>
      <c r="DI116" s="245">
        <v>21597</v>
      </c>
      <c r="DJ116" s="245">
        <v>18778</v>
      </c>
      <c r="DK116" s="245">
        <v>17224</v>
      </c>
      <c r="DL116" s="245">
        <v>15346</v>
      </c>
      <c r="DM116" s="245">
        <v>17339</v>
      </c>
      <c r="DN116" s="245">
        <v>21701</v>
      </c>
      <c r="DO116" s="245">
        <v>18789</v>
      </c>
      <c r="DP116" s="245">
        <v>15045</v>
      </c>
      <c r="DQ116" s="245">
        <v>13237</v>
      </c>
      <c r="DR116" s="245">
        <v>9695</v>
      </c>
      <c r="DS116" s="245">
        <v>6029</v>
      </c>
      <c r="DT116" s="245">
        <v>2745</v>
      </c>
      <c r="DU116" s="245">
        <v>805</v>
      </c>
      <c r="DV116" s="245">
        <v>124</v>
      </c>
      <c r="DW116" s="266">
        <f t="shared" si="96"/>
        <v>276353</v>
      </c>
      <c r="DX116" s="447">
        <f t="shared" si="97"/>
        <v>26</v>
      </c>
      <c r="DY116" s="447">
        <f t="shared" si="98"/>
        <v>28</v>
      </c>
      <c r="DZ116" s="447">
        <f t="shared" si="99"/>
        <v>30</v>
      </c>
      <c r="EA116" s="447">
        <f t="shared" si="100"/>
        <v>29</v>
      </c>
      <c r="EB116" s="447">
        <f t="shared" si="101"/>
        <v>28</v>
      </c>
      <c r="EC116" s="447">
        <f t="shared" si="102"/>
        <v>32</v>
      </c>
      <c r="ED116" s="447">
        <f t="shared" si="103"/>
        <v>38</v>
      </c>
      <c r="EE116" s="447">
        <f t="shared" si="104"/>
        <v>47</v>
      </c>
      <c r="EF116" s="447">
        <f t="shared" si="105"/>
        <v>41</v>
      </c>
      <c r="EG116" s="447">
        <f t="shared" si="106"/>
        <v>37</v>
      </c>
      <c r="EH116" s="447">
        <f t="shared" si="107"/>
        <v>33</v>
      </c>
      <c r="EI116" s="447">
        <f t="shared" si="108"/>
        <v>37</v>
      </c>
      <c r="EJ116" s="448">
        <f>ROUND($DA116*DN116/$DW116,0)-1</f>
        <v>46</v>
      </c>
      <c r="EK116" s="447">
        <f t="shared" si="109"/>
        <v>41</v>
      </c>
      <c r="EL116" s="447">
        <f t="shared" si="110"/>
        <v>33</v>
      </c>
      <c r="EM116" s="447">
        <f t="shared" si="111"/>
        <v>29</v>
      </c>
      <c r="EN116" s="447">
        <f t="shared" si="112"/>
        <v>21</v>
      </c>
      <c r="EO116" s="447">
        <f t="shared" si="113"/>
        <v>13</v>
      </c>
      <c r="EP116" s="447">
        <f t="shared" si="114"/>
        <v>6</v>
      </c>
      <c r="EQ116" s="447">
        <f t="shared" si="115"/>
        <v>2</v>
      </c>
      <c r="ER116" s="447">
        <f t="shared" si="116"/>
        <v>0</v>
      </c>
      <c r="ES116" s="245">
        <f t="shared" si="117"/>
        <v>597</v>
      </c>
      <c r="EU116" s="245">
        <f t="shared" si="120"/>
        <v>12057</v>
      </c>
      <c r="EV116" s="245">
        <f t="shared" si="121"/>
        <v>13061</v>
      </c>
      <c r="EW116" s="245">
        <f t="shared" si="122"/>
        <v>14114</v>
      </c>
      <c r="EX116" s="245">
        <f t="shared" si="123"/>
        <v>13433</v>
      </c>
      <c r="EY116" s="245">
        <f t="shared" si="124"/>
        <v>13124</v>
      </c>
      <c r="EZ116" s="245">
        <f t="shared" si="125"/>
        <v>14843</v>
      </c>
      <c r="FA116" s="245">
        <f t="shared" si="126"/>
        <v>17478</v>
      </c>
      <c r="FB116" s="245">
        <f t="shared" si="127"/>
        <v>21644</v>
      </c>
      <c r="FC116" s="245">
        <f t="shared" si="128"/>
        <v>18819</v>
      </c>
      <c r="FD116" s="245">
        <f t="shared" si="129"/>
        <v>17261</v>
      </c>
      <c r="FE116" s="245">
        <f t="shared" si="130"/>
        <v>15379</v>
      </c>
      <c r="FF116" s="245">
        <f t="shared" si="131"/>
        <v>17376</v>
      </c>
      <c r="FG116" s="245">
        <f t="shared" si="132"/>
        <v>21747</v>
      </c>
      <c r="FH116" s="245">
        <f t="shared" si="133"/>
        <v>18830</v>
      </c>
      <c r="FI116" s="245">
        <f t="shared" si="134"/>
        <v>15078</v>
      </c>
      <c r="FJ116" s="245">
        <f t="shared" si="135"/>
        <v>13266</v>
      </c>
      <c r="FK116" s="245">
        <f t="shared" si="136"/>
        <v>9716</v>
      </c>
      <c r="FL116" s="245">
        <f t="shared" si="137"/>
        <v>6042</v>
      </c>
      <c r="FM116" s="245">
        <f t="shared" si="138"/>
        <v>2751</v>
      </c>
      <c r="FN116" s="245">
        <f t="shared" si="139"/>
        <v>807</v>
      </c>
      <c r="FO116" s="245">
        <f t="shared" si="140"/>
        <v>124</v>
      </c>
      <c r="FP116" s="266">
        <f t="shared" si="118"/>
        <v>276950</v>
      </c>
      <c r="FQ116" s="443">
        <f t="shared" si="141"/>
        <v>0</v>
      </c>
    </row>
    <row r="117" spans="1:173" s="232" customFormat="1" ht="12.75" x14ac:dyDescent="0.15">
      <c r="A117" s="230" t="s">
        <v>1175</v>
      </c>
      <c r="B117" s="261" t="s">
        <v>1067</v>
      </c>
      <c r="C117" s="245">
        <v>232532</v>
      </c>
      <c r="D117" s="245">
        <v>1825</v>
      </c>
      <c r="E117" s="245">
        <v>1755</v>
      </c>
      <c r="F117" s="245">
        <v>1873</v>
      </c>
      <c r="G117" s="245">
        <v>1762</v>
      </c>
      <c r="H117" s="245">
        <v>1675</v>
      </c>
      <c r="I117" s="245">
        <v>1619</v>
      </c>
      <c r="J117" s="245">
        <v>1689</v>
      </c>
      <c r="K117" s="245">
        <v>1716</v>
      </c>
      <c r="L117" s="245">
        <v>1774</v>
      </c>
      <c r="M117" s="245">
        <v>1730</v>
      </c>
      <c r="N117" s="245">
        <v>1827</v>
      </c>
      <c r="O117" s="245">
        <v>1775</v>
      </c>
      <c r="P117" s="245">
        <v>1871</v>
      </c>
      <c r="Q117" s="245">
        <v>1766</v>
      </c>
      <c r="R117" s="245">
        <v>1767</v>
      </c>
      <c r="S117" s="245">
        <v>1813</v>
      </c>
      <c r="T117" s="245">
        <v>1881</v>
      </c>
      <c r="U117" s="245">
        <v>1755</v>
      </c>
      <c r="V117" s="245">
        <v>1938</v>
      </c>
      <c r="W117" s="245">
        <v>1988</v>
      </c>
      <c r="X117" s="245">
        <v>2002</v>
      </c>
      <c r="Y117" s="245">
        <v>2128</v>
      </c>
      <c r="Z117" s="245">
        <v>2194</v>
      </c>
      <c r="AA117" s="245">
        <v>2232</v>
      </c>
      <c r="AB117" s="245">
        <v>2517</v>
      </c>
      <c r="AC117" s="245">
        <v>2509</v>
      </c>
      <c r="AD117" s="245">
        <v>2705</v>
      </c>
      <c r="AE117" s="245">
        <v>2690</v>
      </c>
      <c r="AF117" s="245">
        <v>2699</v>
      </c>
      <c r="AG117" s="245">
        <v>2816</v>
      </c>
      <c r="AH117" s="245">
        <v>2978</v>
      </c>
      <c r="AI117" s="245">
        <v>3003</v>
      </c>
      <c r="AJ117" s="245">
        <v>3073</v>
      </c>
      <c r="AK117" s="245">
        <v>3207</v>
      </c>
      <c r="AL117" s="245">
        <v>3358</v>
      </c>
      <c r="AM117" s="245">
        <v>3534</v>
      </c>
      <c r="AN117" s="245">
        <v>3780</v>
      </c>
      <c r="AO117" s="245">
        <v>3816</v>
      </c>
      <c r="AP117" s="245">
        <v>3759</v>
      </c>
      <c r="AQ117" s="245">
        <v>3716</v>
      </c>
      <c r="AR117" s="245">
        <v>3555</v>
      </c>
      <c r="AS117" s="245">
        <v>3534</v>
      </c>
      <c r="AT117" s="245">
        <v>3316</v>
      </c>
      <c r="AU117" s="245">
        <v>3281</v>
      </c>
      <c r="AV117" s="245">
        <v>2545</v>
      </c>
      <c r="AW117" s="245">
        <v>3157</v>
      </c>
      <c r="AX117" s="245">
        <v>2847</v>
      </c>
      <c r="AY117" s="245">
        <v>2834</v>
      </c>
      <c r="AZ117" s="245">
        <v>2633</v>
      </c>
      <c r="BA117" s="245">
        <v>2487</v>
      </c>
      <c r="BB117" s="245">
        <v>2514</v>
      </c>
      <c r="BC117" s="245">
        <v>2457</v>
      </c>
      <c r="BD117" s="245">
        <v>2483</v>
      </c>
      <c r="BE117" s="245">
        <v>2322</v>
      </c>
      <c r="BF117" s="245">
        <v>2386</v>
      </c>
      <c r="BG117" s="245">
        <v>2559</v>
      </c>
      <c r="BH117" s="245">
        <v>2589</v>
      </c>
      <c r="BI117" s="245">
        <v>2990</v>
      </c>
      <c r="BJ117" s="245">
        <v>3074</v>
      </c>
      <c r="BK117" s="245">
        <v>3389</v>
      </c>
      <c r="BL117" s="245">
        <v>3677</v>
      </c>
      <c r="BM117" s="245">
        <v>4313</v>
      </c>
      <c r="BN117" s="245">
        <v>4330</v>
      </c>
      <c r="BO117" s="245">
        <v>4130</v>
      </c>
      <c r="BP117" s="245">
        <v>2612</v>
      </c>
      <c r="BQ117" s="245">
        <v>2903</v>
      </c>
      <c r="BR117" s="245">
        <v>3556</v>
      </c>
      <c r="BS117" s="245">
        <v>3413</v>
      </c>
      <c r="BT117" s="245">
        <v>3600</v>
      </c>
      <c r="BU117" s="245">
        <v>3532</v>
      </c>
      <c r="BV117" s="245">
        <v>3081</v>
      </c>
      <c r="BW117" s="245">
        <v>2784</v>
      </c>
      <c r="BX117" s="245">
        <v>2916</v>
      </c>
      <c r="BY117" s="245">
        <v>2939</v>
      </c>
      <c r="BZ117" s="245">
        <v>3008</v>
      </c>
      <c r="CA117" s="245">
        <v>2744</v>
      </c>
      <c r="CB117" s="245">
        <v>2399</v>
      </c>
      <c r="CC117" s="245">
        <v>2437</v>
      </c>
      <c r="CD117" s="245">
        <v>2397</v>
      </c>
      <c r="CE117" s="245">
        <v>2135</v>
      </c>
      <c r="CF117" s="245">
        <v>1846</v>
      </c>
      <c r="CG117" s="245">
        <v>1884</v>
      </c>
      <c r="CH117" s="245">
        <v>1707</v>
      </c>
      <c r="CI117" s="245">
        <v>1563</v>
      </c>
      <c r="CJ117" s="245">
        <v>1411</v>
      </c>
      <c r="CK117" s="245">
        <v>1283</v>
      </c>
      <c r="CL117" s="245">
        <v>1080</v>
      </c>
      <c r="CM117" s="245">
        <v>1031</v>
      </c>
      <c r="CN117" s="245">
        <v>902</v>
      </c>
      <c r="CO117" s="245">
        <v>783</v>
      </c>
      <c r="CP117" s="245">
        <v>694</v>
      </c>
      <c r="CQ117" s="245">
        <v>488</v>
      </c>
      <c r="CR117" s="245">
        <v>386</v>
      </c>
      <c r="CS117" s="245">
        <v>319</v>
      </c>
      <c r="CT117" s="245">
        <v>270</v>
      </c>
      <c r="CU117" s="245">
        <v>205</v>
      </c>
      <c r="CV117" s="245">
        <v>176</v>
      </c>
      <c r="CW117" s="245">
        <v>124</v>
      </c>
      <c r="CX117" s="245">
        <v>86</v>
      </c>
      <c r="CY117" s="245">
        <v>50</v>
      </c>
      <c r="CZ117" s="245">
        <v>81</v>
      </c>
      <c r="DA117" s="266">
        <v>1790</v>
      </c>
      <c r="DB117" s="245">
        <v>8890</v>
      </c>
      <c r="DC117" s="245">
        <v>8528</v>
      </c>
      <c r="DD117" s="245">
        <v>9006</v>
      </c>
      <c r="DE117" s="245">
        <v>9375</v>
      </c>
      <c r="DF117" s="245">
        <v>11073</v>
      </c>
      <c r="DG117" s="245">
        <v>13419</v>
      </c>
      <c r="DH117" s="245">
        <v>15619</v>
      </c>
      <c r="DI117" s="245">
        <v>18605</v>
      </c>
      <c r="DJ117" s="245">
        <v>16231</v>
      </c>
      <c r="DK117" s="245">
        <v>13958</v>
      </c>
      <c r="DL117" s="245">
        <v>12162</v>
      </c>
      <c r="DM117" s="245">
        <v>14601</v>
      </c>
      <c r="DN117" s="245">
        <v>19062</v>
      </c>
      <c r="DO117" s="245">
        <v>17004</v>
      </c>
      <c r="DP117" s="245">
        <v>14728</v>
      </c>
      <c r="DQ117" s="245">
        <v>12112</v>
      </c>
      <c r="DR117" s="245">
        <v>8411</v>
      </c>
      <c r="DS117" s="245">
        <v>5079</v>
      </c>
      <c r="DT117" s="245">
        <v>2157</v>
      </c>
      <c r="DU117" s="245">
        <v>641</v>
      </c>
      <c r="DV117" s="245">
        <v>81</v>
      </c>
      <c r="DW117" s="266">
        <f t="shared" si="96"/>
        <v>230742</v>
      </c>
      <c r="DX117" s="447">
        <f t="shared" si="97"/>
        <v>69</v>
      </c>
      <c r="DY117" s="447">
        <f t="shared" si="98"/>
        <v>66</v>
      </c>
      <c r="DZ117" s="447">
        <f t="shared" si="99"/>
        <v>70</v>
      </c>
      <c r="EA117" s="447">
        <f t="shared" si="100"/>
        <v>73</v>
      </c>
      <c r="EB117" s="447">
        <f t="shared" si="101"/>
        <v>86</v>
      </c>
      <c r="EC117" s="447">
        <f t="shared" si="102"/>
        <v>104</v>
      </c>
      <c r="ED117" s="447">
        <f t="shared" si="103"/>
        <v>121</v>
      </c>
      <c r="EE117" s="447">
        <f t="shared" si="104"/>
        <v>144</v>
      </c>
      <c r="EF117" s="447">
        <f t="shared" si="105"/>
        <v>126</v>
      </c>
      <c r="EG117" s="447">
        <f t="shared" si="106"/>
        <v>108</v>
      </c>
      <c r="EH117" s="447">
        <f t="shared" si="107"/>
        <v>94</v>
      </c>
      <c r="EI117" s="447">
        <f t="shared" si="108"/>
        <v>113</v>
      </c>
      <c r="EJ117" s="448">
        <f>ROUND($DA117*DN117/$DW117,0)+1</f>
        <v>149</v>
      </c>
      <c r="EK117" s="447">
        <f t="shared" si="109"/>
        <v>132</v>
      </c>
      <c r="EL117" s="447">
        <f t="shared" si="110"/>
        <v>114</v>
      </c>
      <c r="EM117" s="447">
        <f t="shared" si="111"/>
        <v>94</v>
      </c>
      <c r="EN117" s="447">
        <f t="shared" si="112"/>
        <v>65</v>
      </c>
      <c r="EO117" s="447">
        <f t="shared" si="113"/>
        <v>39</v>
      </c>
      <c r="EP117" s="447">
        <f t="shared" si="114"/>
        <v>17</v>
      </c>
      <c r="EQ117" s="447">
        <f t="shared" si="115"/>
        <v>5</v>
      </c>
      <c r="ER117" s="447">
        <f t="shared" si="116"/>
        <v>1</v>
      </c>
      <c r="ES117" s="245">
        <f t="shared" si="117"/>
        <v>1790</v>
      </c>
      <c r="EU117" s="245">
        <f t="shared" si="120"/>
        <v>8959</v>
      </c>
      <c r="EV117" s="245">
        <f t="shared" si="121"/>
        <v>8594</v>
      </c>
      <c r="EW117" s="245">
        <f t="shared" si="122"/>
        <v>9076</v>
      </c>
      <c r="EX117" s="245">
        <f t="shared" si="123"/>
        <v>9448</v>
      </c>
      <c r="EY117" s="245">
        <f t="shared" si="124"/>
        <v>11159</v>
      </c>
      <c r="EZ117" s="245">
        <f t="shared" si="125"/>
        <v>13523</v>
      </c>
      <c r="FA117" s="245">
        <f t="shared" si="126"/>
        <v>15740</v>
      </c>
      <c r="FB117" s="245">
        <f t="shared" si="127"/>
        <v>18749</v>
      </c>
      <c r="FC117" s="245">
        <f t="shared" si="128"/>
        <v>16357</v>
      </c>
      <c r="FD117" s="245">
        <f t="shared" si="129"/>
        <v>14066</v>
      </c>
      <c r="FE117" s="245">
        <f t="shared" si="130"/>
        <v>12256</v>
      </c>
      <c r="FF117" s="245">
        <f t="shared" si="131"/>
        <v>14714</v>
      </c>
      <c r="FG117" s="245">
        <f t="shared" si="132"/>
        <v>19211</v>
      </c>
      <c r="FH117" s="245">
        <f t="shared" si="133"/>
        <v>17136</v>
      </c>
      <c r="FI117" s="245">
        <f t="shared" si="134"/>
        <v>14842</v>
      </c>
      <c r="FJ117" s="245">
        <f t="shared" si="135"/>
        <v>12206</v>
      </c>
      <c r="FK117" s="245">
        <f t="shared" si="136"/>
        <v>8476</v>
      </c>
      <c r="FL117" s="245">
        <f t="shared" si="137"/>
        <v>5118</v>
      </c>
      <c r="FM117" s="245">
        <f t="shared" si="138"/>
        <v>2174</v>
      </c>
      <c r="FN117" s="245">
        <f t="shared" si="139"/>
        <v>646</v>
      </c>
      <c r="FO117" s="245">
        <f t="shared" si="140"/>
        <v>82</v>
      </c>
      <c r="FP117" s="266">
        <f t="shared" si="118"/>
        <v>232532</v>
      </c>
      <c r="FQ117" s="443">
        <f t="shared" si="141"/>
        <v>0</v>
      </c>
    </row>
    <row r="118" spans="1:173" s="232" customFormat="1" ht="12.75" x14ac:dyDescent="0.15">
      <c r="A118" s="230" t="s">
        <v>1176</v>
      </c>
      <c r="B118" s="261" t="s">
        <v>1067</v>
      </c>
      <c r="C118" s="245">
        <v>149615</v>
      </c>
      <c r="D118" s="245">
        <v>1239</v>
      </c>
      <c r="E118" s="245">
        <v>1289</v>
      </c>
      <c r="F118" s="245">
        <v>1222</v>
      </c>
      <c r="G118" s="245">
        <v>1263</v>
      </c>
      <c r="H118" s="245">
        <v>1172</v>
      </c>
      <c r="I118" s="245">
        <v>1230</v>
      </c>
      <c r="J118" s="245">
        <v>1272</v>
      </c>
      <c r="K118" s="245">
        <v>1300</v>
      </c>
      <c r="L118" s="245">
        <v>1361</v>
      </c>
      <c r="M118" s="245">
        <v>1364</v>
      </c>
      <c r="N118" s="245">
        <v>1317</v>
      </c>
      <c r="O118" s="245">
        <v>1394</v>
      </c>
      <c r="P118" s="245">
        <v>1455</v>
      </c>
      <c r="Q118" s="245">
        <v>1476</v>
      </c>
      <c r="R118" s="245">
        <v>1405</v>
      </c>
      <c r="S118" s="245">
        <v>1455</v>
      </c>
      <c r="T118" s="245">
        <v>1361</v>
      </c>
      <c r="U118" s="245">
        <v>1434</v>
      </c>
      <c r="V118" s="245">
        <v>1337</v>
      </c>
      <c r="W118" s="245">
        <v>1388</v>
      </c>
      <c r="X118" s="245">
        <v>1348</v>
      </c>
      <c r="Y118" s="245">
        <v>1366</v>
      </c>
      <c r="Z118" s="245">
        <v>1365</v>
      </c>
      <c r="AA118" s="245">
        <v>1333</v>
      </c>
      <c r="AB118" s="245">
        <v>1395</v>
      </c>
      <c r="AC118" s="245">
        <v>1459</v>
      </c>
      <c r="AD118" s="245">
        <v>1611</v>
      </c>
      <c r="AE118" s="245">
        <v>1607</v>
      </c>
      <c r="AF118" s="245">
        <v>1653</v>
      </c>
      <c r="AG118" s="245">
        <v>1712</v>
      </c>
      <c r="AH118" s="245">
        <v>1718</v>
      </c>
      <c r="AI118" s="245">
        <v>1760</v>
      </c>
      <c r="AJ118" s="245">
        <v>1883</v>
      </c>
      <c r="AK118" s="245">
        <v>1945</v>
      </c>
      <c r="AL118" s="245">
        <v>2133</v>
      </c>
      <c r="AM118" s="245">
        <v>2204</v>
      </c>
      <c r="AN118" s="245">
        <v>2479</v>
      </c>
      <c r="AO118" s="245">
        <v>2446</v>
      </c>
      <c r="AP118" s="245">
        <v>2464</v>
      </c>
      <c r="AQ118" s="245">
        <v>2257</v>
      </c>
      <c r="AR118" s="245">
        <v>2316</v>
      </c>
      <c r="AS118" s="245">
        <v>2291</v>
      </c>
      <c r="AT118" s="245">
        <v>2153</v>
      </c>
      <c r="AU118" s="245">
        <v>2184</v>
      </c>
      <c r="AV118" s="245">
        <v>1746</v>
      </c>
      <c r="AW118" s="245">
        <v>2158</v>
      </c>
      <c r="AX118" s="245">
        <v>2078</v>
      </c>
      <c r="AY118" s="245">
        <v>1847</v>
      </c>
      <c r="AZ118" s="245">
        <v>1845</v>
      </c>
      <c r="BA118" s="245">
        <v>1687</v>
      </c>
      <c r="BB118" s="245">
        <v>1736</v>
      </c>
      <c r="BC118" s="245">
        <v>1738</v>
      </c>
      <c r="BD118" s="245">
        <v>1614</v>
      </c>
      <c r="BE118" s="245">
        <v>1541</v>
      </c>
      <c r="BF118" s="245">
        <v>1650</v>
      </c>
      <c r="BG118" s="245">
        <v>1668</v>
      </c>
      <c r="BH118" s="245">
        <v>1738</v>
      </c>
      <c r="BI118" s="245">
        <v>1931</v>
      </c>
      <c r="BJ118" s="245">
        <v>1987</v>
      </c>
      <c r="BK118" s="245">
        <v>2164</v>
      </c>
      <c r="BL118" s="245">
        <v>2326</v>
      </c>
      <c r="BM118" s="245">
        <v>2742</v>
      </c>
      <c r="BN118" s="245">
        <v>2766</v>
      </c>
      <c r="BO118" s="245">
        <v>2727</v>
      </c>
      <c r="BP118" s="245">
        <v>1595</v>
      </c>
      <c r="BQ118" s="245">
        <v>1742</v>
      </c>
      <c r="BR118" s="245">
        <v>2206</v>
      </c>
      <c r="BS118" s="245">
        <v>2086</v>
      </c>
      <c r="BT118" s="245">
        <v>2231</v>
      </c>
      <c r="BU118" s="245">
        <v>2093</v>
      </c>
      <c r="BV118" s="245">
        <v>1739</v>
      </c>
      <c r="BW118" s="245">
        <v>1464</v>
      </c>
      <c r="BX118" s="245">
        <v>1634</v>
      </c>
      <c r="BY118" s="245">
        <v>1656</v>
      </c>
      <c r="BZ118" s="245">
        <v>1663</v>
      </c>
      <c r="CA118" s="245">
        <v>1495</v>
      </c>
      <c r="CB118" s="245">
        <v>1356</v>
      </c>
      <c r="CC118" s="245">
        <v>1348</v>
      </c>
      <c r="CD118" s="245">
        <v>1293</v>
      </c>
      <c r="CE118" s="245">
        <v>1244</v>
      </c>
      <c r="CF118" s="245">
        <v>1111</v>
      </c>
      <c r="CG118" s="245">
        <v>1065</v>
      </c>
      <c r="CH118" s="245">
        <v>982</v>
      </c>
      <c r="CI118" s="245">
        <v>894</v>
      </c>
      <c r="CJ118" s="245">
        <v>825</v>
      </c>
      <c r="CK118" s="245">
        <v>740</v>
      </c>
      <c r="CL118" s="245">
        <v>576</v>
      </c>
      <c r="CM118" s="245">
        <v>602</v>
      </c>
      <c r="CN118" s="245">
        <v>541</v>
      </c>
      <c r="CO118" s="245">
        <v>431</v>
      </c>
      <c r="CP118" s="245">
        <v>400</v>
      </c>
      <c r="CQ118" s="245">
        <v>284</v>
      </c>
      <c r="CR118" s="245">
        <v>247</v>
      </c>
      <c r="CS118" s="245">
        <v>201</v>
      </c>
      <c r="CT118" s="245">
        <v>149</v>
      </c>
      <c r="CU118" s="245">
        <v>151</v>
      </c>
      <c r="CV118" s="245">
        <v>91</v>
      </c>
      <c r="CW118" s="245">
        <v>83</v>
      </c>
      <c r="CX118" s="245">
        <v>49</v>
      </c>
      <c r="CY118" s="245">
        <v>32</v>
      </c>
      <c r="CZ118" s="245">
        <v>66</v>
      </c>
      <c r="DA118" s="266">
        <v>1745</v>
      </c>
      <c r="DB118" s="245">
        <v>6185</v>
      </c>
      <c r="DC118" s="245">
        <v>6527</v>
      </c>
      <c r="DD118" s="245">
        <v>7047</v>
      </c>
      <c r="DE118" s="245">
        <v>6975</v>
      </c>
      <c r="DF118" s="245">
        <v>6807</v>
      </c>
      <c r="DG118" s="245">
        <v>8042</v>
      </c>
      <c r="DH118" s="245">
        <v>9439</v>
      </c>
      <c r="DI118" s="245">
        <v>11850</v>
      </c>
      <c r="DJ118" s="245">
        <v>10690</v>
      </c>
      <c r="DK118" s="245">
        <v>9615</v>
      </c>
      <c r="DL118" s="245">
        <v>8279</v>
      </c>
      <c r="DM118" s="245">
        <v>9488</v>
      </c>
      <c r="DN118" s="245">
        <v>12156</v>
      </c>
      <c r="DO118" s="245">
        <v>10358</v>
      </c>
      <c r="DP118" s="245">
        <v>8156</v>
      </c>
      <c r="DQ118" s="245">
        <v>6736</v>
      </c>
      <c r="DR118" s="245">
        <v>4877</v>
      </c>
      <c r="DS118" s="245">
        <v>2890</v>
      </c>
      <c r="DT118" s="245">
        <v>1281</v>
      </c>
      <c r="DU118" s="245">
        <v>406</v>
      </c>
      <c r="DV118" s="245">
        <v>66</v>
      </c>
      <c r="DW118" s="266">
        <f t="shared" si="96"/>
        <v>147870</v>
      </c>
      <c r="DX118" s="447">
        <f t="shared" si="97"/>
        <v>73</v>
      </c>
      <c r="DY118" s="447">
        <f t="shared" si="98"/>
        <v>77</v>
      </c>
      <c r="DZ118" s="447">
        <f t="shared" si="99"/>
        <v>83</v>
      </c>
      <c r="EA118" s="447">
        <f t="shared" si="100"/>
        <v>82</v>
      </c>
      <c r="EB118" s="447">
        <f t="shared" si="101"/>
        <v>80</v>
      </c>
      <c r="EC118" s="447">
        <f t="shared" si="102"/>
        <v>95</v>
      </c>
      <c r="ED118" s="447">
        <f t="shared" si="103"/>
        <v>111</v>
      </c>
      <c r="EE118" s="447">
        <f t="shared" si="104"/>
        <v>140</v>
      </c>
      <c r="EF118" s="447">
        <f t="shared" si="105"/>
        <v>126</v>
      </c>
      <c r="EG118" s="447">
        <f t="shared" si="106"/>
        <v>113</v>
      </c>
      <c r="EH118" s="447">
        <f t="shared" si="107"/>
        <v>98</v>
      </c>
      <c r="EI118" s="447">
        <f t="shared" si="108"/>
        <v>112</v>
      </c>
      <c r="EJ118" s="448">
        <f>ROUND($DA118*DN118/$DW118,0)+1</f>
        <v>144</v>
      </c>
      <c r="EK118" s="448">
        <f>ROUND($DA118*DO118/$DW118,0)+1</f>
        <v>123</v>
      </c>
      <c r="EL118" s="447">
        <f t="shared" si="110"/>
        <v>96</v>
      </c>
      <c r="EM118" s="447">
        <f t="shared" si="111"/>
        <v>79</v>
      </c>
      <c r="EN118" s="447">
        <f t="shared" si="112"/>
        <v>58</v>
      </c>
      <c r="EO118" s="447">
        <f t="shared" si="113"/>
        <v>34</v>
      </c>
      <c r="EP118" s="447">
        <f t="shared" si="114"/>
        <v>15</v>
      </c>
      <c r="EQ118" s="447">
        <f t="shared" si="115"/>
        <v>5</v>
      </c>
      <c r="ER118" s="447">
        <f t="shared" si="116"/>
        <v>1</v>
      </c>
      <c r="ES118" s="245">
        <f t="shared" si="117"/>
        <v>1745</v>
      </c>
      <c r="EU118" s="245">
        <f t="shared" si="120"/>
        <v>6258</v>
      </c>
      <c r="EV118" s="245">
        <f t="shared" si="121"/>
        <v>6604</v>
      </c>
      <c r="EW118" s="245">
        <f t="shared" si="122"/>
        <v>7130</v>
      </c>
      <c r="EX118" s="245">
        <f t="shared" si="123"/>
        <v>7057</v>
      </c>
      <c r="EY118" s="245">
        <f t="shared" si="124"/>
        <v>6887</v>
      </c>
      <c r="EZ118" s="245">
        <f t="shared" si="125"/>
        <v>8137</v>
      </c>
      <c r="FA118" s="245">
        <f t="shared" si="126"/>
        <v>9550</v>
      </c>
      <c r="FB118" s="245">
        <f t="shared" si="127"/>
        <v>11990</v>
      </c>
      <c r="FC118" s="245">
        <f t="shared" si="128"/>
        <v>10816</v>
      </c>
      <c r="FD118" s="245">
        <f t="shared" si="129"/>
        <v>9728</v>
      </c>
      <c r="FE118" s="245">
        <f t="shared" si="130"/>
        <v>8377</v>
      </c>
      <c r="FF118" s="245">
        <f t="shared" si="131"/>
        <v>9600</v>
      </c>
      <c r="FG118" s="245">
        <f t="shared" si="132"/>
        <v>12300</v>
      </c>
      <c r="FH118" s="245">
        <f t="shared" si="133"/>
        <v>10481</v>
      </c>
      <c r="FI118" s="245">
        <f t="shared" si="134"/>
        <v>8252</v>
      </c>
      <c r="FJ118" s="245">
        <f t="shared" si="135"/>
        <v>6815</v>
      </c>
      <c r="FK118" s="245">
        <f t="shared" si="136"/>
        <v>4935</v>
      </c>
      <c r="FL118" s="245">
        <f t="shared" si="137"/>
        <v>2924</v>
      </c>
      <c r="FM118" s="245">
        <f t="shared" si="138"/>
        <v>1296</v>
      </c>
      <c r="FN118" s="245">
        <f t="shared" si="139"/>
        <v>411</v>
      </c>
      <c r="FO118" s="245">
        <f t="shared" si="140"/>
        <v>67</v>
      </c>
      <c r="FP118" s="266">
        <f t="shared" si="118"/>
        <v>149615</v>
      </c>
      <c r="FQ118" s="443">
        <f t="shared" si="141"/>
        <v>0</v>
      </c>
    </row>
    <row r="119" spans="1:173" s="232" customFormat="1" ht="12.75" x14ac:dyDescent="0.15">
      <c r="A119" s="230" t="s">
        <v>1177</v>
      </c>
      <c r="B119" s="261" t="s">
        <v>1067</v>
      </c>
      <c r="C119" s="245">
        <v>254980</v>
      </c>
      <c r="D119" s="245">
        <v>2258</v>
      </c>
      <c r="E119" s="245">
        <v>2226</v>
      </c>
      <c r="F119" s="245">
        <v>2326</v>
      </c>
      <c r="G119" s="245">
        <v>2319</v>
      </c>
      <c r="H119" s="245">
        <v>2241</v>
      </c>
      <c r="I119" s="245">
        <v>2261</v>
      </c>
      <c r="J119" s="245">
        <v>2349</v>
      </c>
      <c r="K119" s="245">
        <v>2347</v>
      </c>
      <c r="L119" s="245">
        <v>2415</v>
      </c>
      <c r="M119" s="245">
        <v>2382</v>
      </c>
      <c r="N119" s="245">
        <v>2418</v>
      </c>
      <c r="O119" s="245">
        <v>2453</v>
      </c>
      <c r="P119" s="245">
        <v>2415</v>
      </c>
      <c r="Q119" s="245">
        <v>2268</v>
      </c>
      <c r="R119" s="245">
        <v>2125</v>
      </c>
      <c r="S119" s="245">
        <v>2180</v>
      </c>
      <c r="T119" s="245">
        <v>2204</v>
      </c>
      <c r="U119" s="245">
        <v>2082</v>
      </c>
      <c r="V119" s="245">
        <v>2515</v>
      </c>
      <c r="W119" s="245">
        <v>2907</v>
      </c>
      <c r="X119" s="245">
        <v>2969</v>
      </c>
      <c r="Y119" s="245">
        <v>2891</v>
      </c>
      <c r="Z119" s="245">
        <v>2813</v>
      </c>
      <c r="AA119" s="245">
        <v>2616</v>
      </c>
      <c r="AB119" s="245">
        <v>2534</v>
      </c>
      <c r="AC119" s="245">
        <v>2634</v>
      </c>
      <c r="AD119" s="245">
        <v>2752</v>
      </c>
      <c r="AE119" s="245">
        <v>2923</v>
      </c>
      <c r="AF119" s="245">
        <v>2930</v>
      </c>
      <c r="AG119" s="245">
        <v>3085</v>
      </c>
      <c r="AH119" s="245">
        <v>3193</v>
      </c>
      <c r="AI119" s="245">
        <v>3442</v>
      </c>
      <c r="AJ119" s="245">
        <v>3618</v>
      </c>
      <c r="AK119" s="245">
        <v>3734</v>
      </c>
      <c r="AL119" s="245">
        <v>4057</v>
      </c>
      <c r="AM119" s="245">
        <v>4255</v>
      </c>
      <c r="AN119" s="245">
        <v>4498</v>
      </c>
      <c r="AO119" s="245">
        <v>4658</v>
      </c>
      <c r="AP119" s="245">
        <v>4525</v>
      </c>
      <c r="AQ119" s="245">
        <v>4528</v>
      </c>
      <c r="AR119" s="245">
        <v>4419</v>
      </c>
      <c r="AS119" s="245">
        <v>4373</v>
      </c>
      <c r="AT119" s="245">
        <v>4068</v>
      </c>
      <c r="AU119" s="245">
        <v>3999</v>
      </c>
      <c r="AV119" s="245">
        <v>3145</v>
      </c>
      <c r="AW119" s="245">
        <v>3711</v>
      </c>
      <c r="AX119" s="245">
        <v>3373</v>
      </c>
      <c r="AY119" s="245">
        <v>3307</v>
      </c>
      <c r="AZ119" s="245">
        <v>3147</v>
      </c>
      <c r="BA119" s="245">
        <v>2937</v>
      </c>
      <c r="BB119" s="245">
        <v>2973</v>
      </c>
      <c r="BC119" s="245">
        <v>2953</v>
      </c>
      <c r="BD119" s="245">
        <v>2789</v>
      </c>
      <c r="BE119" s="245">
        <v>2533</v>
      </c>
      <c r="BF119" s="245">
        <v>2795</v>
      </c>
      <c r="BG119" s="245">
        <v>2782</v>
      </c>
      <c r="BH119" s="245">
        <v>2734</v>
      </c>
      <c r="BI119" s="245">
        <v>2972</v>
      </c>
      <c r="BJ119" s="245">
        <v>3093</v>
      </c>
      <c r="BK119" s="245">
        <v>3337</v>
      </c>
      <c r="BL119" s="245">
        <v>3574</v>
      </c>
      <c r="BM119" s="245">
        <v>4181</v>
      </c>
      <c r="BN119" s="245">
        <v>4128</v>
      </c>
      <c r="BO119" s="245">
        <v>4031</v>
      </c>
      <c r="BP119" s="245">
        <v>2435</v>
      </c>
      <c r="BQ119" s="245">
        <v>2612</v>
      </c>
      <c r="BR119" s="245">
        <v>3136</v>
      </c>
      <c r="BS119" s="245">
        <v>2862</v>
      </c>
      <c r="BT119" s="245">
        <v>3104</v>
      </c>
      <c r="BU119" s="245">
        <v>3043</v>
      </c>
      <c r="BV119" s="245">
        <v>2634</v>
      </c>
      <c r="BW119" s="245">
        <v>2272</v>
      </c>
      <c r="BX119" s="245">
        <v>2473</v>
      </c>
      <c r="BY119" s="245">
        <v>2434</v>
      </c>
      <c r="BZ119" s="245">
        <v>2553</v>
      </c>
      <c r="CA119" s="245">
        <v>2327</v>
      </c>
      <c r="CB119" s="245">
        <v>2200</v>
      </c>
      <c r="CC119" s="245">
        <v>2121</v>
      </c>
      <c r="CD119" s="245">
        <v>2113</v>
      </c>
      <c r="CE119" s="245">
        <v>1858</v>
      </c>
      <c r="CF119" s="245">
        <v>1703</v>
      </c>
      <c r="CG119" s="245">
        <v>1698</v>
      </c>
      <c r="CH119" s="245">
        <v>1570</v>
      </c>
      <c r="CI119" s="245">
        <v>1428</v>
      </c>
      <c r="CJ119" s="245">
        <v>1371</v>
      </c>
      <c r="CK119" s="245">
        <v>1250</v>
      </c>
      <c r="CL119" s="245">
        <v>1069</v>
      </c>
      <c r="CM119" s="245">
        <v>883</v>
      </c>
      <c r="CN119" s="245">
        <v>846</v>
      </c>
      <c r="CO119" s="245">
        <v>751</v>
      </c>
      <c r="CP119" s="245">
        <v>681</v>
      </c>
      <c r="CQ119" s="245">
        <v>466</v>
      </c>
      <c r="CR119" s="245">
        <v>395</v>
      </c>
      <c r="CS119" s="245">
        <v>350</v>
      </c>
      <c r="CT119" s="245">
        <v>283</v>
      </c>
      <c r="CU119" s="245">
        <v>223</v>
      </c>
      <c r="CV119" s="245">
        <v>197</v>
      </c>
      <c r="CW119" s="245">
        <v>141</v>
      </c>
      <c r="CX119" s="245">
        <v>113</v>
      </c>
      <c r="CY119" s="245">
        <v>74</v>
      </c>
      <c r="CZ119" s="245">
        <v>115</v>
      </c>
      <c r="DA119" s="266">
        <v>2496</v>
      </c>
      <c r="DB119" s="245">
        <v>11370</v>
      </c>
      <c r="DC119" s="245">
        <v>11754</v>
      </c>
      <c r="DD119" s="245">
        <v>11679</v>
      </c>
      <c r="DE119" s="245">
        <v>11888</v>
      </c>
      <c r="DF119" s="245">
        <v>13823</v>
      </c>
      <c r="DG119" s="245">
        <v>14324</v>
      </c>
      <c r="DH119" s="245">
        <v>18044</v>
      </c>
      <c r="DI119" s="245">
        <v>22464</v>
      </c>
      <c r="DJ119" s="245">
        <v>20004</v>
      </c>
      <c r="DK119" s="245">
        <v>16475</v>
      </c>
      <c r="DL119" s="245">
        <v>14043</v>
      </c>
      <c r="DM119" s="245">
        <v>14918</v>
      </c>
      <c r="DN119" s="245">
        <v>18349</v>
      </c>
      <c r="DO119" s="245">
        <v>14757</v>
      </c>
      <c r="DP119" s="245">
        <v>12366</v>
      </c>
      <c r="DQ119" s="245">
        <v>10619</v>
      </c>
      <c r="DR119" s="245">
        <v>7770</v>
      </c>
      <c r="DS119" s="245">
        <v>4799</v>
      </c>
      <c r="DT119" s="245">
        <v>2175</v>
      </c>
      <c r="DU119" s="245">
        <v>748</v>
      </c>
      <c r="DV119" s="245">
        <v>115</v>
      </c>
      <c r="DW119" s="266">
        <f t="shared" si="96"/>
        <v>252484</v>
      </c>
      <c r="DX119" s="447">
        <f t="shared" si="97"/>
        <v>112</v>
      </c>
      <c r="DY119" s="447">
        <f t="shared" si="98"/>
        <v>116</v>
      </c>
      <c r="DZ119" s="447">
        <f t="shared" si="99"/>
        <v>115</v>
      </c>
      <c r="EA119" s="447">
        <f t="shared" si="100"/>
        <v>118</v>
      </c>
      <c r="EB119" s="447">
        <f t="shared" si="101"/>
        <v>137</v>
      </c>
      <c r="EC119" s="447">
        <f t="shared" si="102"/>
        <v>142</v>
      </c>
      <c r="ED119" s="447">
        <f t="shared" si="103"/>
        <v>178</v>
      </c>
      <c r="EE119" s="447">
        <f t="shared" si="104"/>
        <v>222</v>
      </c>
      <c r="EF119" s="447">
        <f t="shared" si="105"/>
        <v>198</v>
      </c>
      <c r="EG119" s="447">
        <f t="shared" si="106"/>
        <v>163</v>
      </c>
      <c r="EH119" s="447">
        <f t="shared" si="107"/>
        <v>139</v>
      </c>
      <c r="EI119" s="447">
        <f t="shared" si="108"/>
        <v>147</v>
      </c>
      <c r="EJ119" s="448">
        <f>ROUND($DA119*DN119/$DW119,0)+1</f>
        <v>182</v>
      </c>
      <c r="EK119" s="447">
        <f t="shared" si="109"/>
        <v>146</v>
      </c>
      <c r="EL119" s="447">
        <f t="shared" si="110"/>
        <v>122</v>
      </c>
      <c r="EM119" s="447">
        <f t="shared" si="111"/>
        <v>105</v>
      </c>
      <c r="EN119" s="447">
        <f t="shared" si="112"/>
        <v>77</v>
      </c>
      <c r="EO119" s="447">
        <f t="shared" si="113"/>
        <v>47</v>
      </c>
      <c r="EP119" s="447">
        <f t="shared" si="114"/>
        <v>22</v>
      </c>
      <c r="EQ119" s="447">
        <f t="shared" si="115"/>
        <v>7</v>
      </c>
      <c r="ER119" s="447">
        <f t="shared" si="116"/>
        <v>1</v>
      </c>
      <c r="ES119" s="245">
        <f t="shared" si="117"/>
        <v>2496</v>
      </c>
      <c r="EU119" s="245">
        <f t="shared" si="120"/>
        <v>11482</v>
      </c>
      <c r="EV119" s="245">
        <f t="shared" si="121"/>
        <v>11870</v>
      </c>
      <c r="EW119" s="245">
        <f t="shared" si="122"/>
        <v>11794</v>
      </c>
      <c r="EX119" s="245">
        <f t="shared" si="123"/>
        <v>12006</v>
      </c>
      <c r="EY119" s="245">
        <f t="shared" si="124"/>
        <v>13960</v>
      </c>
      <c r="EZ119" s="245">
        <f t="shared" si="125"/>
        <v>14466</v>
      </c>
      <c r="FA119" s="245">
        <f t="shared" si="126"/>
        <v>18222</v>
      </c>
      <c r="FB119" s="245">
        <f t="shared" si="127"/>
        <v>22686</v>
      </c>
      <c r="FC119" s="245">
        <f t="shared" si="128"/>
        <v>20202</v>
      </c>
      <c r="FD119" s="245">
        <f t="shared" si="129"/>
        <v>16638</v>
      </c>
      <c r="FE119" s="245">
        <f t="shared" si="130"/>
        <v>14182</v>
      </c>
      <c r="FF119" s="245">
        <f t="shared" si="131"/>
        <v>15065</v>
      </c>
      <c r="FG119" s="245">
        <f t="shared" si="132"/>
        <v>18531</v>
      </c>
      <c r="FH119" s="245">
        <f t="shared" si="133"/>
        <v>14903</v>
      </c>
      <c r="FI119" s="245">
        <f t="shared" si="134"/>
        <v>12488</v>
      </c>
      <c r="FJ119" s="245">
        <f t="shared" si="135"/>
        <v>10724</v>
      </c>
      <c r="FK119" s="245">
        <f t="shared" si="136"/>
        <v>7847</v>
      </c>
      <c r="FL119" s="245">
        <f t="shared" si="137"/>
        <v>4846</v>
      </c>
      <c r="FM119" s="245">
        <f t="shared" si="138"/>
        <v>2197</v>
      </c>
      <c r="FN119" s="245">
        <f t="shared" si="139"/>
        <v>755</v>
      </c>
      <c r="FO119" s="245">
        <f t="shared" si="140"/>
        <v>116</v>
      </c>
      <c r="FP119" s="266">
        <f t="shared" si="118"/>
        <v>254980</v>
      </c>
      <c r="FQ119" s="443">
        <f t="shared" si="141"/>
        <v>0</v>
      </c>
    </row>
    <row r="120" spans="1:173" s="232" customFormat="1" ht="12.75" x14ac:dyDescent="0.15">
      <c r="A120" s="230" t="s">
        <v>1178</v>
      </c>
      <c r="B120" s="261" t="s">
        <v>1067</v>
      </c>
      <c r="C120" s="245">
        <v>24805</v>
      </c>
      <c r="D120" s="245">
        <v>170</v>
      </c>
      <c r="E120" s="245">
        <v>175</v>
      </c>
      <c r="F120" s="245">
        <v>165</v>
      </c>
      <c r="G120" s="245">
        <v>197</v>
      </c>
      <c r="H120" s="245">
        <v>176</v>
      </c>
      <c r="I120" s="245">
        <v>184</v>
      </c>
      <c r="J120" s="245">
        <v>194</v>
      </c>
      <c r="K120" s="245">
        <v>184</v>
      </c>
      <c r="L120" s="245">
        <v>189</v>
      </c>
      <c r="M120" s="245">
        <v>225</v>
      </c>
      <c r="N120" s="245">
        <v>220</v>
      </c>
      <c r="O120" s="245">
        <v>222</v>
      </c>
      <c r="P120" s="245">
        <v>243</v>
      </c>
      <c r="Q120" s="245">
        <v>208</v>
      </c>
      <c r="R120" s="245">
        <v>248</v>
      </c>
      <c r="S120" s="245">
        <v>255</v>
      </c>
      <c r="T120" s="245">
        <v>214</v>
      </c>
      <c r="U120" s="245">
        <v>209</v>
      </c>
      <c r="V120" s="245">
        <v>189</v>
      </c>
      <c r="W120" s="245">
        <v>135</v>
      </c>
      <c r="X120" s="245">
        <v>124</v>
      </c>
      <c r="Y120" s="245">
        <v>143</v>
      </c>
      <c r="Z120" s="245">
        <v>148</v>
      </c>
      <c r="AA120" s="245">
        <v>160</v>
      </c>
      <c r="AB120" s="245">
        <v>170</v>
      </c>
      <c r="AC120" s="245">
        <v>200</v>
      </c>
      <c r="AD120" s="245">
        <v>216</v>
      </c>
      <c r="AE120" s="245">
        <v>187</v>
      </c>
      <c r="AF120" s="245">
        <v>198</v>
      </c>
      <c r="AG120" s="245">
        <v>236</v>
      </c>
      <c r="AH120" s="245">
        <v>224</v>
      </c>
      <c r="AI120" s="245">
        <v>241</v>
      </c>
      <c r="AJ120" s="245">
        <v>287</v>
      </c>
      <c r="AK120" s="245">
        <v>260</v>
      </c>
      <c r="AL120" s="245">
        <v>288</v>
      </c>
      <c r="AM120" s="245">
        <v>285</v>
      </c>
      <c r="AN120" s="245">
        <v>295</v>
      </c>
      <c r="AO120" s="245">
        <v>342</v>
      </c>
      <c r="AP120" s="245">
        <v>317</v>
      </c>
      <c r="AQ120" s="245">
        <v>329</v>
      </c>
      <c r="AR120" s="245">
        <v>300</v>
      </c>
      <c r="AS120" s="245">
        <v>289</v>
      </c>
      <c r="AT120" s="245">
        <v>322</v>
      </c>
      <c r="AU120" s="245">
        <v>303</v>
      </c>
      <c r="AV120" s="245">
        <v>250</v>
      </c>
      <c r="AW120" s="245">
        <v>305</v>
      </c>
      <c r="AX120" s="245">
        <v>293</v>
      </c>
      <c r="AY120" s="245">
        <v>261</v>
      </c>
      <c r="AZ120" s="245">
        <v>298</v>
      </c>
      <c r="BA120" s="245">
        <v>247</v>
      </c>
      <c r="BB120" s="245">
        <v>292</v>
      </c>
      <c r="BC120" s="245">
        <v>285</v>
      </c>
      <c r="BD120" s="245">
        <v>319</v>
      </c>
      <c r="BE120" s="245">
        <v>265</v>
      </c>
      <c r="BF120" s="245">
        <v>329</v>
      </c>
      <c r="BG120" s="245">
        <v>332</v>
      </c>
      <c r="BH120" s="245">
        <v>327</v>
      </c>
      <c r="BI120" s="245">
        <v>368</v>
      </c>
      <c r="BJ120" s="245">
        <v>328</v>
      </c>
      <c r="BK120" s="245">
        <v>424</v>
      </c>
      <c r="BL120" s="245">
        <v>437</v>
      </c>
      <c r="BM120" s="245">
        <v>522</v>
      </c>
      <c r="BN120" s="245">
        <v>493</v>
      </c>
      <c r="BO120" s="245">
        <v>453</v>
      </c>
      <c r="BP120" s="245">
        <v>278</v>
      </c>
      <c r="BQ120" s="245">
        <v>302</v>
      </c>
      <c r="BR120" s="245">
        <v>366</v>
      </c>
      <c r="BS120" s="245">
        <v>325</v>
      </c>
      <c r="BT120" s="245">
        <v>339</v>
      </c>
      <c r="BU120" s="245">
        <v>351</v>
      </c>
      <c r="BV120" s="245">
        <v>289</v>
      </c>
      <c r="BW120" s="245">
        <v>261</v>
      </c>
      <c r="BX120" s="245">
        <v>291</v>
      </c>
      <c r="BY120" s="245">
        <v>349</v>
      </c>
      <c r="BZ120" s="245">
        <v>321</v>
      </c>
      <c r="CA120" s="245">
        <v>328</v>
      </c>
      <c r="CB120" s="245">
        <v>309</v>
      </c>
      <c r="CC120" s="245">
        <v>375</v>
      </c>
      <c r="CD120" s="245">
        <v>331</v>
      </c>
      <c r="CE120" s="245">
        <v>309</v>
      </c>
      <c r="CF120" s="245">
        <v>291</v>
      </c>
      <c r="CG120" s="245">
        <v>328</v>
      </c>
      <c r="CH120" s="245">
        <v>285</v>
      </c>
      <c r="CI120" s="245">
        <v>253</v>
      </c>
      <c r="CJ120" s="245">
        <v>298</v>
      </c>
      <c r="CK120" s="245">
        <v>228</v>
      </c>
      <c r="CL120" s="245">
        <v>213</v>
      </c>
      <c r="CM120" s="245">
        <v>172</v>
      </c>
      <c r="CN120" s="245">
        <v>169</v>
      </c>
      <c r="CO120" s="245">
        <v>147</v>
      </c>
      <c r="CP120" s="245">
        <v>106</v>
      </c>
      <c r="CQ120" s="245">
        <v>83</v>
      </c>
      <c r="CR120" s="245">
        <v>85</v>
      </c>
      <c r="CS120" s="245">
        <v>78</v>
      </c>
      <c r="CT120" s="245">
        <v>61</v>
      </c>
      <c r="CU120" s="245">
        <v>39</v>
      </c>
      <c r="CV120" s="245">
        <v>38</v>
      </c>
      <c r="CW120" s="245">
        <v>26</v>
      </c>
      <c r="CX120" s="245">
        <v>22</v>
      </c>
      <c r="CY120" s="245">
        <v>17</v>
      </c>
      <c r="CZ120" s="245">
        <v>26</v>
      </c>
      <c r="DA120" s="266">
        <v>22</v>
      </c>
      <c r="DB120" s="245">
        <v>883</v>
      </c>
      <c r="DC120" s="245">
        <v>976</v>
      </c>
      <c r="DD120" s="245">
        <v>1141</v>
      </c>
      <c r="DE120" s="245">
        <v>1002</v>
      </c>
      <c r="DF120" s="245">
        <v>745</v>
      </c>
      <c r="DG120" s="245">
        <v>1037</v>
      </c>
      <c r="DH120" s="245">
        <v>1300</v>
      </c>
      <c r="DI120" s="245">
        <v>1568</v>
      </c>
      <c r="DJ120" s="245">
        <v>1464</v>
      </c>
      <c r="DK120" s="245">
        <v>1404</v>
      </c>
      <c r="DL120" s="245">
        <v>1490</v>
      </c>
      <c r="DM120" s="245">
        <v>1779</v>
      </c>
      <c r="DN120" s="245">
        <v>2183</v>
      </c>
      <c r="DO120" s="245">
        <v>1683</v>
      </c>
      <c r="DP120" s="245">
        <v>1511</v>
      </c>
      <c r="DQ120" s="245">
        <v>1652</v>
      </c>
      <c r="DR120" s="245">
        <v>1455</v>
      </c>
      <c r="DS120" s="245">
        <v>929</v>
      </c>
      <c r="DT120" s="245">
        <v>413</v>
      </c>
      <c r="DU120" s="245">
        <v>142</v>
      </c>
      <c r="DV120" s="245">
        <v>26</v>
      </c>
      <c r="DW120" s="266">
        <f t="shared" si="96"/>
        <v>24783</v>
      </c>
      <c r="DX120" s="447">
        <f t="shared" si="97"/>
        <v>1</v>
      </c>
      <c r="DY120" s="447">
        <f t="shared" si="98"/>
        <v>1</v>
      </c>
      <c r="DZ120" s="447">
        <f t="shared" si="99"/>
        <v>1</v>
      </c>
      <c r="EA120" s="447">
        <f t="shared" si="100"/>
        <v>1</v>
      </c>
      <c r="EB120" s="447">
        <f t="shared" si="101"/>
        <v>1</v>
      </c>
      <c r="EC120" s="447">
        <f t="shared" si="102"/>
        <v>1</v>
      </c>
      <c r="ED120" s="447">
        <f t="shared" si="103"/>
        <v>1</v>
      </c>
      <c r="EE120" s="447">
        <f t="shared" si="104"/>
        <v>1</v>
      </c>
      <c r="EF120" s="447">
        <f t="shared" si="105"/>
        <v>1</v>
      </c>
      <c r="EG120" s="447">
        <f t="shared" si="106"/>
        <v>1</v>
      </c>
      <c r="EH120" s="447">
        <f t="shared" si="107"/>
        <v>1</v>
      </c>
      <c r="EI120" s="448">
        <f>ROUND($DA120*DM120/$DW120,0)+1</f>
        <v>3</v>
      </c>
      <c r="EJ120" s="448">
        <f>ROUND($DA120*DN120/$DW120,0)+1</f>
        <v>3</v>
      </c>
      <c r="EK120" s="447">
        <f t="shared" si="109"/>
        <v>1</v>
      </c>
      <c r="EL120" s="447">
        <f t="shared" si="110"/>
        <v>1</v>
      </c>
      <c r="EM120" s="447">
        <f t="shared" si="111"/>
        <v>1</v>
      </c>
      <c r="EN120" s="447">
        <f t="shared" si="112"/>
        <v>1</v>
      </c>
      <c r="EO120" s="447">
        <f t="shared" si="113"/>
        <v>1</v>
      </c>
      <c r="EP120" s="447">
        <f t="shared" si="114"/>
        <v>0</v>
      </c>
      <c r="EQ120" s="447">
        <f t="shared" si="115"/>
        <v>0</v>
      </c>
      <c r="ER120" s="447">
        <f t="shared" si="116"/>
        <v>0</v>
      </c>
      <c r="ES120" s="245">
        <f t="shared" si="117"/>
        <v>22</v>
      </c>
      <c r="EU120" s="245">
        <f t="shared" si="120"/>
        <v>884</v>
      </c>
      <c r="EV120" s="245">
        <f t="shared" si="121"/>
        <v>977</v>
      </c>
      <c r="EW120" s="245">
        <f t="shared" si="122"/>
        <v>1142</v>
      </c>
      <c r="EX120" s="245">
        <f t="shared" si="123"/>
        <v>1003</v>
      </c>
      <c r="EY120" s="245">
        <f t="shared" si="124"/>
        <v>746</v>
      </c>
      <c r="EZ120" s="245">
        <f t="shared" si="125"/>
        <v>1038</v>
      </c>
      <c r="FA120" s="245">
        <f t="shared" si="126"/>
        <v>1301</v>
      </c>
      <c r="FB120" s="245">
        <f t="shared" si="127"/>
        <v>1569</v>
      </c>
      <c r="FC120" s="245">
        <f t="shared" si="128"/>
        <v>1465</v>
      </c>
      <c r="FD120" s="245">
        <f t="shared" si="129"/>
        <v>1405</v>
      </c>
      <c r="FE120" s="245">
        <f t="shared" si="130"/>
        <v>1491</v>
      </c>
      <c r="FF120" s="245">
        <f t="shared" si="131"/>
        <v>1782</v>
      </c>
      <c r="FG120" s="245">
        <f t="shared" si="132"/>
        <v>2186</v>
      </c>
      <c r="FH120" s="245">
        <f t="shared" si="133"/>
        <v>1684</v>
      </c>
      <c r="FI120" s="245">
        <f t="shared" si="134"/>
        <v>1512</v>
      </c>
      <c r="FJ120" s="245">
        <f t="shared" si="135"/>
        <v>1653</v>
      </c>
      <c r="FK120" s="245">
        <f t="shared" si="136"/>
        <v>1456</v>
      </c>
      <c r="FL120" s="245">
        <f t="shared" si="137"/>
        <v>930</v>
      </c>
      <c r="FM120" s="245">
        <f t="shared" si="138"/>
        <v>413</v>
      </c>
      <c r="FN120" s="245">
        <f t="shared" si="139"/>
        <v>142</v>
      </c>
      <c r="FO120" s="245">
        <f t="shared" si="140"/>
        <v>26</v>
      </c>
      <c r="FP120" s="266">
        <f t="shared" si="118"/>
        <v>24805</v>
      </c>
      <c r="FQ120" s="443">
        <f t="shared" si="141"/>
        <v>0</v>
      </c>
    </row>
    <row r="121" spans="1:173" s="232" customFormat="1" ht="12.75" x14ac:dyDescent="0.15">
      <c r="A121" s="230" t="s">
        <v>1179</v>
      </c>
      <c r="B121" s="261" t="s">
        <v>1067</v>
      </c>
      <c r="C121" s="245">
        <v>50853</v>
      </c>
      <c r="D121" s="245">
        <v>407</v>
      </c>
      <c r="E121" s="245">
        <v>415</v>
      </c>
      <c r="F121" s="245">
        <v>412</v>
      </c>
      <c r="G121" s="245">
        <v>411</v>
      </c>
      <c r="H121" s="245">
        <v>422</v>
      </c>
      <c r="I121" s="245">
        <v>385</v>
      </c>
      <c r="J121" s="245">
        <v>431</v>
      </c>
      <c r="K121" s="245">
        <v>428</v>
      </c>
      <c r="L121" s="245">
        <v>389</v>
      </c>
      <c r="M121" s="245">
        <v>435</v>
      </c>
      <c r="N121" s="245">
        <v>391</v>
      </c>
      <c r="O121" s="245">
        <v>435</v>
      </c>
      <c r="P121" s="245">
        <v>434</v>
      </c>
      <c r="Q121" s="245">
        <v>400</v>
      </c>
      <c r="R121" s="245">
        <v>375</v>
      </c>
      <c r="S121" s="245">
        <v>371</v>
      </c>
      <c r="T121" s="245">
        <v>382</v>
      </c>
      <c r="U121" s="245">
        <v>344</v>
      </c>
      <c r="V121" s="245">
        <v>393</v>
      </c>
      <c r="W121" s="245">
        <v>379</v>
      </c>
      <c r="X121" s="245">
        <v>400</v>
      </c>
      <c r="Y121" s="245">
        <v>370</v>
      </c>
      <c r="Z121" s="245">
        <v>400</v>
      </c>
      <c r="AA121" s="245">
        <v>408</v>
      </c>
      <c r="AB121" s="245">
        <v>431</v>
      </c>
      <c r="AC121" s="245">
        <v>434</v>
      </c>
      <c r="AD121" s="245">
        <v>505</v>
      </c>
      <c r="AE121" s="245">
        <v>466</v>
      </c>
      <c r="AF121" s="245">
        <v>534</v>
      </c>
      <c r="AG121" s="245">
        <v>568</v>
      </c>
      <c r="AH121" s="245">
        <v>568</v>
      </c>
      <c r="AI121" s="245">
        <v>614</v>
      </c>
      <c r="AJ121" s="245">
        <v>662</v>
      </c>
      <c r="AK121" s="245">
        <v>690</v>
      </c>
      <c r="AL121" s="245">
        <v>694</v>
      </c>
      <c r="AM121" s="245">
        <v>828</v>
      </c>
      <c r="AN121" s="245">
        <v>845</v>
      </c>
      <c r="AO121" s="245">
        <v>844</v>
      </c>
      <c r="AP121" s="245">
        <v>908</v>
      </c>
      <c r="AQ121" s="245">
        <v>862</v>
      </c>
      <c r="AR121" s="245">
        <v>865</v>
      </c>
      <c r="AS121" s="245">
        <v>884</v>
      </c>
      <c r="AT121" s="245">
        <v>856</v>
      </c>
      <c r="AU121" s="245">
        <v>781</v>
      </c>
      <c r="AV121" s="245">
        <v>602</v>
      </c>
      <c r="AW121" s="245">
        <v>802</v>
      </c>
      <c r="AX121" s="245">
        <v>732</v>
      </c>
      <c r="AY121" s="245">
        <v>732</v>
      </c>
      <c r="AZ121" s="245">
        <v>685</v>
      </c>
      <c r="BA121" s="245">
        <v>618</v>
      </c>
      <c r="BB121" s="245">
        <v>646</v>
      </c>
      <c r="BC121" s="245">
        <v>636</v>
      </c>
      <c r="BD121" s="245">
        <v>603</v>
      </c>
      <c r="BE121" s="245">
        <v>601</v>
      </c>
      <c r="BF121" s="245">
        <v>577</v>
      </c>
      <c r="BG121" s="245">
        <v>591</v>
      </c>
      <c r="BH121" s="245">
        <v>654</v>
      </c>
      <c r="BI121" s="245">
        <v>649</v>
      </c>
      <c r="BJ121" s="245">
        <v>649</v>
      </c>
      <c r="BK121" s="245">
        <v>740</v>
      </c>
      <c r="BL121" s="245">
        <v>782</v>
      </c>
      <c r="BM121" s="245">
        <v>923</v>
      </c>
      <c r="BN121" s="245">
        <v>949</v>
      </c>
      <c r="BO121" s="245">
        <v>934</v>
      </c>
      <c r="BP121" s="245">
        <v>539</v>
      </c>
      <c r="BQ121" s="245">
        <v>594</v>
      </c>
      <c r="BR121" s="245">
        <v>714</v>
      </c>
      <c r="BS121" s="245">
        <v>691</v>
      </c>
      <c r="BT121" s="245">
        <v>740</v>
      </c>
      <c r="BU121" s="245">
        <v>647</v>
      </c>
      <c r="BV121" s="245">
        <v>582</v>
      </c>
      <c r="BW121" s="245">
        <v>558</v>
      </c>
      <c r="BX121" s="245">
        <v>556</v>
      </c>
      <c r="BY121" s="245">
        <v>592</v>
      </c>
      <c r="BZ121" s="245">
        <v>573</v>
      </c>
      <c r="CA121" s="245">
        <v>531</v>
      </c>
      <c r="CB121" s="245">
        <v>498</v>
      </c>
      <c r="CC121" s="245">
        <v>512</v>
      </c>
      <c r="CD121" s="245">
        <v>489</v>
      </c>
      <c r="CE121" s="245">
        <v>467</v>
      </c>
      <c r="CF121" s="245">
        <v>433</v>
      </c>
      <c r="CG121" s="245">
        <v>400</v>
      </c>
      <c r="CH121" s="245">
        <v>405</v>
      </c>
      <c r="CI121" s="245">
        <v>360</v>
      </c>
      <c r="CJ121" s="245">
        <v>344</v>
      </c>
      <c r="CK121" s="245">
        <v>285</v>
      </c>
      <c r="CL121" s="245">
        <v>259</v>
      </c>
      <c r="CM121" s="245">
        <v>235</v>
      </c>
      <c r="CN121" s="245">
        <v>223</v>
      </c>
      <c r="CO121" s="245">
        <v>170</v>
      </c>
      <c r="CP121" s="245">
        <v>174</v>
      </c>
      <c r="CQ121" s="245">
        <v>118</v>
      </c>
      <c r="CR121" s="245">
        <v>101</v>
      </c>
      <c r="CS121" s="245">
        <v>96</v>
      </c>
      <c r="CT121" s="245">
        <v>74</v>
      </c>
      <c r="CU121" s="245">
        <v>63</v>
      </c>
      <c r="CV121" s="245">
        <v>49</v>
      </c>
      <c r="CW121" s="245">
        <v>29</v>
      </c>
      <c r="CX121" s="245">
        <v>36</v>
      </c>
      <c r="CY121" s="245">
        <v>26</v>
      </c>
      <c r="CZ121" s="245">
        <v>34</v>
      </c>
      <c r="DA121" s="266">
        <v>95</v>
      </c>
      <c r="DB121" s="245">
        <v>2067</v>
      </c>
      <c r="DC121" s="245">
        <v>2068</v>
      </c>
      <c r="DD121" s="245">
        <v>2035</v>
      </c>
      <c r="DE121" s="245">
        <v>1869</v>
      </c>
      <c r="DF121" s="245">
        <v>2009</v>
      </c>
      <c r="DG121" s="245">
        <v>2507</v>
      </c>
      <c r="DH121" s="245">
        <v>3228</v>
      </c>
      <c r="DI121" s="245">
        <v>4287</v>
      </c>
      <c r="DJ121" s="245">
        <v>3988</v>
      </c>
      <c r="DK121" s="245">
        <v>3569</v>
      </c>
      <c r="DL121" s="245">
        <v>3063</v>
      </c>
      <c r="DM121" s="245">
        <v>3283</v>
      </c>
      <c r="DN121" s="245">
        <v>4127</v>
      </c>
      <c r="DO121" s="245">
        <v>3386</v>
      </c>
      <c r="DP121" s="245">
        <v>2861</v>
      </c>
      <c r="DQ121" s="245">
        <v>2497</v>
      </c>
      <c r="DR121" s="245">
        <v>1942</v>
      </c>
      <c r="DS121" s="245">
        <v>1172</v>
      </c>
      <c r="DT121" s="245">
        <v>563</v>
      </c>
      <c r="DU121" s="245">
        <v>203</v>
      </c>
      <c r="DV121" s="245">
        <v>34</v>
      </c>
      <c r="DW121" s="266">
        <f t="shared" si="96"/>
        <v>50758</v>
      </c>
      <c r="DX121" s="447">
        <f t="shared" si="97"/>
        <v>4</v>
      </c>
      <c r="DY121" s="447">
        <f t="shared" si="98"/>
        <v>4</v>
      </c>
      <c r="DZ121" s="447">
        <f t="shared" si="99"/>
        <v>4</v>
      </c>
      <c r="EA121" s="447">
        <f t="shared" si="100"/>
        <v>3</v>
      </c>
      <c r="EB121" s="447">
        <f t="shared" si="101"/>
        <v>4</v>
      </c>
      <c r="EC121" s="447">
        <f t="shared" si="102"/>
        <v>5</v>
      </c>
      <c r="ED121" s="447">
        <f t="shared" si="103"/>
        <v>6</v>
      </c>
      <c r="EE121" s="447">
        <f t="shared" si="104"/>
        <v>8</v>
      </c>
      <c r="EF121" s="447">
        <f t="shared" si="105"/>
        <v>7</v>
      </c>
      <c r="EG121" s="447">
        <f t="shared" si="106"/>
        <v>7</v>
      </c>
      <c r="EH121" s="447">
        <f t="shared" si="107"/>
        <v>6</v>
      </c>
      <c r="EI121" s="447">
        <f t="shared" si="108"/>
        <v>6</v>
      </c>
      <c r="EJ121" s="448">
        <f>ROUND($DA121*DN121/$DW121,0)</f>
        <v>8</v>
      </c>
      <c r="EK121" s="447">
        <f t="shared" si="109"/>
        <v>6</v>
      </c>
      <c r="EL121" s="447">
        <f t="shared" si="110"/>
        <v>5</v>
      </c>
      <c r="EM121" s="447">
        <f t="shared" si="111"/>
        <v>5</v>
      </c>
      <c r="EN121" s="447">
        <f t="shared" si="112"/>
        <v>4</v>
      </c>
      <c r="EO121" s="447">
        <f t="shared" si="113"/>
        <v>2</v>
      </c>
      <c r="EP121" s="447">
        <f t="shared" si="114"/>
        <v>1</v>
      </c>
      <c r="EQ121" s="447">
        <f t="shared" si="115"/>
        <v>0</v>
      </c>
      <c r="ER121" s="447">
        <f t="shared" si="116"/>
        <v>0</v>
      </c>
      <c r="ES121" s="245">
        <f t="shared" si="117"/>
        <v>95</v>
      </c>
      <c r="EU121" s="245">
        <f t="shared" si="120"/>
        <v>2071</v>
      </c>
      <c r="EV121" s="245">
        <f t="shared" si="121"/>
        <v>2072</v>
      </c>
      <c r="EW121" s="245">
        <f t="shared" si="122"/>
        <v>2039</v>
      </c>
      <c r="EX121" s="245">
        <f t="shared" si="123"/>
        <v>1872</v>
      </c>
      <c r="EY121" s="245">
        <f t="shared" si="124"/>
        <v>2013</v>
      </c>
      <c r="EZ121" s="245">
        <f t="shared" si="125"/>
        <v>2512</v>
      </c>
      <c r="FA121" s="245">
        <f t="shared" si="126"/>
        <v>3234</v>
      </c>
      <c r="FB121" s="245">
        <f t="shared" si="127"/>
        <v>4295</v>
      </c>
      <c r="FC121" s="245">
        <f t="shared" si="128"/>
        <v>3995</v>
      </c>
      <c r="FD121" s="245">
        <f t="shared" si="129"/>
        <v>3576</v>
      </c>
      <c r="FE121" s="245">
        <f t="shared" si="130"/>
        <v>3069</v>
      </c>
      <c r="FF121" s="245">
        <f t="shared" si="131"/>
        <v>3289</v>
      </c>
      <c r="FG121" s="245">
        <f t="shared" si="132"/>
        <v>4135</v>
      </c>
      <c r="FH121" s="245">
        <f t="shared" si="133"/>
        <v>3392</v>
      </c>
      <c r="FI121" s="245">
        <f t="shared" si="134"/>
        <v>2866</v>
      </c>
      <c r="FJ121" s="245">
        <f t="shared" si="135"/>
        <v>2502</v>
      </c>
      <c r="FK121" s="245">
        <f t="shared" si="136"/>
        <v>1946</v>
      </c>
      <c r="FL121" s="245">
        <f t="shared" si="137"/>
        <v>1174</v>
      </c>
      <c r="FM121" s="245">
        <f t="shared" si="138"/>
        <v>564</v>
      </c>
      <c r="FN121" s="245">
        <f t="shared" si="139"/>
        <v>203</v>
      </c>
      <c r="FO121" s="245">
        <f t="shared" si="140"/>
        <v>34</v>
      </c>
      <c r="FP121" s="266">
        <f t="shared" si="118"/>
        <v>50853</v>
      </c>
      <c r="FQ121" s="443">
        <f t="shared" si="141"/>
        <v>0</v>
      </c>
    </row>
    <row r="122" spans="1:173" s="232" customFormat="1" ht="12.75" x14ac:dyDescent="0.15">
      <c r="A122" s="230" t="s">
        <v>1180</v>
      </c>
      <c r="B122" s="261" t="s">
        <v>1067</v>
      </c>
      <c r="C122" s="245">
        <v>100462</v>
      </c>
      <c r="D122" s="245">
        <v>984</v>
      </c>
      <c r="E122" s="245">
        <v>980</v>
      </c>
      <c r="F122" s="245">
        <v>973</v>
      </c>
      <c r="G122" s="245">
        <v>946</v>
      </c>
      <c r="H122" s="245">
        <v>901</v>
      </c>
      <c r="I122" s="245">
        <v>957</v>
      </c>
      <c r="J122" s="245">
        <v>977</v>
      </c>
      <c r="K122" s="245">
        <v>939</v>
      </c>
      <c r="L122" s="245">
        <v>933</v>
      </c>
      <c r="M122" s="245">
        <v>1007</v>
      </c>
      <c r="N122" s="245">
        <v>1025</v>
      </c>
      <c r="O122" s="245">
        <v>996</v>
      </c>
      <c r="P122" s="245">
        <v>1048</v>
      </c>
      <c r="Q122" s="245">
        <v>979</v>
      </c>
      <c r="R122" s="245">
        <v>964</v>
      </c>
      <c r="S122" s="245">
        <v>975</v>
      </c>
      <c r="T122" s="245">
        <v>974</v>
      </c>
      <c r="U122" s="245">
        <v>897</v>
      </c>
      <c r="V122" s="245">
        <v>882</v>
      </c>
      <c r="W122" s="245">
        <v>896</v>
      </c>
      <c r="X122" s="245">
        <v>954</v>
      </c>
      <c r="Y122" s="245">
        <v>906</v>
      </c>
      <c r="Z122" s="245">
        <v>832</v>
      </c>
      <c r="AA122" s="245">
        <v>885</v>
      </c>
      <c r="AB122" s="245">
        <v>933</v>
      </c>
      <c r="AC122" s="245">
        <v>1006</v>
      </c>
      <c r="AD122" s="245">
        <v>1124</v>
      </c>
      <c r="AE122" s="245">
        <v>1205</v>
      </c>
      <c r="AF122" s="245">
        <v>1138</v>
      </c>
      <c r="AG122" s="245">
        <v>1177</v>
      </c>
      <c r="AH122" s="245">
        <v>1320</v>
      </c>
      <c r="AI122" s="245">
        <v>1403</v>
      </c>
      <c r="AJ122" s="245">
        <v>1409</v>
      </c>
      <c r="AK122" s="245">
        <v>1502</v>
      </c>
      <c r="AL122" s="245">
        <v>1526</v>
      </c>
      <c r="AM122" s="245">
        <v>1642</v>
      </c>
      <c r="AN122" s="245">
        <v>1718</v>
      </c>
      <c r="AO122" s="245">
        <v>1847</v>
      </c>
      <c r="AP122" s="245">
        <v>1768</v>
      </c>
      <c r="AQ122" s="245">
        <v>1719</v>
      </c>
      <c r="AR122" s="245">
        <v>1750</v>
      </c>
      <c r="AS122" s="245">
        <v>1581</v>
      </c>
      <c r="AT122" s="245">
        <v>1593</v>
      </c>
      <c r="AU122" s="245">
        <v>1620</v>
      </c>
      <c r="AV122" s="245">
        <v>1207</v>
      </c>
      <c r="AW122" s="245">
        <v>1479</v>
      </c>
      <c r="AX122" s="245">
        <v>1328</v>
      </c>
      <c r="AY122" s="245">
        <v>1257</v>
      </c>
      <c r="AZ122" s="245">
        <v>1143</v>
      </c>
      <c r="BA122" s="245">
        <v>1115</v>
      </c>
      <c r="BB122" s="245">
        <v>1079</v>
      </c>
      <c r="BC122" s="245">
        <v>1103</v>
      </c>
      <c r="BD122" s="245">
        <v>1002</v>
      </c>
      <c r="BE122" s="245">
        <v>940</v>
      </c>
      <c r="BF122" s="245">
        <v>1058</v>
      </c>
      <c r="BG122" s="245">
        <v>1091</v>
      </c>
      <c r="BH122" s="245">
        <v>1135</v>
      </c>
      <c r="BI122" s="245">
        <v>1191</v>
      </c>
      <c r="BJ122" s="245">
        <v>1269</v>
      </c>
      <c r="BK122" s="245">
        <v>1456</v>
      </c>
      <c r="BL122" s="245">
        <v>1558</v>
      </c>
      <c r="BM122" s="245">
        <v>1724</v>
      </c>
      <c r="BN122" s="245">
        <v>1697</v>
      </c>
      <c r="BO122" s="245">
        <v>1667</v>
      </c>
      <c r="BP122" s="245">
        <v>1070</v>
      </c>
      <c r="BQ122" s="245">
        <v>1181</v>
      </c>
      <c r="BR122" s="245">
        <v>1433</v>
      </c>
      <c r="BS122" s="245">
        <v>1362</v>
      </c>
      <c r="BT122" s="245">
        <v>1441</v>
      </c>
      <c r="BU122" s="245">
        <v>1364</v>
      </c>
      <c r="BV122" s="245">
        <v>1096</v>
      </c>
      <c r="BW122" s="245">
        <v>1011</v>
      </c>
      <c r="BX122" s="245">
        <v>1059</v>
      </c>
      <c r="BY122" s="245">
        <v>1045</v>
      </c>
      <c r="BZ122" s="245">
        <v>1056</v>
      </c>
      <c r="CA122" s="245">
        <v>961</v>
      </c>
      <c r="CB122" s="245">
        <v>891</v>
      </c>
      <c r="CC122" s="245">
        <v>863</v>
      </c>
      <c r="CD122" s="245">
        <v>830</v>
      </c>
      <c r="CE122" s="245">
        <v>744</v>
      </c>
      <c r="CF122" s="245">
        <v>688</v>
      </c>
      <c r="CG122" s="245">
        <v>644</v>
      </c>
      <c r="CH122" s="245">
        <v>593</v>
      </c>
      <c r="CI122" s="245">
        <v>529</v>
      </c>
      <c r="CJ122" s="245">
        <v>477</v>
      </c>
      <c r="CK122" s="245">
        <v>412</v>
      </c>
      <c r="CL122" s="245">
        <v>364</v>
      </c>
      <c r="CM122" s="245">
        <v>348</v>
      </c>
      <c r="CN122" s="245">
        <v>303</v>
      </c>
      <c r="CO122" s="245">
        <v>286</v>
      </c>
      <c r="CP122" s="245">
        <v>239</v>
      </c>
      <c r="CQ122" s="245">
        <v>165</v>
      </c>
      <c r="CR122" s="245">
        <v>152</v>
      </c>
      <c r="CS122" s="245">
        <v>133</v>
      </c>
      <c r="CT122" s="245">
        <v>83</v>
      </c>
      <c r="CU122" s="245">
        <v>76</v>
      </c>
      <c r="CV122" s="245">
        <v>57</v>
      </c>
      <c r="CW122" s="245">
        <v>56</v>
      </c>
      <c r="CX122" s="245">
        <v>37</v>
      </c>
      <c r="CY122" s="245">
        <v>27</v>
      </c>
      <c r="CZ122" s="245">
        <v>46</v>
      </c>
      <c r="DA122" s="266">
        <v>50</v>
      </c>
      <c r="DB122" s="245">
        <v>4784</v>
      </c>
      <c r="DC122" s="245">
        <v>4813</v>
      </c>
      <c r="DD122" s="245">
        <v>5012</v>
      </c>
      <c r="DE122" s="245">
        <v>4624</v>
      </c>
      <c r="DF122" s="245">
        <v>4510</v>
      </c>
      <c r="DG122" s="245">
        <v>5650</v>
      </c>
      <c r="DH122" s="245">
        <v>7160</v>
      </c>
      <c r="DI122" s="245">
        <v>8694</v>
      </c>
      <c r="DJ122" s="245">
        <v>7751</v>
      </c>
      <c r="DK122" s="245">
        <v>6322</v>
      </c>
      <c r="DL122" s="245">
        <v>5182</v>
      </c>
      <c r="DM122" s="245">
        <v>6142</v>
      </c>
      <c r="DN122" s="245">
        <v>7716</v>
      </c>
      <c r="DO122" s="245">
        <v>6781</v>
      </c>
      <c r="DP122" s="245">
        <v>5267</v>
      </c>
      <c r="DQ122" s="245">
        <v>4289</v>
      </c>
      <c r="DR122" s="245">
        <v>2931</v>
      </c>
      <c r="DS122" s="245">
        <v>1713</v>
      </c>
      <c r="DT122" s="245">
        <v>772</v>
      </c>
      <c r="DU122" s="245">
        <v>253</v>
      </c>
      <c r="DV122" s="245">
        <v>46</v>
      </c>
      <c r="DW122" s="266">
        <f t="shared" si="96"/>
        <v>100412</v>
      </c>
      <c r="DX122" s="447">
        <f t="shared" si="97"/>
        <v>2</v>
      </c>
      <c r="DY122" s="447">
        <f t="shared" si="98"/>
        <v>2</v>
      </c>
      <c r="DZ122" s="447">
        <f t="shared" si="99"/>
        <v>2</v>
      </c>
      <c r="EA122" s="447">
        <f t="shared" si="100"/>
        <v>2</v>
      </c>
      <c r="EB122" s="447">
        <f t="shared" si="101"/>
        <v>2</v>
      </c>
      <c r="EC122" s="447">
        <f t="shared" si="102"/>
        <v>3</v>
      </c>
      <c r="ED122" s="447">
        <f t="shared" si="103"/>
        <v>4</v>
      </c>
      <c r="EE122" s="447">
        <f t="shared" si="104"/>
        <v>4</v>
      </c>
      <c r="EF122" s="448">
        <f>ROUND($DA122*DJ122/$DW122,0)+1</f>
        <v>5</v>
      </c>
      <c r="EG122" s="447">
        <f t="shared" si="106"/>
        <v>3</v>
      </c>
      <c r="EH122" s="447">
        <f t="shared" si="107"/>
        <v>3</v>
      </c>
      <c r="EI122" s="447">
        <f t="shared" si="108"/>
        <v>3</v>
      </c>
      <c r="EJ122" s="448">
        <f>ROUND($DA122*DN122/$DW122,0)+1</f>
        <v>5</v>
      </c>
      <c r="EK122" s="447">
        <f t="shared" si="109"/>
        <v>3</v>
      </c>
      <c r="EL122" s="447">
        <f t="shared" si="110"/>
        <v>3</v>
      </c>
      <c r="EM122" s="447">
        <f t="shared" si="111"/>
        <v>2</v>
      </c>
      <c r="EN122" s="447">
        <f t="shared" si="112"/>
        <v>1</v>
      </c>
      <c r="EO122" s="447">
        <f t="shared" si="113"/>
        <v>1</v>
      </c>
      <c r="EP122" s="447">
        <f t="shared" si="114"/>
        <v>0</v>
      </c>
      <c r="EQ122" s="447">
        <f t="shared" si="115"/>
        <v>0</v>
      </c>
      <c r="ER122" s="447">
        <f t="shared" si="116"/>
        <v>0</v>
      </c>
      <c r="ES122" s="245">
        <f t="shared" si="117"/>
        <v>50</v>
      </c>
      <c r="EU122" s="245">
        <f t="shared" si="120"/>
        <v>4786</v>
      </c>
      <c r="EV122" s="245">
        <f t="shared" si="121"/>
        <v>4815</v>
      </c>
      <c r="EW122" s="245">
        <f t="shared" si="122"/>
        <v>5014</v>
      </c>
      <c r="EX122" s="245">
        <f t="shared" si="123"/>
        <v>4626</v>
      </c>
      <c r="EY122" s="245">
        <f t="shared" si="124"/>
        <v>4512</v>
      </c>
      <c r="EZ122" s="245">
        <f t="shared" si="125"/>
        <v>5653</v>
      </c>
      <c r="FA122" s="245">
        <f t="shared" si="126"/>
        <v>7164</v>
      </c>
      <c r="FB122" s="245">
        <f t="shared" si="127"/>
        <v>8698</v>
      </c>
      <c r="FC122" s="245">
        <f t="shared" si="128"/>
        <v>7756</v>
      </c>
      <c r="FD122" s="245">
        <f t="shared" si="129"/>
        <v>6325</v>
      </c>
      <c r="FE122" s="245">
        <f t="shared" si="130"/>
        <v>5185</v>
      </c>
      <c r="FF122" s="245">
        <f t="shared" si="131"/>
        <v>6145</v>
      </c>
      <c r="FG122" s="245">
        <f t="shared" si="132"/>
        <v>7721</v>
      </c>
      <c r="FH122" s="245">
        <f t="shared" si="133"/>
        <v>6784</v>
      </c>
      <c r="FI122" s="245">
        <f t="shared" si="134"/>
        <v>5270</v>
      </c>
      <c r="FJ122" s="245">
        <f t="shared" si="135"/>
        <v>4291</v>
      </c>
      <c r="FK122" s="245">
        <f t="shared" si="136"/>
        <v>2932</v>
      </c>
      <c r="FL122" s="245">
        <f t="shared" si="137"/>
        <v>1714</v>
      </c>
      <c r="FM122" s="245">
        <f t="shared" si="138"/>
        <v>772</v>
      </c>
      <c r="FN122" s="245">
        <f t="shared" si="139"/>
        <v>253</v>
      </c>
      <c r="FO122" s="245">
        <f t="shared" si="140"/>
        <v>46</v>
      </c>
      <c r="FP122" s="266">
        <f t="shared" si="118"/>
        <v>100462</v>
      </c>
      <c r="FQ122" s="443">
        <f t="shared" si="141"/>
        <v>0</v>
      </c>
    </row>
    <row r="123" spans="1:173" s="232" customFormat="1" ht="12.75" x14ac:dyDescent="0.15">
      <c r="A123" s="230" t="s">
        <v>1181</v>
      </c>
      <c r="B123" s="261" t="s">
        <v>1067</v>
      </c>
      <c r="C123" s="245">
        <v>16186</v>
      </c>
      <c r="D123" s="245">
        <v>100</v>
      </c>
      <c r="E123" s="245">
        <v>85</v>
      </c>
      <c r="F123" s="245">
        <v>114</v>
      </c>
      <c r="G123" s="245">
        <v>113</v>
      </c>
      <c r="H123" s="245">
        <v>110</v>
      </c>
      <c r="I123" s="245">
        <v>119</v>
      </c>
      <c r="J123" s="245">
        <v>101</v>
      </c>
      <c r="K123" s="245">
        <v>105</v>
      </c>
      <c r="L123" s="245">
        <v>131</v>
      </c>
      <c r="M123" s="245">
        <v>108</v>
      </c>
      <c r="N123" s="245">
        <v>123</v>
      </c>
      <c r="O123" s="245">
        <v>128</v>
      </c>
      <c r="P123" s="245">
        <v>125</v>
      </c>
      <c r="Q123" s="245">
        <v>139</v>
      </c>
      <c r="R123" s="245">
        <v>131</v>
      </c>
      <c r="S123" s="245">
        <v>123</v>
      </c>
      <c r="T123" s="245">
        <v>146</v>
      </c>
      <c r="U123" s="245">
        <v>133</v>
      </c>
      <c r="V123" s="245">
        <v>121</v>
      </c>
      <c r="W123" s="245">
        <v>108</v>
      </c>
      <c r="X123" s="245">
        <v>131</v>
      </c>
      <c r="Y123" s="245">
        <v>96</v>
      </c>
      <c r="Z123" s="245">
        <v>144</v>
      </c>
      <c r="AA123" s="245">
        <v>133</v>
      </c>
      <c r="AB123" s="245">
        <v>117</v>
      </c>
      <c r="AC123" s="245">
        <v>119</v>
      </c>
      <c r="AD123" s="245">
        <v>153</v>
      </c>
      <c r="AE123" s="245">
        <v>136</v>
      </c>
      <c r="AF123" s="245">
        <v>164</v>
      </c>
      <c r="AG123" s="245">
        <v>155</v>
      </c>
      <c r="AH123" s="245">
        <v>158</v>
      </c>
      <c r="AI123" s="245">
        <v>156</v>
      </c>
      <c r="AJ123" s="245">
        <v>158</v>
      </c>
      <c r="AK123" s="245">
        <v>164</v>
      </c>
      <c r="AL123" s="245">
        <v>168</v>
      </c>
      <c r="AM123" s="245">
        <v>209</v>
      </c>
      <c r="AN123" s="245">
        <v>226</v>
      </c>
      <c r="AO123" s="245">
        <v>189</v>
      </c>
      <c r="AP123" s="245">
        <v>182</v>
      </c>
      <c r="AQ123" s="245">
        <v>207</v>
      </c>
      <c r="AR123" s="245">
        <v>192</v>
      </c>
      <c r="AS123" s="245">
        <v>173</v>
      </c>
      <c r="AT123" s="245">
        <v>179</v>
      </c>
      <c r="AU123" s="245">
        <v>184</v>
      </c>
      <c r="AV123" s="245">
        <v>153</v>
      </c>
      <c r="AW123" s="245">
        <v>199</v>
      </c>
      <c r="AX123" s="245">
        <v>172</v>
      </c>
      <c r="AY123" s="245">
        <v>174</v>
      </c>
      <c r="AZ123" s="245">
        <v>147</v>
      </c>
      <c r="BA123" s="245">
        <v>181</v>
      </c>
      <c r="BB123" s="245">
        <v>148</v>
      </c>
      <c r="BC123" s="245">
        <v>164</v>
      </c>
      <c r="BD123" s="245">
        <v>171</v>
      </c>
      <c r="BE123" s="245">
        <v>160</v>
      </c>
      <c r="BF123" s="245">
        <v>188</v>
      </c>
      <c r="BG123" s="245">
        <v>190</v>
      </c>
      <c r="BH123" s="245">
        <v>193</v>
      </c>
      <c r="BI123" s="245">
        <v>241</v>
      </c>
      <c r="BJ123" s="245">
        <v>230</v>
      </c>
      <c r="BK123" s="245">
        <v>291</v>
      </c>
      <c r="BL123" s="245">
        <v>296</v>
      </c>
      <c r="BM123" s="245">
        <v>361</v>
      </c>
      <c r="BN123" s="245">
        <v>386</v>
      </c>
      <c r="BO123" s="245">
        <v>332</v>
      </c>
      <c r="BP123" s="245">
        <v>198</v>
      </c>
      <c r="BQ123" s="245">
        <v>244</v>
      </c>
      <c r="BR123" s="245">
        <v>301</v>
      </c>
      <c r="BS123" s="245">
        <v>258</v>
      </c>
      <c r="BT123" s="245">
        <v>267</v>
      </c>
      <c r="BU123" s="245">
        <v>263</v>
      </c>
      <c r="BV123" s="245">
        <v>240</v>
      </c>
      <c r="BW123" s="245">
        <v>195</v>
      </c>
      <c r="BX123" s="245">
        <v>264</v>
      </c>
      <c r="BY123" s="245">
        <v>207</v>
      </c>
      <c r="BZ123" s="245">
        <v>249</v>
      </c>
      <c r="CA123" s="245">
        <v>239</v>
      </c>
      <c r="CB123" s="245">
        <v>194</v>
      </c>
      <c r="CC123" s="245">
        <v>203</v>
      </c>
      <c r="CD123" s="245">
        <v>210</v>
      </c>
      <c r="CE123" s="245">
        <v>180</v>
      </c>
      <c r="CF123" s="245">
        <v>179</v>
      </c>
      <c r="CG123" s="245">
        <v>164</v>
      </c>
      <c r="CH123" s="245">
        <v>167</v>
      </c>
      <c r="CI123" s="245">
        <v>144</v>
      </c>
      <c r="CJ123" s="245">
        <v>150</v>
      </c>
      <c r="CK123" s="245">
        <v>160</v>
      </c>
      <c r="CL123" s="245">
        <v>131</v>
      </c>
      <c r="CM123" s="245">
        <v>130</v>
      </c>
      <c r="CN123" s="245">
        <v>101</v>
      </c>
      <c r="CO123" s="245">
        <v>76</v>
      </c>
      <c r="CP123" s="245">
        <v>105</v>
      </c>
      <c r="CQ123" s="245">
        <v>58</v>
      </c>
      <c r="CR123" s="245">
        <v>63</v>
      </c>
      <c r="CS123" s="245">
        <v>41</v>
      </c>
      <c r="CT123" s="245">
        <v>39</v>
      </c>
      <c r="CU123" s="245">
        <v>30</v>
      </c>
      <c r="CV123" s="245">
        <v>30</v>
      </c>
      <c r="CW123" s="245">
        <v>19</v>
      </c>
      <c r="CX123" s="245">
        <v>11</v>
      </c>
      <c r="CY123" s="245">
        <v>9</v>
      </c>
      <c r="CZ123" s="245">
        <v>16</v>
      </c>
      <c r="DA123" s="266">
        <v>18</v>
      </c>
      <c r="DB123" s="245">
        <v>522</v>
      </c>
      <c r="DC123" s="245">
        <v>564</v>
      </c>
      <c r="DD123" s="245">
        <v>646</v>
      </c>
      <c r="DE123" s="245">
        <v>631</v>
      </c>
      <c r="DF123" s="245">
        <v>621</v>
      </c>
      <c r="DG123" s="245">
        <v>727</v>
      </c>
      <c r="DH123" s="245">
        <v>804</v>
      </c>
      <c r="DI123" s="245">
        <v>1013</v>
      </c>
      <c r="DJ123" s="245">
        <v>881</v>
      </c>
      <c r="DK123" s="245">
        <v>873</v>
      </c>
      <c r="DL123" s="245">
        <v>831</v>
      </c>
      <c r="DM123" s="245">
        <v>1145</v>
      </c>
      <c r="DN123" s="245">
        <v>1573</v>
      </c>
      <c r="DO123" s="245">
        <v>1333</v>
      </c>
      <c r="DP123" s="245">
        <v>1155</v>
      </c>
      <c r="DQ123" s="245">
        <v>1026</v>
      </c>
      <c r="DR123" s="245">
        <v>804</v>
      </c>
      <c r="DS123" s="245">
        <v>598</v>
      </c>
      <c r="DT123" s="245">
        <v>306</v>
      </c>
      <c r="DU123" s="245">
        <v>99</v>
      </c>
      <c r="DV123" s="245">
        <v>16</v>
      </c>
      <c r="DW123" s="266">
        <f t="shared" si="96"/>
        <v>16168</v>
      </c>
      <c r="DX123" s="447">
        <f t="shared" si="97"/>
        <v>1</v>
      </c>
      <c r="DY123" s="447">
        <f t="shared" si="98"/>
        <v>1</v>
      </c>
      <c r="DZ123" s="447">
        <f t="shared" si="99"/>
        <v>1</v>
      </c>
      <c r="EA123" s="447">
        <f t="shared" si="100"/>
        <v>1</v>
      </c>
      <c r="EB123" s="447">
        <f t="shared" si="101"/>
        <v>1</v>
      </c>
      <c r="EC123" s="447">
        <f t="shared" si="102"/>
        <v>1</v>
      </c>
      <c r="ED123" s="447">
        <f t="shared" si="103"/>
        <v>1</v>
      </c>
      <c r="EE123" s="447">
        <f t="shared" si="104"/>
        <v>1</v>
      </c>
      <c r="EF123" s="447">
        <f t="shared" si="105"/>
        <v>1</v>
      </c>
      <c r="EG123" s="447">
        <f t="shared" si="106"/>
        <v>1</v>
      </c>
      <c r="EH123" s="447">
        <f t="shared" si="107"/>
        <v>1</v>
      </c>
      <c r="EI123" s="447">
        <f t="shared" si="108"/>
        <v>1</v>
      </c>
      <c r="EJ123" s="448">
        <f>ROUND($DA123*DN123/$DW123,0)-1</f>
        <v>1</v>
      </c>
      <c r="EK123" s="447">
        <f t="shared" si="109"/>
        <v>1</v>
      </c>
      <c r="EL123" s="447">
        <f t="shared" si="110"/>
        <v>1</v>
      </c>
      <c r="EM123" s="447">
        <f t="shared" si="111"/>
        <v>1</v>
      </c>
      <c r="EN123" s="447">
        <f t="shared" si="112"/>
        <v>1</v>
      </c>
      <c r="EO123" s="447">
        <f t="shared" si="113"/>
        <v>1</v>
      </c>
      <c r="EP123" s="447">
        <f t="shared" si="114"/>
        <v>0</v>
      </c>
      <c r="EQ123" s="447">
        <f t="shared" si="115"/>
        <v>0</v>
      </c>
      <c r="ER123" s="447">
        <f t="shared" si="116"/>
        <v>0</v>
      </c>
      <c r="ES123" s="245">
        <f t="shared" si="117"/>
        <v>18</v>
      </c>
      <c r="EU123" s="245">
        <f t="shared" si="120"/>
        <v>523</v>
      </c>
      <c r="EV123" s="245">
        <f t="shared" si="121"/>
        <v>565</v>
      </c>
      <c r="EW123" s="245">
        <f t="shared" si="122"/>
        <v>647</v>
      </c>
      <c r="EX123" s="245">
        <f t="shared" si="123"/>
        <v>632</v>
      </c>
      <c r="EY123" s="245">
        <f t="shared" si="124"/>
        <v>622</v>
      </c>
      <c r="EZ123" s="245">
        <f t="shared" si="125"/>
        <v>728</v>
      </c>
      <c r="FA123" s="245">
        <f t="shared" si="126"/>
        <v>805</v>
      </c>
      <c r="FB123" s="245">
        <f t="shared" si="127"/>
        <v>1014</v>
      </c>
      <c r="FC123" s="245">
        <f t="shared" si="128"/>
        <v>882</v>
      </c>
      <c r="FD123" s="245">
        <f t="shared" si="129"/>
        <v>874</v>
      </c>
      <c r="FE123" s="245">
        <f t="shared" si="130"/>
        <v>832</v>
      </c>
      <c r="FF123" s="245">
        <f t="shared" si="131"/>
        <v>1146</v>
      </c>
      <c r="FG123" s="245">
        <f t="shared" si="132"/>
        <v>1574</v>
      </c>
      <c r="FH123" s="245">
        <f t="shared" si="133"/>
        <v>1334</v>
      </c>
      <c r="FI123" s="245">
        <f t="shared" si="134"/>
        <v>1156</v>
      </c>
      <c r="FJ123" s="245">
        <f t="shared" si="135"/>
        <v>1027</v>
      </c>
      <c r="FK123" s="245">
        <f t="shared" si="136"/>
        <v>805</v>
      </c>
      <c r="FL123" s="245">
        <f t="shared" si="137"/>
        <v>599</v>
      </c>
      <c r="FM123" s="245">
        <f t="shared" si="138"/>
        <v>306</v>
      </c>
      <c r="FN123" s="245">
        <f t="shared" si="139"/>
        <v>99</v>
      </c>
      <c r="FO123" s="245">
        <f t="shared" si="140"/>
        <v>16</v>
      </c>
      <c r="FP123" s="266">
        <f t="shared" si="118"/>
        <v>16186</v>
      </c>
      <c r="FQ123" s="443">
        <f t="shared" si="141"/>
        <v>0</v>
      </c>
    </row>
    <row r="124" spans="1:173" s="232" customFormat="1" ht="12.75" x14ac:dyDescent="0.15">
      <c r="A124" s="230" t="s">
        <v>1182</v>
      </c>
      <c r="B124" s="261" t="s">
        <v>1067</v>
      </c>
      <c r="C124" s="245">
        <v>44801</v>
      </c>
      <c r="D124" s="245">
        <v>363</v>
      </c>
      <c r="E124" s="245">
        <v>354</v>
      </c>
      <c r="F124" s="245">
        <v>400</v>
      </c>
      <c r="G124" s="245">
        <v>339</v>
      </c>
      <c r="H124" s="245">
        <v>411</v>
      </c>
      <c r="I124" s="245">
        <v>333</v>
      </c>
      <c r="J124" s="245">
        <v>363</v>
      </c>
      <c r="K124" s="245">
        <v>367</v>
      </c>
      <c r="L124" s="245">
        <v>346</v>
      </c>
      <c r="M124" s="245">
        <v>378</v>
      </c>
      <c r="N124" s="245">
        <v>429</v>
      </c>
      <c r="O124" s="245">
        <v>395</v>
      </c>
      <c r="P124" s="245">
        <v>435</v>
      </c>
      <c r="Q124" s="245">
        <v>482</v>
      </c>
      <c r="R124" s="245">
        <v>425</v>
      </c>
      <c r="S124" s="245">
        <v>461</v>
      </c>
      <c r="T124" s="245">
        <v>498</v>
      </c>
      <c r="U124" s="245">
        <v>489</v>
      </c>
      <c r="V124" s="245">
        <v>366</v>
      </c>
      <c r="W124" s="245">
        <v>185</v>
      </c>
      <c r="X124" s="245">
        <v>194</v>
      </c>
      <c r="Y124" s="245">
        <v>238</v>
      </c>
      <c r="Z124" s="245">
        <v>239</v>
      </c>
      <c r="AA124" s="245">
        <v>311</v>
      </c>
      <c r="AB124" s="245">
        <v>333</v>
      </c>
      <c r="AC124" s="245">
        <v>364</v>
      </c>
      <c r="AD124" s="245">
        <v>409</v>
      </c>
      <c r="AE124" s="245">
        <v>428</v>
      </c>
      <c r="AF124" s="245">
        <v>391</v>
      </c>
      <c r="AG124" s="245">
        <v>373</v>
      </c>
      <c r="AH124" s="245">
        <v>445</v>
      </c>
      <c r="AI124" s="245">
        <v>406</v>
      </c>
      <c r="AJ124" s="245">
        <v>470</v>
      </c>
      <c r="AK124" s="245">
        <v>446</v>
      </c>
      <c r="AL124" s="245">
        <v>481</v>
      </c>
      <c r="AM124" s="245">
        <v>513</v>
      </c>
      <c r="AN124" s="245">
        <v>554</v>
      </c>
      <c r="AO124" s="245">
        <v>536</v>
      </c>
      <c r="AP124" s="245">
        <v>563</v>
      </c>
      <c r="AQ124" s="245">
        <v>529</v>
      </c>
      <c r="AR124" s="245">
        <v>541</v>
      </c>
      <c r="AS124" s="245">
        <v>535</v>
      </c>
      <c r="AT124" s="245">
        <v>525</v>
      </c>
      <c r="AU124" s="245">
        <v>526</v>
      </c>
      <c r="AV124" s="245">
        <v>408</v>
      </c>
      <c r="AW124" s="245">
        <v>530</v>
      </c>
      <c r="AX124" s="245">
        <v>492</v>
      </c>
      <c r="AY124" s="245">
        <v>526</v>
      </c>
      <c r="AZ124" s="245">
        <v>564</v>
      </c>
      <c r="BA124" s="245">
        <v>517</v>
      </c>
      <c r="BB124" s="245">
        <v>507</v>
      </c>
      <c r="BC124" s="245">
        <v>592</v>
      </c>
      <c r="BD124" s="245">
        <v>540</v>
      </c>
      <c r="BE124" s="245">
        <v>529</v>
      </c>
      <c r="BF124" s="245">
        <v>592</v>
      </c>
      <c r="BG124" s="245">
        <v>624</v>
      </c>
      <c r="BH124" s="245">
        <v>515</v>
      </c>
      <c r="BI124" s="245">
        <v>678</v>
      </c>
      <c r="BJ124" s="245">
        <v>693</v>
      </c>
      <c r="BK124" s="245">
        <v>686</v>
      </c>
      <c r="BL124" s="245">
        <v>729</v>
      </c>
      <c r="BM124" s="245">
        <v>806</v>
      </c>
      <c r="BN124" s="245">
        <v>803</v>
      </c>
      <c r="BO124" s="245">
        <v>722</v>
      </c>
      <c r="BP124" s="245">
        <v>436</v>
      </c>
      <c r="BQ124" s="245">
        <v>521</v>
      </c>
      <c r="BR124" s="245">
        <v>645</v>
      </c>
      <c r="BS124" s="245">
        <v>645</v>
      </c>
      <c r="BT124" s="245">
        <v>610</v>
      </c>
      <c r="BU124" s="245">
        <v>577</v>
      </c>
      <c r="BV124" s="245">
        <v>506</v>
      </c>
      <c r="BW124" s="245">
        <v>484</v>
      </c>
      <c r="BX124" s="245">
        <v>527</v>
      </c>
      <c r="BY124" s="245">
        <v>549</v>
      </c>
      <c r="BZ124" s="245">
        <v>670</v>
      </c>
      <c r="CA124" s="245">
        <v>574</v>
      </c>
      <c r="CB124" s="245">
        <v>596</v>
      </c>
      <c r="CC124" s="245">
        <v>586</v>
      </c>
      <c r="CD124" s="245">
        <v>583</v>
      </c>
      <c r="CE124" s="245">
        <v>643</v>
      </c>
      <c r="CF124" s="245">
        <v>502</v>
      </c>
      <c r="CG124" s="245">
        <v>552</v>
      </c>
      <c r="CH124" s="245">
        <v>439</v>
      </c>
      <c r="CI124" s="245">
        <v>487</v>
      </c>
      <c r="CJ124" s="245">
        <v>524</v>
      </c>
      <c r="CK124" s="245">
        <v>463</v>
      </c>
      <c r="CL124" s="245">
        <v>375</v>
      </c>
      <c r="CM124" s="245">
        <v>343</v>
      </c>
      <c r="CN124" s="245">
        <v>301</v>
      </c>
      <c r="CO124" s="245">
        <v>257</v>
      </c>
      <c r="CP124" s="245">
        <v>267</v>
      </c>
      <c r="CQ124" s="245">
        <v>176</v>
      </c>
      <c r="CR124" s="245">
        <v>159</v>
      </c>
      <c r="CS124" s="245">
        <v>140</v>
      </c>
      <c r="CT124" s="245">
        <v>133</v>
      </c>
      <c r="CU124" s="245">
        <v>94</v>
      </c>
      <c r="CV124" s="245">
        <v>70</v>
      </c>
      <c r="CW124" s="245">
        <v>47</v>
      </c>
      <c r="CX124" s="245">
        <v>22</v>
      </c>
      <c r="CY124" s="245">
        <v>24</v>
      </c>
      <c r="CZ124" s="245">
        <v>45</v>
      </c>
      <c r="DA124" s="266">
        <v>7</v>
      </c>
      <c r="DB124" s="245">
        <v>1867</v>
      </c>
      <c r="DC124" s="245">
        <v>1787</v>
      </c>
      <c r="DD124" s="245">
        <v>2166</v>
      </c>
      <c r="DE124" s="245">
        <v>1999</v>
      </c>
      <c r="DF124" s="245">
        <v>1315</v>
      </c>
      <c r="DG124" s="245">
        <v>1965</v>
      </c>
      <c r="DH124" s="245">
        <v>2248</v>
      </c>
      <c r="DI124" s="245">
        <v>2695</v>
      </c>
      <c r="DJ124" s="245">
        <v>2535</v>
      </c>
      <c r="DK124" s="245">
        <v>2629</v>
      </c>
      <c r="DL124" s="245">
        <v>2760</v>
      </c>
      <c r="DM124" s="245">
        <v>3196</v>
      </c>
      <c r="DN124" s="245">
        <v>3496</v>
      </c>
      <c r="DO124" s="245">
        <v>2998</v>
      </c>
      <c r="DP124" s="245">
        <v>2736</v>
      </c>
      <c r="DQ124" s="245">
        <v>2982</v>
      </c>
      <c r="DR124" s="245">
        <v>2504</v>
      </c>
      <c r="DS124" s="245">
        <v>1739</v>
      </c>
      <c r="DT124" s="245">
        <v>875</v>
      </c>
      <c r="DU124" s="245">
        <v>257</v>
      </c>
      <c r="DV124" s="245">
        <v>45</v>
      </c>
      <c r="DW124" s="266">
        <f t="shared" si="96"/>
        <v>44794</v>
      </c>
      <c r="DX124" s="447">
        <f t="shared" si="97"/>
        <v>0</v>
      </c>
      <c r="DY124" s="447">
        <f t="shared" si="98"/>
        <v>0</v>
      </c>
      <c r="DZ124" s="447">
        <f t="shared" si="99"/>
        <v>0</v>
      </c>
      <c r="EA124" s="447">
        <f t="shared" si="100"/>
        <v>0</v>
      </c>
      <c r="EB124" s="447">
        <f t="shared" si="101"/>
        <v>0</v>
      </c>
      <c r="EC124" s="447">
        <f t="shared" si="102"/>
        <v>0</v>
      </c>
      <c r="ED124" s="447">
        <f t="shared" si="103"/>
        <v>0</v>
      </c>
      <c r="EE124" s="447">
        <f t="shared" si="104"/>
        <v>0</v>
      </c>
      <c r="EF124" s="448">
        <f t="shared" ref="EF124:EK124" si="142">ROUND($DA124*DJ124/$DW124,0)+1</f>
        <v>1</v>
      </c>
      <c r="EG124" s="448">
        <f t="shared" si="142"/>
        <v>1</v>
      </c>
      <c r="EH124" s="448">
        <f t="shared" si="142"/>
        <v>1</v>
      </c>
      <c r="EI124" s="448">
        <f t="shared" si="142"/>
        <v>1</v>
      </c>
      <c r="EJ124" s="448">
        <f t="shared" si="142"/>
        <v>2</v>
      </c>
      <c r="EK124" s="448">
        <f t="shared" si="142"/>
        <v>1</v>
      </c>
      <c r="EL124" s="447">
        <f t="shared" si="110"/>
        <v>0</v>
      </c>
      <c r="EM124" s="447">
        <f t="shared" si="111"/>
        <v>0</v>
      </c>
      <c r="EN124" s="447">
        <f t="shared" si="112"/>
        <v>0</v>
      </c>
      <c r="EO124" s="447">
        <f t="shared" si="113"/>
        <v>0</v>
      </c>
      <c r="EP124" s="447">
        <f t="shared" si="114"/>
        <v>0</v>
      </c>
      <c r="EQ124" s="447">
        <f t="shared" si="115"/>
        <v>0</v>
      </c>
      <c r="ER124" s="447">
        <f t="shared" si="116"/>
        <v>0</v>
      </c>
      <c r="ES124" s="245">
        <f t="shared" si="117"/>
        <v>7</v>
      </c>
      <c r="EU124" s="245">
        <f t="shared" si="120"/>
        <v>1867</v>
      </c>
      <c r="EV124" s="245">
        <f t="shared" si="121"/>
        <v>1787</v>
      </c>
      <c r="EW124" s="245">
        <f t="shared" si="122"/>
        <v>2166</v>
      </c>
      <c r="EX124" s="245">
        <f t="shared" si="123"/>
        <v>1999</v>
      </c>
      <c r="EY124" s="245">
        <f t="shared" si="124"/>
        <v>1315</v>
      </c>
      <c r="EZ124" s="245">
        <f t="shared" si="125"/>
        <v>1965</v>
      </c>
      <c r="FA124" s="245">
        <f t="shared" si="126"/>
        <v>2248</v>
      </c>
      <c r="FB124" s="245">
        <f t="shared" si="127"/>
        <v>2695</v>
      </c>
      <c r="FC124" s="245">
        <f t="shared" si="128"/>
        <v>2536</v>
      </c>
      <c r="FD124" s="245">
        <f t="shared" si="129"/>
        <v>2630</v>
      </c>
      <c r="FE124" s="245">
        <f t="shared" si="130"/>
        <v>2761</v>
      </c>
      <c r="FF124" s="245">
        <f t="shared" si="131"/>
        <v>3197</v>
      </c>
      <c r="FG124" s="245">
        <f t="shared" si="132"/>
        <v>3498</v>
      </c>
      <c r="FH124" s="245">
        <f t="shared" si="133"/>
        <v>2999</v>
      </c>
      <c r="FI124" s="245">
        <f t="shared" si="134"/>
        <v>2736</v>
      </c>
      <c r="FJ124" s="245">
        <f t="shared" si="135"/>
        <v>2982</v>
      </c>
      <c r="FK124" s="245">
        <f t="shared" si="136"/>
        <v>2504</v>
      </c>
      <c r="FL124" s="245">
        <f t="shared" si="137"/>
        <v>1739</v>
      </c>
      <c r="FM124" s="245">
        <f t="shared" si="138"/>
        <v>875</v>
      </c>
      <c r="FN124" s="245">
        <f t="shared" si="139"/>
        <v>257</v>
      </c>
      <c r="FO124" s="245">
        <f t="shared" si="140"/>
        <v>45</v>
      </c>
      <c r="FP124" s="266">
        <f t="shared" si="118"/>
        <v>44801</v>
      </c>
      <c r="FQ124" s="443">
        <f t="shared" si="141"/>
        <v>0</v>
      </c>
    </row>
    <row r="125" spans="1:173" s="232" customFormat="1" ht="12.75" x14ac:dyDescent="0.15">
      <c r="A125" s="230" t="s">
        <v>1183</v>
      </c>
      <c r="B125" s="261" t="s">
        <v>1067</v>
      </c>
      <c r="C125" s="245">
        <v>136006</v>
      </c>
      <c r="D125" s="245">
        <v>1175</v>
      </c>
      <c r="E125" s="245">
        <v>1185</v>
      </c>
      <c r="F125" s="245">
        <v>1201</v>
      </c>
      <c r="G125" s="245">
        <v>1153</v>
      </c>
      <c r="H125" s="245">
        <v>1191</v>
      </c>
      <c r="I125" s="245">
        <v>1103</v>
      </c>
      <c r="J125" s="245">
        <v>1219</v>
      </c>
      <c r="K125" s="245">
        <v>1263</v>
      </c>
      <c r="L125" s="245">
        <v>1326</v>
      </c>
      <c r="M125" s="245">
        <v>1418</v>
      </c>
      <c r="N125" s="245">
        <v>1352</v>
      </c>
      <c r="O125" s="245">
        <v>1422</v>
      </c>
      <c r="P125" s="245">
        <v>1405</v>
      </c>
      <c r="Q125" s="245">
        <v>1338</v>
      </c>
      <c r="R125" s="245">
        <v>1385</v>
      </c>
      <c r="S125" s="245">
        <v>1416</v>
      </c>
      <c r="T125" s="245">
        <v>1319</v>
      </c>
      <c r="U125" s="245">
        <v>1264</v>
      </c>
      <c r="V125" s="245">
        <v>1252</v>
      </c>
      <c r="W125" s="245">
        <v>1199</v>
      </c>
      <c r="X125" s="245">
        <v>1218</v>
      </c>
      <c r="Y125" s="245">
        <v>1311</v>
      </c>
      <c r="Z125" s="245">
        <v>1317</v>
      </c>
      <c r="AA125" s="245">
        <v>1402</v>
      </c>
      <c r="AB125" s="245">
        <v>1396</v>
      </c>
      <c r="AC125" s="245">
        <v>1392</v>
      </c>
      <c r="AD125" s="245">
        <v>1505</v>
      </c>
      <c r="AE125" s="245">
        <v>1567</v>
      </c>
      <c r="AF125" s="245">
        <v>1533</v>
      </c>
      <c r="AG125" s="245">
        <v>1529</v>
      </c>
      <c r="AH125" s="245">
        <v>1601</v>
      </c>
      <c r="AI125" s="245">
        <v>1753</v>
      </c>
      <c r="AJ125" s="245">
        <v>1679</v>
      </c>
      <c r="AK125" s="245">
        <v>1849</v>
      </c>
      <c r="AL125" s="245">
        <v>1924</v>
      </c>
      <c r="AM125" s="245">
        <v>2003</v>
      </c>
      <c r="AN125" s="245">
        <v>2175</v>
      </c>
      <c r="AO125" s="245">
        <v>2253</v>
      </c>
      <c r="AP125" s="245">
        <v>2183</v>
      </c>
      <c r="AQ125" s="245">
        <v>2115</v>
      </c>
      <c r="AR125" s="245">
        <v>2037</v>
      </c>
      <c r="AS125" s="245">
        <v>1978</v>
      </c>
      <c r="AT125" s="245">
        <v>1918</v>
      </c>
      <c r="AU125" s="245">
        <v>1896</v>
      </c>
      <c r="AV125" s="245">
        <v>1386</v>
      </c>
      <c r="AW125" s="245">
        <v>1827</v>
      </c>
      <c r="AX125" s="245">
        <v>1688</v>
      </c>
      <c r="AY125" s="245">
        <v>1628</v>
      </c>
      <c r="AZ125" s="245">
        <v>1648</v>
      </c>
      <c r="BA125" s="245">
        <v>1571</v>
      </c>
      <c r="BB125" s="245">
        <v>1520</v>
      </c>
      <c r="BC125" s="245">
        <v>1641</v>
      </c>
      <c r="BD125" s="245">
        <v>1539</v>
      </c>
      <c r="BE125" s="245">
        <v>1549</v>
      </c>
      <c r="BF125" s="245">
        <v>1625</v>
      </c>
      <c r="BG125" s="245">
        <v>1690</v>
      </c>
      <c r="BH125" s="245">
        <v>1773</v>
      </c>
      <c r="BI125" s="245">
        <v>1842</v>
      </c>
      <c r="BJ125" s="245">
        <v>1982</v>
      </c>
      <c r="BK125" s="245">
        <v>2165</v>
      </c>
      <c r="BL125" s="245">
        <v>2205</v>
      </c>
      <c r="BM125" s="245">
        <v>2678</v>
      </c>
      <c r="BN125" s="245">
        <v>2475</v>
      </c>
      <c r="BO125" s="245">
        <v>2499</v>
      </c>
      <c r="BP125" s="245">
        <v>1505</v>
      </c>
      <c r="BQ125" s="245">
        <v>1667</v>
      </c>
      <c r="BR125" s="245">
        <v>2024</v>
      </c>
      <c r="BS125" s="245">
        <v>1872</v>
      </c>
      <c r="BT125" s="245">
        <v>1984</v>
      </c>
      <c r="BU125" s="245">
        <v>1852</v>
      </c>
      <c r="BV125" s="245">
        <v>1536</v>
      </c>
      <c r="BW125" s="245">
        <v>1246</v>
      </c>
      <c r="BX125" s="245">
        <v>1312</v>
      </c>
      <c r="BY125" s="245">
        <v>1356</v>
      </c>
      <c r="BZ125" s="245">
        <v>1414</v>
      </c>
      <c r="CA125" s="245">
        <v>1218</v>
      </c>
      <c r="CB125" s="245">
        <v>1104</v>
      </c>
      <c r="CC125" s="245">
        <v>1154</v>
      </c>
      <c r="CD125" s="245">
        <v>1174</v>
      </c>
      <c r="CE125" s="245">
        <v>1102</v>
      </c>
      <c r="CF125" s="245">
        <v>892</v>
      </c>
      <c r="CG125" s="245">
        <v>901</v>
      </c>
      <c r="CH125" s="245">
        <v>821</v>
      </c>
      <c r="CI125" s="245">
        <v>747</v>
      </c>
      <c r="CJ125" s="245">
        <v>780</v>
      </c>
      <c r="CK125" s="245">
        <v>609</v>
      </c>
      <c r="CL125" s="245">
        <v>536</v>
      </c>
      <c r="CM125" s="245">
        <v>525</v>
      </c>
      <c r="CN125" s="245">
        <v>461</v>
      </c>
      <c r="CO125" s="245">
        <v>425</v>
      </c>
      <c r="CP125" s="245">
        <v>359</v>
      </c>
      <c r="CQ125" s="245">
        <v>247</v>
      </c>
      <c r="CR125" s="245">
        <v>211</v>
      </c>
      <c r="CS125" s="245">
        <v>205</v>
      </c>
      <c r="CT125" s="245">
        <v>160</v>
      </c>
      <c r="CU125" s="245">
        <v>106</v>
      </c>
      <c r="CV125" s="245">
        <v>82</v>
      </c>
      <c r="CW125" s="245">
        <v>78</v>
      </c>
      <c r="CX125" s="245">
        <v>57</v>
      </c>
      <c r="CY125" s="245">
        <v>32</v>
      </c>
      <c r="CZ125" s="245">
        <v>61</v>
      </c>
      <c r="DA125" s="266">
        <v>140</v>
      </c>
      <c r="DB125" s="245">
        <v>5905</v>
      </c>
      <c r="DC125" s="245">
        <v>6329</v>
      </c>
      <c r="DD125" s="245">
        <v>6902</v>
      </c>
      <c r="DE125" s="245">
        <v>6450</v>
      </c>
      <c r="DF125" s="245">
        <v>6644</v>
      </c>
      <c r="DG125" s="245">
        <v>7526</v>
      </c>
      <c r="DH125" s="245">
        <v>8806</v>
      </c>
      <c r="DI125" s="245">
        <v>10729</v>
      </c>
      <c r="DJ125" s="245">
        <v>9215</v>
      </c>
      <c r="DK125" s="245">
        <v>8362</v>
      </c>
      <c r="DL125" s="245">
        <v>7874</v>
      </c>
      <c r="DM125" s="245">
        <v>9452</v>
      </c>
      <c r="DN125" s="245">
        <v>11362</v>
      </c>
      <c r="DO125" s="245">
        <v>9399</v>
      </c>
      <c r="DP125" s="245">
        <v>6864</v>
      </c>
      <c r="DQ125" s="245">
        <v>5752</v>
      </c>
      <c r="DR125" s="245">
        <v>4141</v>
      </c>
      <c r="DS125" s="245">
        <v>2556</v>
      </c>
      <c r="DT125" s="245">
        <v>1182</v>
      </c>
      <c r="DU125" s="245">
        <v>355</v>
      </c>
      <c r="DV125" s="245">
        <v>61</v>
      </c>
      <c r="DW125" s="266">
        <f t="shared" si="96"/>
        <v>135866</v>
      </c>
      <c r="DX125" s="447">
        <f t="shared" si="97"/>
        <v>6</v>
      </c>
      <c r="DY125" s="447">
        <f t="shared" si="98"/>
        <v>7</v>
      </c>
      <c r="DZ125" s="447">
        <f t="shared" si="99"/>
        <v>7</v>
      </c>
      <c r="EA125" s="447">
        <f t="shared" si="100"/>
        <v>7</v>
      </c>
      <c r="EB125" s="447">
        <f t="shared" si="101"/>
        <v>7</v>
      </c>
      <c r="EC125" s="447">
        <f t="shared" si="102"/>
        <v>8</v>
      </c>
      <c r="ED125" s="447">
        <f t="shared" si="103"/>
        <v>9</v>
      </c>
      <c r="EE125" s="447">
        <f t="shared" si="104"/>
        <v>11</v>
      </c>
      <c r="EF125" s="447">
        <f t="shared" si="105"/>
        <v>9</v>
      </c>
      <c r="EG125" s="447">
        <f t="shared" si="106"/>
        <v>9</v>
      </c>
      <c r="EH125" s="447">
        <f t="shared" si="107"/>
        <v>8</v>
      </c>
      <c r="EI125" s="447">
        <f t="shared" si="108"/>
        <v>10</v>
      </c>
      <c r="EJ125" s="448">
        <f>ROUND($DA125*DN125/$DW125,0)-1</f>
        <v>11</v>
      </c>
      <c r="EK125" s="447">
        <f t="shared" si="109"/>
        <v>10</v>
      </c>
      <c r="EL125" s="447">
        <f t="shared" si="110"/>
        <v>7</v>
      </c>
      <c r="EM125" s="447">
        <f t="shared" si="111"/>
        <v>6</v>
      </c>
      <c r="EN125" s="447">
        <f t="shared" si="112"/>
        <v>4</v>
      </c>
      <c r="EO125" s="447">
        <f t="shared" si="113"/>
        <v>3</v>
      </c>
      <c r="EP125" s="447">
        <f t="shared" si="114"/>
        <v>1</v>
      </c>
      <c r="EQ125" s="447">
        <f t="shared" si="115"/>
        <v>0</v>
      </c>
      <c r="ER125" s="447">
        <f t="shared" si="116"/>
        <v>0</v>
      </c>
      <c r="ES125" s="245">
        <f t="shared" si="117"/>
        <v>140</v>
      </c>
      <c r="EU125" s="245">
        <f t="shared" si="120"/>
        <v>5911</v>
      </c>
      <c r="EV125" s="245">
        <f t="shared" si="121"/>
        <v>6336</v>
      </c>
      <c r="EW125" s="245">
        <f t="shared" si="122"/>
        <v>6909</v>
      </c>
      <c r="EX125" s="245">
        <f t="shared" si="123"/>
        <v>6457</v>
      </c>
      <c r="EY125" s="245">
        <f t="shared" si="124"/>
        <v>6651</v>
      </c>
      <c r="EZ125" s="245">
        <f t="shared" si="125"/>
        <v>7534</v>
      </c>
      <c r="FA125" s="245">
        <f t="shared" si="126"/>
        <v>8815</v>
      </c>
      <c r="FB125" s="245">
        <f t="shared" si="127"/>
        <v>10740</v>
      </c>
      <c r="FC125" s="245">
        <f t="shared" si="128"/>
        <v>9224</v>
      </c>
      <c r="FD125" s="245">
        <f t="shared" si="129"/>
        <v>8371</v>
      </c>
      <c r="FE125" s="245">
        <f t="shared" si="130"/>
        <v>7882</v>
      </c>
      <c r="FF125" s="245">
        <f t="shared" si="131"/>
        <v>9462</v>
      </c>
      <c r="FG125" s="245">
        <f t="shared" si="132"/>
        <v>11373</v>
      </c>
      <c r="FH125" s="245">
        <f t="shared" si="133"/>
        <v>9409</v>
      </c>
      <c r="FI125" s="245">
        <f t="shared" si="134"/>
        <v>6871</v>
      </c>
      <c r="FJ125" s="245">
        <f t="shared" si="135"/>
        <v>5758</v>
      </c>
      <c r="FK125" s="245">
        <f t="shared" si="136"/>
        <v>4145</v>
      </c>
      <c r="FL125" s="245">
        <f t="shared" si="137"/>
        <v>2559</v>
      </c>
      <c r="FM125" s="245">
        <f t="shared" si="138"/>
        <v>1183</v>
      </c>
      <c r="FN125" s="245">
        <f t="shared" si="139"/>
        <v>355</v>
      </c>
      <c r="FO125" s="245">
        <f t="shared" si="140"/>
        <v>61</v>
      </c>
      <c r="FP125" s="266">
        <f t="shared" si="118"/>
        <v>136006</v>
      </c>
      <c r="FQ125" s="443">
        <f t="shared" si="141"/>
        <v>0</v>
      </c>
    </row>
    <row r="126" spans="1:173" s="232" customFormat="1" ht="12.75" x14ac:dyDescent="0.15">
      <c r="A126" s="230" t="s">
        <v>1184</v>
      </c>
      <c r="B126" s="261" t="s">
        <v>1067</v>
      </c>
      <c r="C126" s="245">
        <v>26340</v>
      </c>
      <c r="D126" s="245">
        <v>151</v>
      </c>
      <c r="E126" s="245">
        <v>204</v>
      </c>
      <c r="F126" s="245">
        <v>190</v>
      </c>
      <c r="G126" s="245">
        <v>205</v>
      </c>
      <c r="H126" s="245">
        <v>179</v>
      </c>
      <c r="I126" s="245">
        <v>187</v>
      </c>
      <c r="J126" s="245">
        <v>203</v>
      </c>
      <c r="K126" s="245">
        <v>231</v>
      </c>
      <c r="L126" s="245">
        <v>259</v>
      </c>
      <c r="M126" s="245">
        <v>256</v>
      </c>
      <c r="N126" s="245">
        <v>243</v>
      </c>
      <c r="O126" s="245">
        <v>283</v>
      </c>
      <c r="P126" s="245">
        <v>265</v>
      </c>
      <c r="Q126" s="245">
        <v>265</v>
      </c>
      <c r="R126" s="245">
        <v>246</v>
      </c>
      <c r="S126" s="245">
        <v>260</v>
      </c>
      <c r="T126" s="245">
        <v>237</v>
      </c>
      <c r="U126" s="245">
        <v>230</v>
      </c>
      <c r="V126" s="245">
        <v>238</v>
      </c>
      <c r="W126" s="245">
        <v>273</v>
      </c>
      <c r="X126" s="245">
        <v>281</v>
      </c>
      <c r="Y126" s="245">
        <v>278</v>
      </c>
      <c r="Z126" s="245">
        <v>245</v>
      </c>
      <c r="AA126" s="245">
        <v>246</v>
      </c>
      <c r="AB126" s="245">
        <v>232</v>
      </c>
      <c r="AC126" s="245">
        <v>234</v>
      </c>
      <c r="AD126" s="245">
        <v>242</v>
      </c>
      <c r="AE126" s="245">
        <v>222</v>
      </c>
      <c r="AF126" s="245">
        <v>253</v>
      </c>
      <c r="AG126" s="245">
        <v>268</v>
      </c>
      <c r="AH126" s="245">
        <v>263</v>
      </c>
      <c r="AI126" s="245">
        <v>252</v>
      </c>
      <c r="AJ126" s="245">
        <v>307</v>
      </c>
      <c r="AK126" s="245">
        <v>277</v>
      </c>
      <c r="AL126" s="245">
        <v>332</v>
      </c>
      <c r="AM126" s="245">
        <v>318</v>
      </c>
      <c r="AN126" s="245">
        <v>376</v>
      </c>
      <c r="AO126" s="245">
        <v>372</v>
      </c>
      <c r="AP126" s="245">
        <v>376</v>
      </c>
      <c r="AQ126" s="245">
        <v>317</v>
      </c>
      <c r="AR126" s="245">
        <v>336</v>
      </c>
      <c r="AS126" s="245">
        <v>313</v>
      </c>
      <c r="AT126" s="245">
        <v>331</v>
      </c>
      <c r="AU126" s="245">
        <v>333</v>
      </c>
      <c r="AV126" s="245">
        <v>273</v>
      </c>
      <c r="AW126" s="245">
        <v>337</v>
      </c>
      <c r="AX126" s="245">
        <v>333</v>
      </c>
      <c r="AY126" s="245">
        <v>317</v>
      </c>
      <c r="AZ126" s="245">
        <v>312</v>
      </c>
      <c r="BA126" s="245">
        <v>271</v>
      </c>
      <c r="BB126" s="245">
        <v>292</v>
      </c>
      <c r="BC126" s="245">
        <v>320</v>
      </c>
      <c r="BD126" s="245">
        <v>282</v>
      </c>
      <c r="BE126" s="245">
        <v>273</v>
      </c>
      <c r="BF126" s="245">
        <v>331</v>
      </c>
      <c r="BG126" s="245">
        <v>290</v>
      </c>
      <c r="BH126" s="245">
        <v>323</v>
      </c>
      <c r="BI126" s="245">
        <v>362</v>
      </c>
      <c r="BJ126" s="245">
        <v>394</v>
      </c>
      <c r="BK126" s="245">
        <v>442</v>
      </c>
      <c r="BL126" s="245">
        <v>436</v>
      </c>
      <c r="BM126" s="245">
        <v>479</v>
      </c>
      <c r="BN126" s="245">
        <v>467</v>
      </c>
      <c r="BO126" s="245">
        <v>462</v>
      </c>
      <c r="BP126" s="245">
        <v>273</v>
      </c>
      <c r="BQ126" s="245">
        <v>295</v>
      </c>
      <c r="BR126" s="245">
        <v>412</v>
      </c>
      <c r="BS126" s="245">
        <v>353</v>
      </c>
      <c r="BT126" s="245">
        <v>393</v>
      </c>
      <c r="BU126" s="245">
        <v>385</v>
      </c>
      <c r="BV126" s="245">
        <v>332</v>
      </c>
      <c r="BW126" s="245">
        <v>302</v>
      </c>
      <c r="BX126" s="245">
        <v>302</v>
      </c>
      <c r="BY126" s="245">
        <v>320</v>
      </c>
      <c r="BZ126" s="245">
        <v>332</v>
      </c>
      <c r="CA126" s="245">
        <v>302</v>
      </c>
      <c r="CB126" s="245">
        <v>332</v>
      </c>
      <c r="CC126" s="245">
        <v>300</v>
      </c>
      <c r="CD126" s="245">
        <v>293</v>
      </c>
      <c r="CE126" s="245">
        <v>332</v>
      </c>
      <c r="CF126" s="245">
        <v>253</v>
      </c>
      <c r="CG126" s="245">
        <v>242</v>
      </c>
      <c r="CH126" s="245">
        <v>250</v>
      </c>
      <c r="CI126" s="245">
        <v>229</v>
      </c>
      <c r="CJ126" s="245">
        <v>208</v>
      </c>
      <c r="CK126" s="245">
        <v>175</v>
      </c>
      <c r="CL126" s="245">
        <v>187</v>
      </c>
      <c r="CM126" s="245">
        <v>131</v>
      </c>
      <c r="CN126" s="245">
        <v>144</v>
      </c>
      <c r="CO126" s="245">
        <v>117</v>
      </c>
      <c r="CP126" s="245">
        <v>121</v>
      </c>
      <c r="CQ126" s="245">
        <v>59</v>
      </c>
      <c r="CR126" s="245">
        <v>72</v>
      </c>
      <c r="CS126" s="245">
        <v>73</v>
      </c>
      <c r="CT126" s="245">
        <v>54</v>
      </c>
      <c r="CU126" s="245">
        <v>44</v>
      </c>
      <c r="CV126" s="245">
        <v>35</v>
      </c>
      <c r="CW126" s="245">
        <v>21</v>
      </c>
      <c r="CX126" s="245">
        <v>16</v>
      </c>
      <c r="CY126" s="245">
        <v>7</v>
      </c>
      <c r="CZ126" s="245">
        <v>17</v>
      </c>
      <c r="DA126" s="266">
        <v>22</v>
      </c>
      <c r="DB126" s="245">
        <v>929</v>
      </c>
      <c r="DC126" s="245">
        <v>1136</v>
      </c>
      <c r="DD126" s="245">
        <v>1302</v>
      </c>
      <c r="DE126" s="245">
        <v>1238</v>
      </c>
      <c r="DF126" s="245">
        <v>1282</v>
      </c>
      <c r="DG126" s="245">
        <v>1219</v>
      </c>
      <c r="DH126" s="245">
        <v>1431</v>
      </c>
      <c r="DI126" s="245">
        <v>1759</v>
      </c>
      <c r="DJ126" s="245">
        <v>1586</v>
      </c>
      <c r="DK126" s="245">
        <v>1570</v>
      </c>
      <c r="DL126" s="245">
        <v>1498</v>
      </c>
      <c r="DM126" s="245">
        <v>1811</v>
      </c>
      <c r="DN126" s="245">
        <v>2117</v>
      </c>
      <c r="DO126" s="245">
        <v>1838</v>
      </c>
      <c r="DP126" s="245">
        <v>1588</v>
      </c>
      <c r="DQ126" s="245">
        <v>1559</v>
      </c>
      <c r="DR126" s="245">
        <v>1182</v>
      </c>
      <c r="DS126" s="245">
        <v>754</v>
      </c>
      <c r="DT126" s="245">
        <v>379</v>
      </c>
      <c r="DU126" s="245">
        <v>123</v>
      </c>
      <c r="DV126" s="245">
        <v>17</v>
      </c>
      <c r="DW126" s="266">
        <f t="shared" si="96"/>
        <v>26318</v>
      </c>
      <c r="DX126" s="447">
        <f t="shared" si="97"/>
        <v>1</v>
      </c>
      <c r="DY126" s="447">
        <f t="shared" si="98"/>
        <v>1</v>
      </c>
      <c r="DZ126" s="447">
        <f t="shared" si="99"/>
        <v>1</v>
      </c>
      <c r="EA126" s="447">
        <f t="shared" si="100"/>
        <v>1</v>
      </c>
      <c r="EB126" s="447">
        <f t="shared" si="101"/>
        <v>1</v>
      </c>
      <c r="EC126" s="447">
        <f t="shared" si="102"/>
        <v>1</v>
      </c>
      <c r="ED126" s="447">
        <f t="shared" si="103"/>
        <v>1</v>
      </c>
      <c r="EE126" s="447">
        <f t="shared" si="104"/>
        <v>1</v>
      </c>
      <c r="EF126" s="447">
        <f t="shared" si="105"/>
        <v>1</v>
      </c>
      <c r="EG126" s="447">
        <f t="shared" si="106"/>
        <v>1</v>
      </c>
      <c r="EH126" s="447">
        <f t="shared" si="107"/>
        <v>1</v>
      </c>
      <c r="EI126" s="447">
        <f t="shared" si="108"/>
        <v>2</v>
      </c>
      <c r="EJ126" s="448">
        <f>ROUND($DA126*DN126/$DW126,0)+1</f>
        <v>3</v>
      </c>
      <c r="EK126" s="447">
        <f t="shared" si="109"/>
        <v>2</v>
      </c>
      <c r="EL126" s="447">
        <f t="shared" si="110"/>
        <v>1</v>
      </c>
      <c r="EM126" s="447">
        <f t="shared" si="111"/>
        <v>1</v>
      </c>
      <c r="EN126" s="447">
        <f t="shared" si="112"/>
        <v>1</v>
      </c>
      <c r="EO126" s="447">
        <f t="shared" si="113"/>
        <v>1</v>
      </c>
      <c r="EP126" s="447">
        <f t="shared" si="114"/>
        <v>0</v>
      </c>
      <c r="EQ126" s="447">
        <f t="shared" si="115"/>
        <v>0</v>
      </c>
      <c r="ER126" s="447">
        <f t="shared" si="116"/>
        <v>0</v>
      </c>
      <c r="ES126" s="245">
        <f t="shared" si="117"/>
        <v>22</v>
      </c>
      <c r="EU126" s="245">
        <f t="shared" si="120"/>
        <v>930</v>
      </c>
      <c r="EV126" s="245">
        <f t="shared" si="121"/>
        <v>1137</v>
      </c>
      <c r="EW126" s="245">
        <f t="shared" si="122"/>
        <v>1303</v>
      </c>
      <c r="EX126" s="245">
        <f t="shared" si="123"/>
        <v>1239</v>
      </c>
      <c r="EY126" s="245">
        <f t="shared" si="124"/>
        <v>1283</v>
      </c>
      <c r="EZ126" s="245">
        <f t="shared" si="125"/>
        <v>1220</v>
      </c>
      <c r="FA126" s="245">
        <f t="shared" si="126"/>
        <v>1432</v>
      </c>
      <c r="FB126" s="245">
        <f t="shared" si="127"/>
        <v>1760</v>
      </c>
      <c r="FC126" s="245">
        <f t="shared" si="128"/>
        <v>1587</v>
      </c>
      <c r="FD126" s="245">
        <f t="shared" si="129"/>
        <v>1571</v>
      </c>
      <c r="FE126" s="245">
        <f t="shared" si="130"/>
        <v>1499</v>
      </c>
      <c r="FF126" s="245">
        <f t="shared" si="131"/>
        <v>1813</v>
      </c>
      <c r="FG126" s="245">
        <f t="shared" si="132"/>
        <v>2120</v>
      </c>
      <c r="FH126" s="245">
        <f t="shared" si="133"/>
        <v>1840</v>
      </c>
      <c r="FI126" s="245">
        <f t="shared" si="134"/>
        <v>1589</v>
      </c>
      <c r="FJ126" s="245">
        <f t="shared" si="135"/>
        <v>1560</v>
      </c>
      <c r="FK126" s="245">
        <f t="shared" si="136"/>
        <v>1183</v>
      </c>
      <c r="FL126" s="245">
        <f t="shared" si="137"/>
        <v>755</v>
      </c>
      <c r="FM126" s="245">
        <f t="shared" si="138"/>
        <v>379</v>
      </c>
      <c r="FN126" s="245">
        <f t="shared" si="139"/>
        <v>123</v>
      </c>
      <c r="FO126" s="245">
        <f t="shared" si="140"/>
        <v>17</v>
      </c>
      <c r="FP126" s="266">
        <f t="shared" si="118"/>
        <v>26340</v>
      </c>
      <c r="FQ126" s="443">
        <f t="shared" si="141"/>
        <v>0</v>
      </c>
    </row>
    <row r="127" spans="1:173" s="232" customFormat="1" ht="12.75" x14ac:dyDescent="0.15">
      <c r="A127" s="230" t="s">
        <v>1185</v>
      </c>
      <c r="B127" s="261" t="s">
        <v>1067</v>
      </c>
      <c r="C127" s="245">
        <v>22247</v>
      </c>
      <c r="D127" s="245">
        <v>167</v>
      </c>
      <c r="E127" s="245">
        <v>159</v>
      </c>
      <c r="F127" s="245">
        <v>183</v>
      </c>
      <c r="G127" s="245">
        <v>162</v>
      </c>
      <c r="H127" s="245">
        <v>156</v>
      </c>
      <c r="I127" s="245">
        <v>180</v>
      </c>
      <c r="J127" s="245">
        <v>196</v>
      </c>
      <c r="K127" s="245">
        <v>195</v>
      </c>
      <c r="L127" s="245">
        <v>198</v>
      </c>
      <c r="M127" s="245">
        <v>201</v>
      </c>
      <c r="N127" s="245">
        <v>209</v>
      </c>
      <c r="O127" s="245">
        <v>208</v>
      </c>
      <c r="P127" s="245">
        <v>227</v>
      </c>
      <c r="Q127" s="245">
        <v>238</v>
      </c>
      <c r="R127" s="245">
        <v>218</v>
      </c>
      <c r="S127" s="245">
        <v>218</v>
      </c>
      <c r="T127" s="245">
        <v>238</v>
      </c>
      <c r="U127" s="245">
        <v>220</v>
      </c>
      <c r="V127" s="245">
        <v>174</v>
      </c>
      <c r="W127" s="245">
        <v>145</v>
      </c>
      <c r="X127" s="245">
        <v>149</v>
      </c>
      <c r="Y127" s="245">
        <v>139</v>
      </c>
      <c r="Z127" s="245">
        <v>162</v>
      </c>
      <c r="AA127" s="245">
        <v>168</v>
      </c>
      <c r="AB127" s="245">
        <v>176</v>
      </c>
      <c r="AC127" s="245">
        <v>181</v>
      </c>
      <c r="AD127" s="245">
        <v>202</v>
      </c>
      <c r="AE127" s="245">
        <v>198</v>
      </c>
      <c r="AF127" s="245">
        <v>191</v>
      </c>
      <c r="AG127" s="245">
        <v>205</v>
      </c>
      <c r="AH127" s="245">
        <v>220</v>
      </c>
      <c r="AI127" s="245">
        <v>199</v>
      </c>
      <c r="AJ127" s="245">
        <v>226</v>
      </c>
      <c r="AK127" s="245">
        <v>242</v>
      </c>
      <c r="AL127" s="245">
        <v>241</v>
      </c>
      <c r="AM127" s="245">
        <v>279</v>
      </c>
      <c r="AN127" s="245">
        <v>306</v>
      </c>
      <c r="AO127" s="245">
        <v>322</v>
      </c>
      <c r="AP127" s="245">
        <v>277</v>
      </c>
      <c r="AQ127" s="245">
        <v>298</v>
      </c>
      <c r="AR127" s="245">
        <v>272</v>
      </c>
      <c r="AS127" s="245">
        <v>268</v>
      </c>
      <c r="AT127" s="245">
        <v>262</v>
      </c>
      <c r="AU127" s="245">
        <v>295</v>
      </c>
      <c r="AV127" s="245">
        <v>240</v>
      </c>
      <c r="AW127" s="245">
        <v>283</v>
      </c>
      <c r="AX127" s="245">
        <v>254</v>
      </c>
      <c r="AY127" s="245">
        <v>258</v>
      </c>
      <c r="AZ127" s="245">
        <v>259</v>
      </c>
      <c r="BA127" s="245">
        <v>226</v>
      </c>
      <c r="BB127" s="245">
        <v>252</v>
      </c>
      <c r="BC127" s="245">
        <v>251</v>
      </c>
      <c r="BD127" s="245">
        <v>281</v>
      </c>
      <c r="BE127" s="245">
        <v>235</v>
      </c>
      <c r="BF127" s="245">
        <v>277</v>
      </c>
      <c r="BG127" s="245">
        <v>294</v>
      </c>
      <c r="BH127" s="245">
        <v>269</v>
      </c>
      <c r="BI127" s="245">
        <v>289</v>
      </c>
      <c r="BJ127" s="245">
        <v>307</v>
      </c>
      <c r="BK127" s="245">
        <v>349</v>
      </c>
      <c r="BL127" s="245">
        <v>353</v>
      </c>
      <c r="BM127" s="245">
        <v>382</v>
      </c>
      <c r="BN127" s="245">
        <v>399</v>
      </c>
      <c r="BO127" s="245">
        <v>358</v>
      </c>
      <c r="BP127" s="245">
        <v>222</v>
      </c>
      <c r="BQ127" s="245">
        <v>273</v>
      </c>
      <c r="BR127" s="245">
        <v>328</v>
      </c>
      <c r="BS127" s="245">
        <v>358</v>
      </c>
      <c r="BT127" s="245">
        <v>366</v>
      </c>
      <c r="BU127" s="245">
        <v>379</v>
      </c>
      <c r="BV127" s="245">
        <v>301</v>
      </c>
      <c r="BW127" s="245">
        <v>289</v>
      </c>
      <c r="BX127" s="245">
        <v>273</v>
      </c>
      <c r="BY127" s="245">
        <v>288</v>
      </c>
      <c r="BZ127" s="245">
        <v>326</v>
      </c>
      <c r="CA127" s="245">
        <v>295</v>
      </c>
      <c r="CB127" s="245">
        <v>271</v>
      </c>
      <c r="CC127" s="245">
        <v>267</v>
      </c>
      <c r="CD127" s="245">
        <v>225</v>
      </c>
      <c r="CE127" s="245">
        <v>266</v>
      </c>
      <c r="CF127" s="245">
        <v>229</v>
      </c>
      <c r="CG127" s="245">
        <v>240</v>
      </c>
      <c r="CH127" s="245">
        <v>230</v>
      </c>
      <c r="CI127" s="245">
        <v>222</v>
      </c>
      <c r="CJ127" s="245">
        <v>198</v>
      </c>
      <c r="CK127" s="245">
        <v>182</v>
      </c>
      <c r="CL127" s="245">
        <v>162</v>
      </c>
      <c r="CM127" s="245">
        <v>133</v>
      </c>
      <c r="CN127" s="245">
        <v>132</v>
      </c>
      <c r="CO127" s="245">
        <v>114</v>
      </c>
      <c r="CP127" s="245">
        <v>101</v>
      </c>
      <c r="CQ127" s="245">
        <v>91</v>
      </c>
      <c r="CR127" s="245">
        <v>72</v>
      </c>
      <c r="CS127" s="245">
        <v>48</v>
      </c>
      <c r="CT127" s="245">
        <v>49</v>
      </c>
      <c r="CU127" s="245">
        <v>35</v>
      </c>
      <c r="CV127" s="245">
        <v>28</v>
      </c>
      <c r="CW127" s="245">
        <v>23</v>
      </c>
      <c r="CX127" s="245">
        <v>11</v>
      </c>
      <c r="CY127" s="245">
        <v>10</v>
      </c>
      <c r="CZ127" s="245">
        <v>16</v>
      </c>
      <c r="DA127" s="266">
        <v>8</v>
      </c>
      <c r="DB127" s="245">
        <v>827</v>
      </c>
      <c r="DC127" s="245">
        <v>970</v>
      </c>
      <c r="DD127" s="245">
        <v>1100</v>
      </c>
      <c r="DE127" s="245">
        <v>995</v>
      </c>
      <c r="DF127" s="245">
        <v>794</v>
      </c>
      <c r="DG127" s="245">
        <v>977</v>
      </c>
      <c r="DH127" s="245">
        <v>1128</v>
      </c>
      <c r="DI127" s="245">
        <v>1482</v>
      </c>
      <c r="DJ127" s="245">
        <v>1337</v>
      </c>
      <c r="DK127" s="245">
        <v>1280</v>
      </c>
      <c r="DL127" s="245">
        <v>1296</v>
      </c>
      <c r="DM127" s="245">
        <v>1508</v>
      </c>
      <c r="DN127" s="245">
        <v>1714</v>
      </c>
      <c r="DO127" s="245">
        <v>1704</v>
      </c>
      <c r="DP127" s="245">
        <v>1477</v>
      </c>
      <c r="DQ127" s="245">
        <v>1324</v>
      </c>
      <c r="DR127" s="245">
        <v>1119</v>
      </c>
      <c r="DS127" s="245">
        <v>723</v>
      </c>
      <c r="DT127" s="245">
        <v>361</v>
      </c>
      <c r="DU127" s="245">
        <v>107</v>
      </c>
      <c r="DV127" s="245">
        <v>16</v>
      </c>
      <c r="DW127" s="266">
        <f t="shared" si="96"/>
        <v>22239</v>
      </c>
      <c r="DX127" s="447">
        <f t="shared" si="97"/>
        <v>0</v>
      </c>
      <c r="DY127" s="447">
        <f t="shared" si="98"/>
        <v>0</v>
      </c>
      <c r="DZ127" s="447">
        <f t="shared" si="99"/>
        <v>0</v>
      </c>
      <c r="EA127" s="447">
        <f t="shared" si="100"/>
        <v>0</v>
      </c>
      <c r="EB127" s="447">
        <f t="shared" si="101"/>
        <v>0</v>
      </c>
      <c r="EC127" s="447">
        <f t="shared" si="102"/>
        <v>0</v>
      </c>
      <c r="ED127" s="447">
        <f t="shared" si="103"/>
        <v>0</v>
      </c>
      <c r="EE127" s="447">
        <f t="shared" si="104"/>
        <v>1</v>
      </c>
      <c r="EF127" s="447">
        <f t="shared" si="105"/>
        <v>0</v>
      </c>
      <c r="EG127" s="447">
        <f t="shared" si="106"/>
        <v>0</v>
      </c>
      <c r="EH127" s="447">
        <f t="shared" si="107"/>
        <v>0</v>
      </c>
      <c r="EI127" s="448">
        <f>ROUND($DA127*DM127/$DW127,0)+1</f>
        <v>2</v>
      </c>
      <c r="EJ127" s="448">
        <f>ROUND($DA127*DN127/$DW127,0)+1</f>
        <v>2</v>
      </c>
      <c r="EK127" s="448">
        <f>ROUND($DA127*DO127/$DW127,0)+1</f>
        <v>2</v>
      </c>
      <c r="EL127" s="447">
        <f t="shared" si="110"/>
        <v>1</v>
      </c>
      <c r="EM127" s="447">
        <f t="shared" si="111"/>
        <v>0</v>
      </c>
      <c r="EN127" s="447">
        <f t="shared" si="112"/>
        <v>0</v>
      </c>
      <c r="EO127" s="447">
        <f t="shared" si="113"/>
        <v>0</v>
      </c>
      <c r="EP127" s="447">
        <f t="shared" si="114"/>
        <v>0</v>
      </c>
      <c r="EQ127" s="447">
        <f t="shared" si="115"/>
        <v>0</v>
      </c>
      <c r="ER127" s="447">
        <f t="shared" si="116"/>
        <v>0</v>
      </c>
      <c r="ES127" s="245">
        <f t="shared" si="117"/>
        <v>8</v>
      </c>
      <c r="EU127" s="245">
        <f t="shared" si="120"/>
        <v>827</v>
      </c>
      <c r="EV127" s="245">
        <f t="shared" si="121"/>
        <v>970</v>
      </c>
      <c r="EW127" s="245">
        <f t="shared" si="122"/>
        <v>1100</v>
      </c>
      <c r="EX127" s="245">
        <f t="shared" si="123"/>
        <v>995</v>
      </c>
      <c r="EY127" s="245">
        <f t="shared" si="124"/>
        <v>794</v>
      </c>
      <c r="EZ127" s="245">
        <f t="shared" si="125"/>
        <v>977</v>
      </c>
      <c r="FA127" s="245">
        <f t="shared" si="126"/>
        <v>1128</v>
      </c>
      <c r="FB127" s="245">
        <f t="shared" si="127"/>
        <v>1483</v>
      </c>
      <c r="FC127" s="245">
        <f t="shared" si="128"/>
        <v>1337</v>
      </c>
      <c r="FD127" s="245">
        <f t="shared" si="129"/>
        <v>1280</v>
      </c>
      <c r="FE127" s="245">
        <f t="shared" si="130"/>
        <v>1296</v>
      </c>
      <c r="FF127" s="245">
        <f t="shared" si="131"/>
        <v>1510</v>
      </c>
      <c r="FG127" s="245">
        <f t="shared" si="132"/>
        <v>1716</v>
      </c>
      <c r="FH127" s="245">
        <f t="shared" si="133"/>
        <v>1706</v>
      </c>
      <c r="FI127" s="245">
        <f t="shared" si="134"/>
        <v>1478</v>
      </c>
      <c r="FJ127" s="245">
        <f t="shared" si="135"/>
        <v>1324</v>
      </c>
      <c r="FK127" s="245">
        <f t="shared" si="136"/>
        <v>1119</v>
      </c>
      <c r="FL127" s="245">
        <f t="shared" si="137"/>
        <v>723</v>
      </c>
      <c r="FM127" s="245">
        <f t="shared" si="138"/>
        <v>361</v>
      </c>
      <c r="FN127" s="245">
        <f t="shared" si="139"/>
        <v>107</v>
      </c>
      <c r="FO127" s="245">
        <f t="shared" si="140"/>
        <v>16</v>
      </c>
      <c r="FP127" s="266">
        <f t="shared" si="118"/>
        <v>22247</v>
      </c>
      <c r="FQ127" s="443">
        <f t="shared" si="141"/>
        <v>0</v>
      </c>
    </row>
    <row r="128" spans="1:173" s="232" customFormat="1" ht="12.75" x14ac:dyDescent="0.15">
      <c r="A128" s="230" t="s">
        <v>1186</v>
      </c>
      <c r="B128" s="261" t="s">
        <v>1067</v>
      </c>
      <c r="C128" s="245">
        <v>120411</v>
      </c>
      <c r="D128" s="245">
        <v>948</v>
      </c>
      <c r="E128" s="245">
        <v>938</v>
      </c>
      <c r="F128" s="245">
        <v>1062</v>
      </c>
      <c r="G128" s="245">
        <v>1048</v>
      </c>
      <c r="H128" s="245">
        <v>1007</v>
      </c>
      <c r="I128" s="245">
        <v>943</v>
      </c>
      <c r="J128" s="245">
        <v>1094</v>
      </c>
      <c r="K128" s="245">
        <v>1076</v>
      </c>
      <c r="L128" s="245">
        <v>1113</v>
      </c>
      <c r="M128" s="245">
        <v>1169</v>
      </c>
      <c r="N128" s="245">
        <v>1129</v>
      </c>
      <c r="O128" s="245">
        <v>1151</v>
      </c>
      <c r="P128" s="245">
        <v>1133</v>
      </c>
      <c r="Q128" s="245">
        <v>1123</v>
      </c>
      <c r="R128" s="245">
        <v>1085</v>
      </c>
      <c r="S128" s="245">
        <v>1068</v>
      </c>
      <c r="T128" s="245">
        <v>1030</v>
      </c>
      <c r="U128" s="245">
        <v>1079</v>
      </c>
      <c r="V128" s="245">
        <v>1057</v>
      </c>
      <c r="W128" s="245">
        <v>1104</v>
      </c>
      <c r="X128" s="245">
        <v>1022</v>
      </c>
      <c r="Y128" s="245">
        <v>1058</v>
      </c>
      <c r="Z128" s="245">
        <v>1091</v>
      </c>
      <c r="AA128" s="245">
        <v>1065</v>
      </c>
      <c r="AB128" s="245">
        <v>1050</v>
      </c>
      <c r="AC128" s="245">
        <v>1117</v>
      </c>
      <c r="AD128" s="245">
        <v>1143</v>
      </c>
      <c r="AE128" s="245">
        <v>1203</v>
      </c>
      <c r="AF128" s="245">
        <v>1222</v>
      </c>
      <c r="AG128" s="245">
        <v>1200</v>
      </c>
      <c r="AH128" s="245">
        <v>1269</v>
      </c>
      <c r="AI128" s="245">
        <v>1391</v>
      </c>
      <c r="AJ128" s="245">
        <v>1544</v>
      </c>
      <c r="AK128" s="245">
        <v>1634</v>
      </c>
      <c r="AL128" s="245">
        <v>1715</v>
      </c>
      <c r="AM128" s="245">
        <v>1888</v>
      </c>
      <c r="AN128" s="245">
        <v>1965</v>
      </c>
      <c r="AO128" s="245">
        <v>2061</v>
      </c>
      <c r="AP128" s="245">
        <v>2046</v>
      </c>
      <c r="AQ128" s="245">
        <v>2038</v>
      </c>
      <c r="AR128" s="245">
        <v>2082</v>
      </c>
      <c r="AS128" s="245">
        <v>2043</v>
      </c>
      <c r="AT128" s="245">
        <v>1963</v>
      </c>
      <c r="AU128" s="245">
        <v>1873</v>
      </c>
      <c r="AV128" s="245">
        <v>1394</v>
      </c>
      <c r="AW128" s="245">
        <v>1772</v>
      </c>
      <c r="AX128" s="245">
        <v>1627</v>
      </c>
      <c r="AY128" s="245">
        <v>1501</v>
      </c>
      <c r="AZ128" s="245">
        <v>1484</v>
      </c>
      <c r="BA128" s="245">
        <v>1453</v>
      </c>
      <c r="BB128" s="245">
        <v>1445</v>
      </c>
      <c r="BC128" s="245">
        <v>1493</v>
      </c>
      <c r="BD128" s="245">
        <v>1382</v>
      </c>
      <c r="BE128" s="245">
        <v>1286</v>
      </c>
      <c r="BF128" s="245">
        <v>1347</v>
      </c>
      <c r="BG128" s="245">
        <v>1380</v>
      </c>
      <c r="BH128" s="245">
        <v>1399</v>
      </c>
      <c r="BI128" s="245">
        <v>1502</v>
      </c>
      <c r="BJ128" s="245">
        <v>1554</v>
      </c>
      <c r="BK128" s="245">
        <v>1749</v>
      </c>
      <c r="BL128" s="245">
        <v>1946</v>
      </c>
      <c r="BM128" s="245">
        <v>2146</v>
      </c>
      <c r="BN128" s="245">
        <v>2165</v>
      </c>
      <c r="BO128" s="245">
        <v>2179</v>
      </c>
      <c r="BP128" s="245">
        <v>1360</v>
      </c>
      <c r="BQ128" s="245">
        <v>1488</v>
      </c>
      <c r="BR128" s="245">
        <v>1701</v>
      </c>
      <c r="BS128" s="245">
        <v>1667</v>
      </c>
      <c r="BT128" s="245">
        <v>1705</v>
      </c>
      <c r="BU128" s="245">
        <v>1679</v>
      </c>
      <c r="BV128" s="245">
        <v>1439</v>
      </c>
      <c r="BW128" s="245">
        <v>1279</v>
      </c>
      <c r="BX128" s="245">
        <v>1321</v>
      </c>
      <c r="BY128" s="245">
        <v>1393</v>
      </c>
      <c r="BZ128" s="245">
        <v>1289</v>
      </c>
      <c r="CA128" s="245">
        <v>1236</v>
      </c>
      <c r="CB128" s="245">
        <v>1064</v>
      </c>
      <c r="CC128" s="245">
        <v>1140</v>
      </c>
      <c r="CD128" s="245">
        <v>1049</v>
      </c>
      <c r="CE128" s="245">
        <v>1036</v>
      </c>
      <c r="CF128" s="245">
        <v>920</v>
      </c>
      <c r="CG128" s="245">
        <v>864</v>
      </c>
      <c r="CH128" s="245">
        <v>825</v>
      </c>
      <c r="CI128" s="245">
        <v>742</v>
      </c>
      <c r="CJ128" s="245">
        <v>707</v>
      </c>
      <c r="CK128" s="245">
        <v>638</v>
      </c>
      <c r="CL128" s="245">
        <v>531</v>
      </c>
      <c r="CM128" s="245">
        <v>499</v>
      </c>
      <c r="CN128" s="245">
        <v>419</v>
      </c>
      <c r="CO128" s="245">
        <v>400</v>
      </c>
      <c r="CP128" s="245">
        <v>387</v>
      </c>
      <c r="CQ128" s="245">
        <v>235</v>
      </c>
      <c r="CR128" s="245">
        <v>224</v>
      </c>
      <c r="CS128" s="245">
        <v>197</v>
      </c>
      <c r="CT128" s="245">
        <v>141</v>
      </c>
      <c r="CU128" s="245">
        <v>119</v>
      </c>
      <c r="CV128" s="245">
        <v>61</v>
      </c>
      <c r="CW128" s="245">
        <v>71</v>
      </c>
      <c r="CX128" s="245">
        <v>61</v>
      </c>
      <c r="CY128" s="245">
        <v>32</v>
      </c>
      <c r="CZ128" s="245">
        <v>70</v>
      </c>
      <c r="DA128" s="266">
        <v>178</v>
      </c>
      <c r="DB128" s="245">
        <v>5003</v>
      </c>
      <c r="DC128" s="245">
        <v>5395</v>
      </c>
      <c r="DD128" s="245">
        <v>5621</v>
      </c>
      <c r="DE128" s="245">
        <v>5338</v>
      </c>
      <c r="DF128" s="245">
        <v>5286</v>
      </c>
      <c r="DG128" s="245">
        <v>5885</v>
      </c>
      <c r="DH128" s="245">
        <v>7553</v>
      </c>
      <c r="DI128" s="245">
        <v>9998</v>
      </c>
      <c r="DJ128" s="245">
        <v>9355</v>
      </c>
      <c r="DK128" s="245">
        <v>7837</v>
      </c>
      <c r="DL128" s="245">
        <v>6953</v>
      </c>
      <c r="DM128" s="245">
        <v>7584</v>
      </c>
      <c r="DN128" s="245">
        <v>9796</v>
      </c>
      <c r="DO128" s="245">
        <v>8240</v>
      </c>
      <c r="DP128" s="245">
        <v>6721</v>
      </c>
      <c r="DQ128" s="245">
        <v>5525</v>
      </c>
      <c r="DR128" s="245">
        <v>4058</v>
      </c>
      <c r="DS128" s="245">
        <v>2487</v>
      </c>
      <c r="DT128" s="245">
        <v>1184</v>
      </c>
      <c r="DU128" s="245">
        <v>344</v>
      </c>
      <c r="DV128" s="245">
        <v>70</v>
      </c>
      <c r="DW128" s="266">
        <f t="shared" si="96"/>
        <v>120233</v>
      </c>
      <c r="DX128" s="447">
        <f t="shared" si="97"/>
        <v>7</v>
      </c>
      <c r="DY128" s="447">
        <f t="shared" si="98"/>
        <v>8</v>
      </c>
      <c r="DZ128" s="447">
        <f t="shared" si="99"/>
        <v>8</v>
      </c>
      <c r="EA128" s="447">
        <f t="shared" si="100"/>
        <v>8</v>
      </c>
      <c r="EB128" s="447">
        <f t="shared" si="101"/>
        <v>8</v>
      </c>
      <c r="EC128" s="447">
        <f t="shared" si="102"/>
        <v>9</v>
      </c>
      <c r="ED128" s="447">
        <f t="shared" si="103"/>
        <v>11</v>
      </c>
      <c r="EE128" s="447">
        <f t="shared" si="104"/>
        <v>15</v>
      </c>
      <c r="EF128" s="447">
        <f t="shared" si="105"/>
        <v>14</v>
      </c>
      <c r="EG128" s="447">
        <f t="shared" si="106"/>
        <v>12</v>
      </c>
      <c r="EH128" s="447">
        <f t="shared" si="107"/>
        <v>10</v>
      </c>
      <c r="EI128" s="447">
        <f t="shared" si="108"/>
        <v>11</v>
      </c>
      <c r="EJ128" s="448">
        <f>ROUND($DA128*DN128/$DW128,0)-1</f>
        <v>14</v>
      </c>
      <c r="EK128" s="447">
        <f t="shared" si="109"/>
        <v>12</v>
      </c>
      <c r="EL128" s="447">
        <f t="shared" si="110"/>
        <v>10</v>
      </c>
      <c r="EM128" s="447">
        <f t="shared" si="111"/>
        <v>8</v>
      </c>
      <c r="EN128" s="447">
        <f t="shared" si="112"/>
        <v>6</v>
      </c>
      <c r="EO128" s="447">
        <f t="shared" si="113"/>
        <v>4</v>
      </c>
      <c r="EP128" s="447">
        <f t="shared" si="114"/>
        <v>2</v>
      </c>
      <c r="EQ128" s="447">
        <f t="shared" si="115"/>
        <v>1</v>
      </c>
      <c r="ER128" s="447">
        <f t="shared" si="116"/>
        <v>0</v>
      </c>
      <c r="ES128" s="245">
        <f t="shared" si="117"/>
        <v>178</v>
      </c>
      <c r="EU128" s="245">
        <f t="shared" si="120"/>
        <v>5010</v>
      </c>
      <c r="EV128" s="245">
        <f t="shared" si="121"/>
        <v>5403</v>
      </c>
      <c r="EW128" s="245">
        <f t="shared" si="122"/>
        <v>5629</v>
      </c>
      <c r="EX128" s="245">
        <f t="shared" si="123"/>
        <v>5346</v>
      </c>
      <c r="EY128" s="245">
        <f t="shared" si="124"/>
        <v>5294</v>
      </c>
      <c r="EZ128" s="245">
        <f t="shared" si="125"/>
        <v>5894</v>
      </c>
      <c r="FA128" s="245">
        <f t="shared" si="126"/>
        <v>7564</v>
      </c>
      <c r="FB128" s="245">
        <f t="shared" si="127"/>
        <v>10013</v>
      </c>
      <c r="FC128" s="245">
        <f t="shared" si="128"/>
        <v>9369</v>
      </c>
      <c r="FD128" s="245">
        <f t="shared" si="129"/>
        <v>7849</v>
      </c>
      <c r="FE128" s="245">
        <f t="shared" si="130"/>
        <v>6963</v>
      </c>
      <c r="FF128" s="245">
        <f t="shared" si="131"/>
        <v>7595</v>
      </c>
      <c r="FG128" s="245">
        <f t="shared" si="132"/>
        <v>9810</v>
      </c>
      <c r="FH128" s="245">
        <f t="shared" si="133"/>
        <v>8252</v>
      </c>
      <c r="FI128" s="245">
        <f t="shared" si="134"/>
        <v>6731</v>
      </c>
      <c r="FJ128" s="245">
        <f t="shared" si="135"/>
        <v>5533</v>
      </c>
      <c r="FK128" s="245">
        <f t="shared" si="136"/>
        <v>4064</v>
      </c>
      <c r="FL128" s="245">
        <f t="shared" si="137"/>
        <v>2491</v>
      </c>
      <c r="FM128" s="245">
        <f t="shared" si="138"/>
        <v>1186</v>
      </c>
      <c r="FN128" s="245">
        <f t="shared" si="139"/>
        <v>345</v>
      </c>
      <c r="FO128" s="245">
        <f t="shared" si="140"/>
        <v>70</v>
      </c>
      <c r="FP128" s="266">
        <f t="shared" si="118"/>
        <v>120411</v>
      </c>
      <c r="FQ128" s="443">
        <f t="shared" si="141"/>
        <v>0</v>
      </c>
    </row>
    <row r="129" spans="1:173" s="232" customFormat="1" ht="12.75" x14ac:dyDescent="0.15">
      <c r="A129" s="230" t="s">
        <v>1187</v>
      </c>
      <c r="B129" s="261" t="s">
        <v>1067</v>
      </c>
      <c r="C129" s="245">
        <v>42147</v>
      </c>
      <c r="D129" s="245">
        <v>236</v>
      </c>
      <c r="E129" s="245">
        <v>278</v>
      </c>
      <c r="F129" s="245">
        <v>290</v>
      </c>
      <c r="G129" s="245">
        <v>283</v>
      </c>
      <c r="H129" s="245">
        <v>306</v>
      </c>
      <c r="I129" s="245">
        <v>304</v>
      </c>
      <c r="J129" s="245">
        <v>305</v>
      </c>
      <c r="K129" s="245">
        <v>337</v>
      </c>
      <c r="L129" s="245">
        <v>340</v>
      </c>
      <c r="M129" s="245">
        <v>363</v>
      </c>
      <c r="N129" s="245">
        <v>354</v>
      </c>
      <c r="O129" s="245">
        <v>367</v>
      </c>
      <c r="P129" s="245">
        <v>397</v>
      </c>
      <c r="Q129" s="245">
        <v>400</v>
      </c>
      <c r="R129" s="245">
        <v>400</v>
      </c>
      <c r="S129" s="245">
        <v>377</v>
      </c>
      <c r="T129" s="245">
        <v>410</v>
      </c>
      <c r="U129" s="245">
        <v>344</v>
      </c>
      <c r="V129" s="245">
        <v>397</v>
      </c>
      <c r="W129" s="245">
        <v>412</v>
      </c>
      <c r="X129" s="245">
        <v>369</v>
      </c>
      <c r="Y129" s="245">
        <v>396</v>
      </c>
      <c r="Z129" s="245">
        <v>403</v>
      </c>
      <c r="AA129" s="245">
        <v>386</v>
      </c>
      <c r="AB129" s="245">
        <v>407</v>
      </c>
      <c r="AC129" s="245">
        <v>378</v>
      </c>
      <c r="AD129" s="245">
        <v>406</v>
      </c>
      <c r="AE129" s="245">
        <v>403</v>
      </c>
      <c r="AF129" s="245">
        <v>363</v>
      </c>
      <c r="AG129" s="245">
        <v>380</v>
      </c>
      <c r="AH129" s="245">
        <v>423</v>
      </c>
      <c r="AI129" s="245">
        <v>457</v>
      </c>
      <c r="AJ129" s="245">
        <v>462</v>
      </c>
      <c r="AK129" s="245">
        <v>482</v>
      </c>
      <c r="AL129" s="245">
        <v>514</v>
      </c>
      <c r="AM129" s="245">
        <v>511</v>
      </c>
      <c r="AN129" s="245">
        <v>541</v>
      </c>
      <c r="AO129" s="245">
        <v>576</v>
      </c>
      <c r="AP129" s="245">
        <v>561</v>
      </c>
      <c r="AQ129" s="245">
        <v>536</v>
      </c>
      <c r="AR129" s="245">
        <v>504</v>
      </c>
      <c r="AS129" s="245">
        <v>517</v>
      </c>
      <c r="AT129" s="245">
        <v>530</v>
      </c>
      <c r="AU129" s="245">
        <v>529</v>
      </c>
      <c r="AV129" s="245">
        <v>382</v>
      </c>
      <c r="AW129" s="245">
        <v>533</v>
      </c>
      <c r="AX129" s="245">
        <v>497</v>
      </c>
      <c r="AY129" s="245">
        <v>490</v>
      </c>
      <c r="AZ129" s="245">
        <v>479</v>
      </c>
      <c r="BA129" s="245">
        <v>422</v>
      </c>
      <c r="BB129" s="245">
        <v>445</v>
      </c>
      <c r="BC129" s="245">
        <v>551</v>
      </c>
      <c r="BD129" s="245">
        <v>530</v>
      </c>
      <c r="BE129" s="245">
        <v>474</v>
      </c>
      <c r="BF129" s="245">
        <v>529</v>
      </c>
      <c r="BG129" s="245">
        <v>584</v>
      </c>
      <c r="BH129" s="245">
        <v>562</v>
      </c>
      <c r="BI129" s="245">
        <v>623</v>
      </c>
      <c r="BJ129" s="245">
        <v>638</v>
      </c>
      <c r="BK129" s="245">
        <v>722</v>
      </c>
      <c r="BL129" s="245">
        <v>808</v>
      </c>
      <c r="BM129" s="245">
        <v>913</v>
      </c>
      <c r="BN129" s="245">
        <v>836</v>
      </c>
      <c r="BO129" s="245">
        <v>842</v>
      </c>
      <c r="BP129" s="245">
        <v>540</v>
      </c>
      <c r="BQ129" s="245">
        <v>590</v>
      </c>
      <c r="BR129" s="245">
        <v>734</v>
      </c>
      <c r="BS129" s="245">
        <v>665</v>
      </c>
      <c r="BT129" s="245">
        <v>763</v>
      </c>
      <c r="BU129" s="245">
        <v>662</v>
      </c>
      <c r="BV129" s="245">
        <v>500</v>
      </c>
      <c r="BW129" s="245">
        <v>443</v>
      </c>
      <c r="BX129" s="245">
        <v>491</v>
      </c>
      <c r="BY129" s="245">
        <v>480</v>
      </c>
      <c r="BZ129" s="245">
        <v>491</v>
      </c>
      <c r="CA129" s="245">
        <v>476</v>
      </c>
      <c r="CB129" s="245">
        <v>447</v>
      </c>
      <c r="CC129" s="245">
        <v>418</v>
      </c>
      <c r="CD129" s="245">
        <v>432</v>
      </c>
      <c r="CE129" s="245">
        <v>428</v>
      </c>
      <c r="CF129" s="245">
        <v>348</v>
      </c>
      <c r="CG129" s="245">
        <v>377</v>
      </c>
      <c r="CH129" s="245">
        <v>321</v>
      </c>
      <c r="CI129" s="245">
        <v>325</v>
      </c>
      <c r="CJ129" s="245">
        <v>348</v>
      </c>
      <c r="CK129" s="245">
        <v>326</v>
      </c>
      <c r="CL129" s="245">
        <v>251</v>
      </c>
      <c r="CM129" s="245">
        <v>245</v>
      </c>
      <c r="CN129" s="245">
        <v>217</v>
      </c>
      <c r="CO129" s="245">
        <v>197</v>
      </c>
      <c r="CP129" s="245">
        <v>174</v>
      </c>
      <c r="CQ129" s="245">
        <v>100</v>
      </c>
      <c r="CR129" s="245">
        <v>112</v>
      </c>
      <c r="CS129" s="245">
        <v>99</v>
      </c>
      <c r="CT129" s="245">
        <v>90</v>
      </c>
      <c r="CU129" s="245">
        <v>70</v>
      </c>
      <c r="CV129" s="245">
        <v>55</v>
      </c>
      <c r="CW129" s="245">
        <v>45</v>
      </c>
      <c r="CX129" s="245">
        <v>35</v>
      </c>
      <c r="CY129" s="245">
        <v>18</v>
      </c>
      <c r="CZ129" s="245">
        <v>33</v>
      </c>
      <c r="DA129" s="266">
        <v>7</v>
      </c>
      <c r="DB129" s="245">
        <v>1393</v>
      </c>
      <c r="DC129" s="245">
        <v>1649</v>
      </c>
      <c r="DD129" s="245">
        <v>1918</v>
      </c>
      <c r="DE129" s="245">
        <v>1940</v>
      </c>
      <c r="DF129" s="245">
        <v>1961</v>
      </c>
      <c r="DG129" s="245">
        <v>1930</v>
      </c>
      <c r="DH129" s="245">
        <v>2338</v>
      </c>
      <c r="DI129" s="245">
        <v>2725</v>
      </c>
      <c r="DJ129" s="245">
        <v>2462</v>
      </c>
      <c r="DK129" s="245">
        <v>2421</v>
      </c>
      <c r="DL129" s="245">
        <v>2529</v>
      </c>
      <c r="DM129" s="245">
        <v>3129</v>
      </c>
      <c r="DN129" s="245">
        <v>3939</v>
      </c>
      <c r="DO129" s="245">
        <v>3414</v>
      </c>
      <c r="DP129" s="245">
        <v>2405</v>
      </c>
      <c r="DQ129" s="245">
        <v>2201</v>
      </c>
      <c r="DR129" s="245">
        <v>1719</v>
      </c>
      <c r="DS129" s="245">
        <v>1236</v>
      </c>
      <c r="DT129" s="245">
        <v>575</v>
      </c>
      <c r="DU129" s="245">
        <v>223</v>
      </c>
      <c r="DV129" s="245">
        <v>33</v>
      </c>
      <c r="DW129" s="266">
        <f t="shared" si="96"/>
        <v>42140</v>
      </c>
      <c r="DX129" s="447">
        <f t="shared" si="97"/>
        <v>0</v>
      </c>
      <c r="DY129" s="447">
        <f t="shared" si="98"/>
        <v>0</v>
      </c>
      <c r="DZ129" s="447">
        <f t="shared" si="99"/>
        <v>0</v>
      </c>
      <c r="EA129" s="447">
        <f t="shared" si="100"/>
        <v>0</v>
      </c>
      <c r="EB129" s="447">
        <f t="shared" si="101"/>
        <v>0</v>
      </c>
      <c r="EC129" s="447">
        <f t="shared" si="102"/>
        <v>0</v>
      </c>
      <c r="ED129" s="447">
        <f t="shared" si="103"/>
        <v>0</v>
      </c>
      <c r="EE129" s="447">
        <f t="shared" si="104"/>
        <v>0</v>
      </c>
      <c r="EF129" s="447">
        <f t="shared" si="105"/>
        <v>0</v>
      </c>
      <c r="EG129" s="447">
        <f t="shared" si="106"/>
        <v>0</v>
      </c>
      <c r="EH129" s="447">
        <f>ROUND($DA129*DL129/$DW129,0)+1</f>
        <v>1</v>
      </c>
      <c r="EI129" s="448">
        <f>ROUND($DA129*DM129/$DW129,0)+1</f>
        <v>2</v>
      </c>
      <c r="EJ129" s="448">
        <f>ROUND($DA129*DN129/$DW129,0)+1</f>
        <v>2</v>
      </c>
      <c r="EK129" s="448">
        <f>ROUND($DA129*DO129/$DW129,0)+1</f>
        <v>2</v>
      </c>
      <c r="EL129" s="447">
        <f t="shared" si="110"/>
        <v>0</v>
      </c>
      <c r="EM129" s="447">
        <f t="shared" si="111"/>
        <v>0</v>
      </c>
      <c r="EN129" s="447">
        <f t="shared" si="112"/>
        <v>0</v>
      </c>
      <c r="EO129" s="447">
        <f t="shared" si="113"/>
        <v>0</v>
      </c>
      <c r="EP129" s="447">
        <f t="shared" si="114"/>
        <v>0</v>
      </c>
      <c r="EQ129" s="447">
        <f t="shared" si="115"/>
        <v>0</v>
      </c>
      <c r="ER129" s="447">
        <f t="shared" si="116"/>
        <v>0</v>
      </c>
      <c r="ES129" s="245">
        <f t="shared" si="117"/>
        <v>7</v>
      </c>
      <c r="EU129" s="245">
        <f t="shared" si="120"/>
        <v>1393</v>
      </c>
      <c r="EV129" s="245">
        <f t="shared" si="121"/>
        <v>1649</v>
      </c>
      <c r="EW129" s="245">
        <f t="shared" si="122"/>
        <v>1918</v>
      </c>
      <c r="EX129" s="245">
        <f t="shared" si="123"/>
        <v>1940</v>
      </c>
      <c r="EY129" s="245">
        <f t="shared" si="124"/>
        <v>1961</v>
      </c>
      <c r="EZ129" s="245">
        <f t="shared" si="125"/>
        <v>1930</v>
      </c>
      <c r="FA129" s="245">
        <f t="shared" si="126"/>
        <v>2338</v>
      </c>
      <c r="FB129" s="245">
        <f t="shared" si="127"/>
        <v>2725</v>
      </c>
      <c r="FC129" s="245">
        <f t="shared" si="128"/>
        <v>2462</v>
      </c>
      <c r="FD129" s="245">
        <f t="shared" si="129"/>
        <v>2421</v>
      </c>
      <c r="FE129" s="245">
        <f t="shared" si="130"/>
        <v>2530</v>
      </c>
      <c r="FF129" s="245">
        <f t="shared" si="131"/>
        <v>3131</v>
      </c>
      <c r="FG129" s="245">
        <f t="shared" si="132"/>
        <v>3941</v>
      </c>
      <c r="FH129" s="245">
        <f t="shared" si="133"/>
        <v>3416</v>
      </c>
      <c r="FI129" s="245">
        <f t="shared" si="134"/>
        <v>2405</v>
      </c>
      <c r="FJ129" s="245">
        <f t="shared" si="135"/>
        <v>2201</v>
      </c>
      <c r="FK129" s="245">
        <f t="shared" si="136"/>
        <v>1719</v>
      </c>
      <c r="FL129" s="245">
        <f t="shared" si="137"/>
        <v>1236</v>
      </c>
      <c r="FM129" s="245">
        <f t="shared" si="138"/>
        <v>575</v>
      </c>
      <c r="FN129" s="245">
        <f t="shared" si="139"/>
        <v>223</v>
      </c>
      <c r="FO129" s="245">
        <f t="shared" si="140"/>
        <v>33</v>
      </c>
      <c r="FP129" s="266">
        <f t="shared" si="118"/>
        <v>42147</v>
      </c>
      <c r="FQ129" s="443">
        <f t="shared" si="141"/>
        <v>0</v>
      </c>
    </row>
    <row r="130" spans="1:173" s="232" customFormat="1" ht="12.75" x14ac:dyDescent="0.15">
      <c r="A130" s="230" t="s">
        <v>1188</v>
      </c>
      <c r="B130" s="261" t="s">
        <v>1067</v>
      </c>
      <c r="C130" s="245">
        <v>47998</v>
      </c>
      <c r="D130" s="245">
        <v>388</v>
      </c>
      <c r="E130" s="245">
        <v>389</v>
      </c>
      <c r="F130" s="245">
        <v>405</v>
      </c>
      <c r="G130" s="245">
        <v>413</v>
      </c>
      <c r="H130" s="245">
        <v>445</v>
      </c>
      <c r="I130" s="245">
        <v>377</v>
      </c>
      <c r="J130" s="245">
        <v>432</v>
      </c>
      <c r="K130" s="245">
        <v>421</v>
      </c>
      <c r="L130" s="245">
        <v>465</v>
      </c>
      <c r="M130" s="245">
        <v>484</v>
      </c>
      <c r="N130" s="245">
        <v>481</v>
      </c>
      <c r="O130" s="245">
        <v>511</v>
      </c>
      <c r="P130" s="245">
        <v>489</v>
      </c>
      <c r="Q130" s="245">
        <v>490</v>
      </c>
      <c r="R130" s="245">
        <v>460</v>
      </c>
      <c r="S130" s="245">
        <v>460</v>
      </c>
      <c r="T130" s="245">
        <v>462</v>
      </c>
      <c r="U130" s="245">
        <v>451</v>
      </c>
      <c r="V130" s="245">
        <v>472</v>
      </c>
      <c r="W130" s="245">
        <v>464</v>
      </c>
      <c r="X130" s="245">
        <v>430</v>
      </c>
      <c r="Y130" s="245">
        <v>435</v>
      </c>
      <c r="Z130" s="245">
        <v>458</v>
      </c>
      <c r="AA130" s="245">
        <v>464</v>
      </c>
      <c r="AB130" s="245">
        <v>499</v>
      </c>
      <c r="AC130" s="245">
        <v>504</v>
      </c>
      <c r="AD130" s="245">
        <v>532</v>
      </c>
      <c r="AE130" s="245">
        <v>529</v>
      </c>
      <c r="AF130" s="245">
        <v>509</v>
      </c>
      <c r="AG130" s="245">
        <v>540</v>
      </c>
      <c r="AH130" s="245">
        <v>549</v>
      </c>
      <c r="AI130" s="245">
        <v>585</v>
      </c>
      <c r="AJ130" s="245">
        <v>605</v>
      </c>
      <c r="AK130" s="245">
        <v>603</v>
      </c>
      <c r="AL130" s="245">
        <v>614</v>
      </c>
      <c r="AM130" s="245">
        <v>693</v>
      </c>
      <c r="AN130" s="245">
        <v>728</v>
      </c>
      <c r="AO130" s="245">
        <v>710</v>
      </c>
      <c r="AP130" s="245">
        <v>731</v>
      </c>
      <c r="AQ130" s="245">
        <v>749</v>
      </c>
      <c r="AR130" s="245">
        <v>682</v>
      </c>
      <c r="AS130" s="245">
        <v>646</v>
      </c>
      <c r="AT130" s="245">
        <v>646</v>
      </c>
      <c r="AU130" s="245">
        <v>599</v>
      </c>
      <c r="AV130" s="245">
        <v>484</v>
      </c>
      <c r="AW130" s="245">
        <v>616</v>
      </c>
      <c r="AX130" s="245">
        <v>605</v>
      </c>
      <c r="AY130" s="245">
        <v>587</v>
      </c>
      <c r="AZ130" s="245">
        <v>563</v>
      </c>
      <c r="BA130" s="245">
        <v>539</v>
      </c>
      <c r="BB130" s="245">
        <v>565</v>
      </c>
      <c r="BC130" s="245">
        <v>572</v>
      </c>
      <c r="BD130" s="245">
        <v>530</v>
      </c>
      <c r="BE130" s="245">
        <v>512</v>
      </c>
      <c r="BF130" s="245">
        <v>632</v>
      </c>
      <c r="BG130" s="245">
        <v>623</v>
      </c>
      <c r="BH130" s="245">
        <v>597</v>
      </c>
      <c r="BI130" s="245">
        <v>669</v>
      </c>
      <c r="BJ130" s="245">
        <v>719</v>
      </c>
      <c r="BK130" s="245">
        <v>749</v>
      </c>
      <c r="BL130" s="245">
        <v>833</v>
      </c>
      <c r="BM130" s="245">
        <v>908</v>
      </c>
      <c r="BN130" s="245">
        <v>973</v>
      </c>
      <c r="BO130" s="245">
        <v>886</v>
      </c>
      <c r="BP130" s="245">
        <v>550</v>
      </c>
      <c r="BQ130" s="245">
        <v>593</v>
      </c>
      <c r="BR130" s="245">
        <v>725</v>
      </c>
      <c r="BS130" s="245">
        <v>648</v>
      </c>
      <c r="BT130" s="245">
        <v>677</v>
      </c>
      <c r="BU130" s="245">
        <v>669</v>
      </c>
      <c r="BV130" s="245">
        <v>519</v>
      </c>
      <c r="BW130" s="245">
        <v>449</v>
      </c>
      <c r="BX130" s="245">
        <v>506</v>
      </c>
      <c r="BY130" s="245">
        <v>508</v>
      </c>
      <c r="BZ130" s="245">
        <v>540</v>
      </c>
      <c r="CA130" s="245">
        <v>436</v>
      </c>
      <c r="CB130" s="245">
        <v>425</v>
      </c>
      <c r="CC130" s="245">
        <v>482</v>
      </c>
      <c r="CD130" s="245">
        <v>408</v>
      </c>
      <c r="CE130" s="245">
        <v>397</v>
      </c>
      <c r="CF130" s="245">
        <v>334</v>
      </c>
      <c r="CG130" s="245">
        <v>338</v>
      </c>
      <c r="CH130" s="245">
        <v>333</v>
      </c>
      <c r="CI130" s="245">
        <v>306</v>
      </c>
      <c r="CJ130" s="245">
        <v>299</v>
      </c>
      <c r="CK130" s="245">
        <v>235</v>
      </c>
      <c r="CL130" s="245">
        <v>211</v>
      </c>
      <c r="CM130" s="245">
        <v>222</v>
      </c>
      <c r="CN130" s="245">
        <v>175</v>
      </c>
      <c r="CO130" s="245">
        <v>166</v>
      </c>
      <c r="CP130" s="245">
        <v>146</v>
      </c>
      <c r="CQ130" s="245">
        <v>89</v>
      </c>
      <c r="CR130" s="245">
        <v>118</v>
      </c>
      <c r="CS130" s="245">
        <v>85</v>
      </c>
      <c r="CT130" s="245">
        <v>62</v>
      </c>
      <c r="CU130" s="245">
        <v>50</v>
      </c>
      <c r="CV130" s="245">
        <v>33</v>
      </c>
      <c r="CW130" s="245">
        <v>32</v>
      </c>
      <c r="CX130" s="245">
        <v>16</v>
      </c>
      <c r="CY130" s="245">
        <v>11</v>
      </c>
      <c r="CZ130" s="245">
        <v>20</v>
      </c>
      <c r="DA130" s="266">
        <v>24</v>
      </c>
      <c r="DB130" s="245">
        <v>2040</v>
      </c>
      <c r="DC130" s="245">
        <v>2179</v>
      </c>
      <c r="DD130" s="245">
        <v>2431</v>
      </c>
      <c r="DE130" s="245">
        <v>2309</v>
      </c>
      <c r="DF130" s="245">
        <v>2286</v>
      </c>
      <c r="DG130" s="245">
        <v>2614</v>
      </c>
      <c r="DH130" s="245">
        <v>2956</v>
      </c>
      <c r="DI130" s="245">
        <v>3611</v>
      </c>
      <c r="DJ130" s="245">
        <v>3057</v>
      </c>
      <c r="DK130" s="245">
        <v>2910</v>
      </c>
      <c r="DL130" s="245">
        <v>2811</v>
      </c>
      <c r="DM130" s="245">
        <v>3357</v>
      </c>
      <c r="DN130" s="245">
        <v>4150</v>
      </c>
      <c r="DO130" s="245">
        <v>3312</v>
      </c>
      <c r="DP130" s="245">
        <v>2522</v>
      </c>
      <c r="DQ130" s="245">
        <v>2148</v>
      </c>
      <c r="DR130" s="245">
        <v>1610</v>
      </c>
      <c r="DS130" s="245">
        <v>1009</v>
      </c>
      <c r="DT130" s="245">
        <v>500</v>
      </c>
      <c r="DU130" s="245">
        <v>142</v>
      </c>
      <c r="DV130" s="245">
        <v>20</v>
      </c>
      <c r="DW130" s="266">
        <f t="shared" si="96"/>
        <v>47974</v>
      </c>
      <c r="DX130" s="447">
        <f t="shared" si="97"/>
        <v>1</v>
      </c>
      <c r="DY130" s="447">
        <f t="shared" si="98"/>
        <v>1</v>
      </c>
      <c r="DZ130" s="447">
        <f t="shared" si="99"/>
        <v>1</v>
      </c>
      <c r="EA130" s="447">
        <f t="shared" si="100"/>
        <v>1</v>
      </c>
      <c r="EB130" s="447">
        <f t="shared" si="101"/>
        <v>1</v>
      </c>
      <c r="EC130" s="447">
        <f t="shared" si="102"/>
        <v>1</v>
      </c>
      <c r="ED130" s="447">
        <f t="shared" si="103"/>
        <v>1</v>
      </c>
      <c r="EE130" s="447">
        <f t="shared" si="104"/>
        <v>2</v>
      </c>
      <c r="EF130" s="447">
        <f t="shared" si="105"/>
        <v>2</v>
      </c>
      <c r="EG130" s="447">
        <f t="shared" si="106"/>
        <v>1</v>
      </c>
      <c r="EH130" s="447">
        <f t="shared" si="107"/>
        <v>1</v>
      </c>
      <c r="EI130" s="447">
        <f t="shared" si="108"/>
        <v>2</v>
      </c>
      <c r="EJ130" s="448">
        <f>ROUND($DA130*DN130/$DW130,0)+1</f>
        <v>3</v>
      </c>
      <c r="EK130" s="447">
        <f t="shared" si="109"/>
        <v>2</v>
      </c>
      <c r="EL130" s="447">
        <f t="shared" si="110"/>
        <v>1</v>
      </c>
      <c r="EM130" s="447">
        <f t="shared" si="111"/>
        <v>1</v>
      </c>
      <c r="EN130" s="447">
        <f t="shared" si="112"/>
        <v>1</v>
      </c>
      <c r="EO130" s="447">
        <f t="shared" si="113"/>
        <v>1</v>
      </c>
      <c r="EP130" s="447">
        <f t="shared" si="114"/>
        <v>0</v>
      </c>
      <c r="EQ130" s="447">
        <f t="shared" si="115"/>
        <v>0</v>
      </c>
      <c r="ER130" s="447">
        <f t="shared" si="116"/>
        <v>0</v>
      </c>
      <c r="ES130" s="245">
        <f t="shared" si="117"/>
        <v>24</v>
      </c>
      <c r="EU130" s="245">
        <f t="shared" si="120"/>
        <v>2041</v>
      </c>
      <c r="EV130" s="245">
        <f t="shared" si="121"/>
        <v>2180</v>
      </c>
      <c r="EW130" s="245">
        <f t="shared" si="122"/>
        <v>2432</v>
      </c>
      <c r="EX130" s="245">
        <f t="shared" si="123"/>
        <v>2310</v>
      </c>
      <c r="EY130" s="245">
        <f t="shared" si="124"/>
        <v>2287</v>
      </c>
      <c r="EZ130" s="245">
        <f t="shared" si="125"/>
        <v>2615</v>
      </c>
      <c r="FA130" s="245">
        <f t="shared" si="126"/>
        <v>2957</v>
      </c>
      <c r="FB130" s="245">
        <f t="shared" si="127"/>
        <v>3613</v>
      </c>
      <c r="FC130" s="245">
        <f t="shared" si="128"/>
        <v>3059</v>
      </c>
      <c r="FD130" s="245">
        <f t="shared" si="129"/>
        <v>2911</v>
      </c>
      <c r="FE130" s="245">
        <f t="shared" si="130"/>
        <v>2812</v>
      </c>
      <c r="FF130" s="245">
        <f t="shared" si="131"/>
        <v>3359</v>
      </c>
      <c r="FG130" s="245">
        <f t="shared" si="132"/>
        <v>4153</v>
      </c>
      <c r="FH130" s="245">
        <f t="shared" si="133"/>
        <v>3314</v>
      </c>
      <c r="FI130" s="245">
        <f t="shared" si="134"/>
        <v>2523</v>
      </c>
      <c r="FJ130" s="245">
        <f t="shared" si="135"/>
        <v>2149</v>
      </c>
      <c r="FK130" s="245">
        <f t="shared" si="136"/>
        <v>1611</v>
      </c>
      <c r="FL130" s="245">
        <f t="shared" si="137"/>
        <v>1010</v>
      </c>
      <c r="FM130" s="245">
        <f t="shared" si="138"/>
        <v>500</v>
      </c>
      <c r="FN130" s="245">
        <f t="shared" si="139"/>
        <v>142</v>
      </c>
      <c r="FO130" s="245">
        <f t="shared" si="140"/>
        <v>20</v>
      </c>
      <c r="FP130" s="266">
        <f t="shared" si="118"/>
        <v>47998</v>
      </c>
      <c r="FQ130" s="443">
        <f t="shared" si="141"/>
        <v>0</v>
      </c>
    </row>
    <row r="131" spans="1:173" s="232" customFormat="1" ht="12.75" x14ac:dyDescent="0.15">
      <c r="A131" s="230" t="s">
        <v>1189</v>
      </c>
      <c r="B131" s="261" t="s">
        <v>1067</v>
      </c>
      <c r="C131" s="245">
        <v>82493</v>
      </c>
      <c r="D131" s="245">
        <v>598</v>
      </c>
      <c r="E131" s="245">
        <v>640</v>
      </c>
      <c r="F131" s="245">
        <v>601</v>
      </c>
      <c r="G131" s="245">
        <v>625</v>
      </c>
      <c r="H131" s="245">
        <v>672</v>
      </c>
      <c r="I131" s="245">
        <v>649</v>
      </c>
      <c r="J131" s="245">
        <v>739</v>
      </c>
      <c r="K131" s="245">
        <v>704</v>
      </c>
      <c r="L131" s="245">
        <v>777</v>
      </c>
      <c r="M131" s="245">
        <v>769</v>
      </c>
      <c r="N131" s="245">
        <v>795</v>
      </c>
      <c r="O131" s="245">
        <v>727</v>
      </c>
      <c r="P131" s="245">
        <v>799</v>
      </c>
      <c r="Q131" s="245">
        <v>748</v>
      </c>
      <c r="R131" s="245">
        <v>747</v>
      </c>
      <c r="S131" s="245">
        <v>731</v>
      </c>
      <c r="T131" s="245">
        <v>674</v>
      </c>
      <c r="U131" s="245">
        <v>711</v>
      </c>
      <c r="V131" s="245">
        <v>690</v>
      </c>
      <c r="W131" s="245">
        <v>625</v>
      </c>
      <c r="X131" s="245">
        <v>663</v>
      </c>
      <c r="Y131" s="245">
        <v>705</v>
      </c>
      <c r="Z131" s="245">
        <v>737</v>
      </c>
      <c r="AA131" s="245">
        <v>717</v>
      </c>
      <c r="AB131" s="245">
        <v>710</v>
      </c>
      <c r="AC131" s="245">
        <v>769</v>
      </c>
      <c r="AD131" s="245">
        <v>784</v>
      </c>
      <c r="AE131" s="245">
        <v>766</v>
      </c>
      <c r="AF131" s="245">
        <v>769</v>
      </c>
      <c r="AG131" s="245">
        <v>813</v>
      </c>
      <c r="AH131" s="245">
        <v>829</v>
      </c>
      <c r="AI131" s="245">
        <v>869</v>
      </c>
      <c r="AJ131" s="245">
        <v>916</v>
      </c>
      <c r="AK131" s="245">
        <v>976</v>
      </c>
      <c r="AL131" s="245">
        <v>1093</v>
      </c>
      <c r="AM131" s="245">
        <v>1176</v>
      </c>
      <c r="AN131" s="245">
        <v>1265</v>
      </c>
      <c r="AO131" s="245">
        <v>1341</v>
      </c>
      <c r="AP131" s="245">
        <v>1358</v>
      </c>
      <c r="AQ131" s="245">
        <v>1380</v>
      </c>
      <c r="AR131" s="245">
        <v>1319</v>
      </c>
      <c r="AS131" s="245">
        <v>1313</v>
      </c>
      <c r="AT131" s="245">
        <v>1261</v>
      </c>
      <c r="AU131" s="245">
        <v>1202</v>
      </c>
      <c r="AV131" s="245">
        <v>918</v>
      </c>
      <c r="AW131" s="245">
        <v>1099</v>
      </c>
      <c r="AX131" s="245">
        <v>1021</v>
      </c>
      <c r="AY131" s="245">
        <v>935</v>
      </c>
      <c r="AZ131" s="245">
        <v>928</v>
      </c>
      <c r="BA131" s="245">
        <v>922</v>
      </c>
      <c r="BB131" s="245">
        <v>942</v>
      </c>
      <c r="BC131" s="245">
        <v>891</v>
      </c>
      <c r="BD131" s="245">
        <v>880</v>
      </c>
      <c r="BE131" s="245">
        <v>851</v>
      </c>
      <c r="BF131" s="245">
        <v>889</v>
      </c>
      <c r="BG131" s="245">
        <v>888</v>
      </c>
      <c r="BH131" s="245">
        <v>915</v>
      </c>
      <c r="BI131" s="245">
        <v>1032</v>
      </c>
      <c r="BJ131" s="245">
        <v>1117</v>
      </c>
      <c r="BK131" s="245">
        <v>1177</v>
      </c>
      <c r="BL131" s="245">
        <v>1252</v>
      </c>
      <c r="BM131" s="245">
        <v>1604</v>
      </c>
      <c r="BN131" s="245">
        <v>1596</v>
      </c>
      <c r="BO131" s="245">
        <v>1636</v>
      </c>
      <c r="BP131" s="245">
        <v>998</v>
      </c>
      <c r="BQ131" s="245">
        <v>1192</v>
      </c>
      <c r="BR131" s="245">
        <v>1407</v>
      </c>
      <c r="BS131" s="245">
        <v>1351</v>
      </c>
      <c r="BT131" s="245">
        <v>1470</v>
      </c>
      <c r="BU131" s="245">
        <v>1416</v>
      </c>
      <c r="BV131" s="245">
        <v>1113</v>
      </c>
      <c r="BW131" s="245">
        <v>1083</v>
      </c>
      <c r="BX131" s="245">
        <v>1059</v>
      </c>
      <c r="BY131" s="245">
        <v>1126</v>
      </c>
      <c r="BZ131" s="245">
        <v>1092</v>
      </c>
      <c r="CA131" s="245">
        <v>915</v>
      </c>
      <c r="CB131" s="245">
        <v>853</v>
      </c>
      <c r="CC131" s="245">
        <v>800</v>
      </c>
      <c r="CD131" s="245">
        <v>810</v>
      </c>
      <c r="CE131" s="245">
        <v>707</v>
      </c>
      <c r="CF131" s="245">
        <v>647</v>
      </c>
      <c r="CG131" s="245">
        <v>659</v>
      </c>
      <c r="CH131" s="245">
        <v>582</v>
      </c>
      <c r="CI131" s="245">
        <v>522</v>
      </c>
      <c r="CJ131" s="245">
        <v>478</v>
      </c>
      <c r="CK131" s="245">
        <v>398</v>
      </c>
      <c r="CL131" s="245">
        <v>359</v>
      </c>
      <c r="CM131" s="245">
        <v>341</v>
      </c>
      <c r="CN131" s="245">
        <v>317</v>
      </c>
      <c r="CO131" s="245">
        <v>262</v>
      </c>
      <c r="CP131" s="245">
        <v>250</v>
      </c>
      <c r="CQ131" s="245">
        <v>191</v>
      </c>
      <c r="CR131" s="245">
        <v>185</v>
      </c>
      <c r="CS131" s="245">
        <v>128</v>
      </c>
      <c r="CT131" s="245">
        <v>130</v>
      </c>
      <c r="CU131" s="245">
        <v>105</v>
      </c>
      <c r="CV131" s="245">
        <v>82</v>
      </c>
      <c r="CW131" s="245">
        <v>59</v>
      </c>
      <c r="CX131" s="245">
        <v>44</v>
      </c>
      <c r="CY131" s="245">
        <v>28</v>
      </c>
      <c r="CZ131" s="245">
        <v>53</v>
      </c>
      <c r="DA131" s="266">
        <v>36</v>
      </c>
      <c r="DB131" s="245">
        <v>3136</v>
      </c>
      <c r="DC131" s="245">
        <v>3638</v>
      </c>
      <c r="DD131" s="245">
        <v>3816</v>
      </c>
      <c r="DE131" s="245">
        <v>3431</v>
      </c>
      <c r="DF131" s="245">
        <v>3532</v>
      </c>
      <c r="DG131" s="245">
        <v>3901</v>
      </c>
      <c r="DH131" s="245">
        <v>4683</v>
      </c>
      <c r="DI131" s="245">
        <v>6520</v>
      </c>
      <c r="DJ131" s="245">
        <v>6013</v>
      </c>
      <c r="DK131" s="245">
        <v>4905</v>
      </c>
      <c r="DL131" s="245">
        <v>4453</v>
      </c>
      <c r="DM131" s="245">
        <v>5129</v>
      </c>
      <c r="DN131" s="245">
        <v>7086</v>
      </c>
      <c r="DO131" s="245">
        <v>6836</v>
      </c>
      <c r="DP131" s="245">
        <v>5473</v>
      </c>
      <c r="DQ131" s="245">
        <v>4085</v>
      </c>
      <c r="DR131" s="245">
        <v>2888</v>
      </c>
      <c r="DS131" s="245">
        <v>1677</v>
      </c>
      <c r="DT131" s="245">
        <v>884</v>
      </c>
      <c r="DU131" s="245">
        <v>318</v>
      </c>
      <c r="DV131" s="245">
        <v>53</v>
      </c>
      <c r="DW131" s="266">
        <f t="shared" si="96"/>
        <v>82457</v>
      </c>
      <c r="DX131" s="447">
        <f t="shared" si="97"/>
        <v>1</v>
      </c>
      <c r="DY131" s="447">
        <f t="shared" si="98"/>
        <v>2</v>
      </c>
      <c r="DZ131" s="447">
        <f t="shared" si="99"/>
        <v>2</v>
      </c>
      <c r="EA131" s="447">
        <f t="shared" si="100"/>
        <v>1</v>
      </c>
      <c r="EB131" s="447">
        <f t="shared" si="101"/>
        <v>2</v>
      </c>
      <c r="EC131" s="447">
        <f t="shared" si="102"/>
        <v>2</v>
      </c>
      <c r="ED131" s="447">
        <f t="shared" si="103"/>
        <v>2</v>
      </c>
      <c r="EE131" s="447">
        <f t="shared" si="104"/>
        <v>3</v>
      </c>
      <c r="EF131" s="447">
        <f t="shared" si="105"/>
        <v>3</v>
      </c>
      <c r="EG131" s="447">
        <f t="shared" si="106"/>
        <v>2</v>
      </c>
      <c r="EH131" s="447">
        <f t="shared" si="107"/>
        <v>2</v>
      </c>
      <c r="EI131" s="447">
        <f t="shared" si="108"/>
        <v>2</v>
      </c>
      <c r="EJ131" s="448">
        <f>ROUND($DA131*DN131/$DW131,0)</f>
        <v>3</v>
      </c>
      <c r="EK131" s="447">
        <f t="shared" si="109"/>
        <v>3</v>
      </c>
      <c r="EL131" s="447">
        <f t="shared" si="110"/>
        <v>2</v>
      </c>
      <c r="EM131" s="447">
        <f t="shared" si="111"/>
        <v>2</v>
      </c>
      <c r="EN131" s="447">
        <f t="shared" si="112"/>
        <v>1</v>
      </c>
      <c r="EO131" s="447">
        <f t="shared" si="113"/>
        <v>1</v>
      </c>
      <c r="EP131" s="447">
        <f t="shared" si="114"/>
        <v>0</v>
      </c>
      <c r="EQ131" s="447">
        <f t="shared" si="115"/>
        <v>0</v>
      </c>
      <c r="ER131" s="447">
        <f t="shared" si="116"/>
        <v>0</v>
      </c>
      <c r="ES131" s="245">
        <f t="shared" si="117"/>
        <v>36</v>
      </c>
      <c r="EU131" s="245">
        <f t="shared" ref="EU131:EU155" si="143">DB131+DX131</f>
        <v>3137</v>
      </c>
      <c r="EV131" s="245">
        <f t="shared" ref="EV131:EV155" si="144">DC131+DY131</f>
        <v>3640</v>
      </c>
      <c r="EW131" s="245">
        <f t="shared" ref="EW131:EW155" si="145">DD131+DZ131</f>
        <v>3818</v>
      </c>
      <c r="EX131" s="245">
        <f t="shared" ref="EX131:EX155" si="146">DE131+EA131</f>
        <v>3432</v>
      </c>
      <c r="EY131" s="245">
        <f t="shared" ref="EY131:EY155" si="147">DF131+EB131</f>
        <v>3534</v>
      </c>
      <c r="EZ131" s="245">
        <f t="shared" ref="EZ131:EZ155" si="148">DG131+EC131</f>
        <v>3903</v>
      </c>
      <c r="FA131" s="245">
        <f t="shared" ref="FA131:FA155" si="149">DH131+ED131</f>
        <v>4685</v>
      </c>
      <c r="FB131" s="245">
        <f t="shared" ref="FB131:FB155" si="150">DI131+EE131</f>
        <v>6523</v>
      </c>
      <c r="FC131" s="245">
        <f t="shared" ref="FC131:FC155" si="151">DJ131+EF131</f>
        <v>6016</v>
      </c>
      <c r="FD131" s="245">
        <f t="shared" ref="FD131:FD155" si="152">DK131+EG131</f>
        <v>4907</v>
      </c>
      <c r="FE131" s="245">
        <f t="shared" ref="FE131:FE155" si="153">DL131+EH131</f>
        <v>4455</v>
      </c>
      <c r="FF131" s="245">
        <f t="shared" ref="FF131:FF155" si="154">DM131+EI131</f>
        <v>5131</v>
      </c>
      <c r="FG131" s="245">
        <f t="shared" ref="FG131:FG155" si="155">DN131+EJ131</f>
        <v>7089</v>
      </c>
      <c r="FH131" s="245">
        <f t="shared" ref="FH131:FH155" si="156">DO131+EK131</f>
        <v>6839</v>
      </c>
      <c r="FI131" s="245">
        <f t="shared" ref="FI131:FI155" si="157">DP131+EL131</f>
        <v>5475</v>
      </c>
      <c r="FJ131" s="245">
        <f t="shared" ref="FJ131:FJ155" si="158">DQ131+EM131</f>
        <v>4087</v>
      </c>
      <c r="FK131" s="245">
        <f t="shared" ref="FK131:FK155" si="159">DR131+EN131</f>
        <v>2889</v>
      </c>
      <c r="FL131" s="245">
        <f t="shared" ref="FL131:FL155" si="160">DS131+EO131</f>
        <v>1678</v>
      </c>
      <c r="FM131" s="245">
        <f t="shared" ref="FM131:FM155" si="161">DT131+EP131</f>
        <v>884</v>
      </c>
      <c r="FN131" s="245">
        <f t="shared" ref="FN131:FN155" si="162">DU131+EQ131</f>
        <v>318</v>
      </c>
      <c r="FO131" s="245">
        <f t="shared" ref="FO131:FO155" si="163">DV131+ER131</f>
        <v>53</v>
      </c>
      <c r="FP131" s="266">
        <f t="shared" si="118"/>
        <v>82493</v>
      </c>
      <c r="FQ131" s="443">
        <f t="shared" ref="FQ131:FQ155" si="164">FP131-C131</f>
        <v>0</v>
      </c>
    </row>
    <row r="132" spans="1:173" s="232" customFormat="1" ht="12.75" x14ac:dyDescent="0.15">
      <c r="A132" s="230" t="s">
        <v>1190</v>
      </c>
      <c r="B132" s="261" t="s">
        <v>1067</v>
      </c>
      <c r="C132" s="245">
        <v>25532</v>
      </c>
      <c r="D132" s="245">
        <v>213</v>
      </c>
      <c r="E132" s="245">
        <v>229</v>
      </c>
      <c r="F132" s="245">
        <v>233</v>
      </c>
      <c r="G132" s="245">
        <v>232</v>
      </c>
      <c r="H132" s="245">
        <v>221</v>
      </c>
      <c r="I132" s="245">
        <v>287</v>
      </c>
      <c r="J132" s="245">
        <v>260</v>
      </c>
      <c r="K132" s="245">
        <v>215</v>
      </c>
      <c r="L132" s="245">
        <v>264</v>
      </c>
      <c r="M132" s="245">
        <v>259</v>
      </c>
      <c r="N132" s="245">
        <v>247</v>
      </c>
      <c r="O132" s="245">
        <v>255</v>
      </c>
      <c r="P132" s="245">
        <v>271</v>
      </c>
      <c r="Q132" s="245">
        <v>257</v>
      </c>
      <c r="R132" s="245">
        <v>285</v>
      </c>
      <c r="S132" s="245">
        <v>262</v>
      </c>
      <c r="T132" s="245">
        <v>253</v>
      </c>
      <c r="U132" s="245">
        <v>260</v>
      </c>
      <c r="V132" s="245">
        <v>208</v>
      </c>
      <c r="W132" s="245">
        <v>224</v>
      </c>
      <c r="X132" s="245">
        <v>204</v>
      </c>
      <c r="Y132" s="245">
        <v>202</v>
      </c>
      <c r="Z132" s="245">
        <v>228</v>
      </c>
      <c r="AA132" s="245">
        <v>272</v>
      </c>
      <c r="AB132" s="245">
        <v>256</v>
      </c>
      <c r="AC132" s="245">
        <v>257</v>
      </c>
      <c r="AD132" s="245">
        <v>291</v>
      </c>
      <c r="AE132" s="245">
        <v>240</v>
      </c>
      <c r="AF132" s="245">
        <v>248</v>
      </c>
      <c r="AG132" s="245">
        <v>288</v>
      </c>
      <c r="AH132" s="245">
        <v>282</v>
      </c>
      <c r="AI132" s="245">
        <v>300</v>
      </c>
      <c r="AJ132" s="245">
        <v>305</v>
      </c>
      <c r="AK132" s="245">
        <v>323</v>
      </c>
      <c r="AL132" s="245">
        <v>341</v>
      </c>
      <c r="AM132" s="245">
        <v>348</v>
      </c>
      <c r="AN132" s="245">
        <v>415</v>
      </c>
      <c r="AO132" s="245">
        <v>445</v>
      </c>
      <c r="AP132" s="245">
        <v>375</v>
      </c>
      <c r="AQ132" s="245">
        <v>414</v>
      </c>
      <c r="AR132" s="245">
        <v>345</v>
      </c>
      <c r="AS132" s="245">
        <v>307</v>
      </c>
      <c r="AT132" s="245">
        <v>362</v>
      </c>
      <c r="AU132" s="245">
        <v>366</v>
      </c>
      <c r="AV132" s="245">
        <v>242</v>
      </c>
      <c r="AW132" s="245">
        <v>330</v>
      </c>
      <c r="AX132" s="245">
        <v>305</v>
      </c>
      <c r="AY132" s="245">
        <v>294</v>
      </c>
      <c r="AZ132" s="245">
        <v>262</v>
      </c>
      <c r="BA132" s="245">
        <v>268</v>
      </c>
      <c r="BB132" s="245">
        <v>292</v>
      </c>
      <c r="BC132" s="245">
        <v>301</v>
      </c>
      <c r="BD132" s="245">
        <v>284</v>
      </c>
      <c r="BE132" s="245">
        <v>273</v>
      </c>
      <c r="BF132" s="245">
        <v>286</v>
      </c>
      <c r="BG132" s="245">
        <v>329</v>
      </c>
      <c r="BH132" s="245">
        <v>330</v>
      </c>
      <c r="BI132" s="245">
        <v>361</v>
      </c>
      <c r="BJ132" s="245">
        <v>342</v>
      </c>
      <c r="BK132" s="245">
        <v>370</v>
      </c>
      <c r="BL132" s="245">
        <v>383</v>
      </c>
      <c r="BM132" s="245">
        <v>499</v>
      </c>
      <c r="BN132" s="245">
        <v>428</v>
      </c>
      <c r="BO132" s="245">
        <v>452</v>
      </c>
      <c r="BP132" s="245">
        <v>234</v>
      </c>
      <c r="BQ132" s="245">
        <v>283</v>
      </c>
      <c r="BR132" s="245">
        <v>331</v>
      </c>
      <c r="BS132" s="245">
        <v>331</v>
      </c>
      <c r="BT132" s="245">
        <v>369</v>
      </c>
      <c r="BU132" s="245">
        <v>337</v>
      </c>
      <c r="BV132" s="245">
        <v>276</v>
      </c>
      <c r="BW132" s="245">
        <v>214</v>
      </c>
      <c r="BX132" s="245">
        <v>230</v>
      </c>
      <c r="BY132" s="245">
        <v>253</v>
      </c>
      <c r="BZ132" s="245">
        <v>292</v>
      </c>
      <c r="CA132" s="245">
        <v>251</v>
      </c>
      <c r="CB132" s="245">
        <v>231</v>
      </c>
      <c r="CC132" s="245">
        <v>234</v>
      </c>
      <c r="CD132" s="245">
        <v>230</v>
      </c>
      <c r="CE132" s="245">
        <v>256</v>
      </c>
      <c r="CF132" s="245">
        <v>211</v>
      </c>
      <c r="CG132" s="245">
        <v>231</v>
      </c>
      <c r="CH132" s="245">
        <v>195</v>
      </c>
      <c r="CI132" s="245">
        <v>190</v>
      </c>
      <c r="CJ132" s="245">
        <v>204</v>
      </c>
      <c r="CK132" s="245">
        <v>180</v>
      </c>
      <c r="CL132" s="245">
        <v>151</v>
      </c>
      <c r="CM132" s="245">
        <v>138</v>
      </c>
      <c r="CN132" s="245">
        <v>135</v>
      </c>
      <c r="CO132" s="245">
        <v>106</v>
      </c>
      <c r="CP132" s="245">
        <v>106</v>
      </c>
      <c r="CQ132" s="245">
        <v>69</v>
      </c>
      <c r="CR132" s="245">
        <v>61</v>
      </c>
      <c r="CS132" s="245">
        <v>61</v>
      </c>
      <c r="CT132" s="245">
        <v>37</v>
      </c>
      <c r="CU132" s="245">
        <v>34</v>
      </c>
      <c r="CV132" s="245">
        <v>34</v>
      </c>
      <c r="CW132" s="245">
        <v>13</v>
      </c>
      <c r="CX132" s="245">
        <v>18</v>
      </c>
      <c r="CY132" s="245">
        <v>11</v>
      </c>
      <c r="CZ132" s="245">
        <v>14</v>
      </c>
      <c r="DA132" s="266">
        <v>1</v>
      </c>
      <c r="DB132" s="245">
        <v>1128</v>
      </c>
      <c r="DC132" s="245">
        <v>1285</v>
      </c>
      <c r="DD132" s="245">
        <v>1315</v>
      </c>
      <c r="DE132" s="245">
        <v>1207</v>
      </c>
      <c r="DF132" s="245">
        <v>1162</v>
      </c>
      <c r="DG132" s="245">
        <v>1324</v>
      </c>
      <c r="DH132" s="245">
        <v>1551</v>
      </c>
      <c r="DI132" s="245">
        <v>1997</v>
      </c>
      <c r="DJ132" s="245">
        <v>1622</v>
      </c>
      <c r="DK132" s="245">
        <v>1459</v>
      </c>
      <c r="DL132" s="245">
        <v>1436</v>
      </c>
      <c r="DM132" s="245">
        <v>1732</v>
      </c>
      <c r="DN132" s="245">
        <v>1996</v>
      </c>
      <c r="DO132" s="245">
        <v>1651</v>
      </c>
      <c r="DP132" s="245">
        <v>1265</v>
      </c>
      <c r="DQ132" s="245">
        <v>1202</v>
      </c>
      <c r="DR132" s="245">
        <v>1031</v>
      </c>
      <c r="DS132" s="245">
        <v>710</v>
      </c>
      <c r="DT132" s="245">
        <v>334</v>
      </c>
      <c r="DU132" s="245">
        <v>110</v>
      </c>
      <c r="DV132" s="245">
        <v>14</v>
      </c>
      <c r="DW132" s="266">
        <f t="shared" ref="DW132:DW155" si="165">SUM(DB132:DV132)</f>
        <v>25531</v>
      </c>
      <c r="DX132" s="447">
        <f t="shared" ref="DX132:DX155" si="166">ROUND($DA132*DB132/$DW132,0)</f>
        <v>0</v>
      </c>
      <c r="DY132" s="447">
        <f t="shared" ref="DY132:DY155" si="167">ROUND($DA132*DC132/$DW132,0)</f>
        <v>0</v>
      </c>
      <c r="DZ132" s="447">
        <f t="shared" ref="DZ132:DZ155" si="168">ROUND($DA132*DD132/$DW132,0)</f>
        <v>0</v>
      </c>
      <c r="EA132" s="447">
        <f t="shared" ref="EA132:EA155" si="169">ROUND($DA132*DE132/$DW132,0)</f>
        <v>0</v>
      </c>
      <c r="EB132" s="447">
        <f t="shared" ref="EB132:EB155" si="170">ROUND($DA132*DF132/$DW132,0)</f>
        <v>0</v>
      </c>
      <c r="EC132" s="447">
        <f t="shared" ref="EC132:EC155" si="171">ROUND($DA132*DG132/$DW132,0)</f>
        <v>0</v>
      </c>
      <c r="ED132" s="447">
        <f t="shared" ref="ED132:ED154" si="172">ROUND($DA132*DH132/$DW132,0)</f>
        <v>0</v>
      </c>
      <c r="EE132" s="447">
        <f t="shared" ref="EE132:EE154" si="173">ROUND($DA132*DI132/$DW132,0)</f>
        <v>0</v>
      </c>
      <c r="EF132" s="447">
        <f t="shared" ref="EF132:EF155" si="174">ROUND($DA132*DJ132/$DW132,0)</f>
        <v>0</v>
      </c>
      <c r="EG132" s="447">
        <f t="shared" ref="EG132:EG155" si="175">ROUND($DA132*DK132/$DW132,0)</f>
        <v>0</v>
      </c>
      <c r="EH132" s="447">
        <f t="shared" ref="EH132:EH155" si="176">ROUND($DA132*DL132/$DW132,0)</f>
        <v>0</v>
      </c>
      <c r="EI132" s="447">
        <f t="shared" ref="EI132:EI155" si="177">ROUND($DA132*DM132/$DW132,0)</f>
        <v>0</v>
      </c>
      <c r="EJ132" s="448">
        <f>ROUND($DA132*DN132/$DW132,0)+1</f>
        <v>1</v>
      </c>
      <c r="EK132" s="447">
        <f t="shared" ref="EK132:EK155" si="178">ROUND($DA132*DO132/$DW132,0)</f>
        <v>0</v>
      </c>
      <c r="EL132" s="447">
        <f t="shared" ref="EL132:EL155" si="179">ROUND($DA132*DP132/$DW132,0)</f>
        <v>0</v>
      </c>
      <c r="EM132" s="447">
        <f t="shared" ref="EM132:EM155" si="180">ROUND($DA132*DQ132/$DW132,0)</f>
        <v>0</v>
      </c>
      <c r="EN132" s="447">
        <f t="shared" ref="EN132:EN155" si="181">ROUND($DA132*DR132/$DW132,0)</f>
        <v>0</v>
      </c>
      <c r="EO132" s="447">
        <f t="shared" ref="EO132:EO155" si="182">ROUND($DA132*DS132/$DW132,0)</f>
        <v>0</v>
      </c>
      <c r="EP132" s="447">
        <f t="shared" ref="EP132:EP155" si="183">ROUND($DA132*DT132/$DW132,0)</f>
        <v>0</v>
      </c>
      <c r="EQ132" s="447">
        <f t="shared" ref="EQ132:EQ155" si="184">ROUND($DA132*DU132/$DW132,0)</f>
        <v>0</v>
      </c>
      <c r="ER132" s="447">
        <f t="shared" ref="ER132:ER155" si="185">ROUND($DA132*DV132/$DW132,0)</f>
        <v>0</v>
      </c>
      <c r="ES132" s="245">
        <f t="shared" ref="ES132:ES155" si="186">SUM(DX132:ER132)</f>
        <v>1</v>
      </c>
      <c r="EU132" s="245">
        <f t="shared" si="143"/>
        <v>1128</v>
      </c>
      <c r="EV132" s="245">
        <f t="shared" si="144"/>
        <v>1285</v>
      </c>
      <c r="EW132" s="245">
        <f t="shared" si="145"/>
        <v>1315</v>
      </c>
      <c r="EX132" s="245">
        <f t="shared" si="146"/>
        <v>1207</v>
      </c>
      <c r="EY132" s="245">
        <f t="shared" si="147"/>
        <v>1162</v>
      </c>
      <c r="EZ132" s="245">
        <f t="shared" si="148"/>
        <v>1324</v>
      </c>
      <c r="FA132" s="245">
        <f t="shared" si="149"/>
        <v>1551</v>
      </c>
      <c r="FB132" s="245">
        <f t="shared" si="150"/>
        <v>1997</v>
      </c>
      <c r="FC132" s="245">
        <f t="shared" si="151"/>
        <v>1622</v>
      </c>
      <c r="FD132" s="245">
        <f t="shared" si="152"/>
        <v>1459</v>
      </c>
      <c r="FE132" s="245">
        <f t="shared" si="153"/>
        <v>1436</v>
      </c>
      <c r="FF132" s="245">
        <f t="shared" si="154"/>
        <v>1732</v>
      </c>
      <c r="FG132" s="245">
        <f t="shared" si="155"/>
        <v>1997</v>
      </c>
      <c r="FH132" s="245">
        <f t="shared" si="156"/>
        <v>1651</v>
      </c>
      <c r="FI132" s="245">
        <f t="shared" si="157"/>
        <v>1265</v>
      </c>
      <c r="FJ132" s="245">
        <f t="shared" si="158"/>
        <v>1202</v>
      </c>
      <c r="FK132" s="245">
        <f t="shared" si="159"/>
        <v>1031</v>
      </c>
      <c r="FL132" s="245">
        <f t="shared" si="160"/>
        <v>710</v>
      </c>
      <c r="FM132" s="245">
        <f t="shared" si="161"/>
        <v>334</v>
      </c>
      <c r="FN132" s="245">
        <f t="shared" si="162"/>
        <v>110</v>
      </c>
      <c r="FO132" s="245">
        <f t="shared" si="163"/>
        <v>14</v>
      </c>
      <c r="FP132" s="266">
        <f t="shared" ref="FP132:FP155" si="187">SUM(EU132:FO132)</f>
        <v>25532</v>
      </c>
      <c r="FQ132" s="443">
        <f t="shared" si="164"/>
        <v>0</v>
      </c>
    </row>
    <row r="133" spans="1:173" s="232" customFormat="1" ht="12.75" x14ac:dyDescent="0.15">
      <c r="A133" s="230" t="s">
        <v>1191</v>
      </c>
      <c r="B133" s="261" t="s">
        <v>1067</v>
      </c>
      <c r="C133" s="245">
        <v>59041</v>
      </c>
      <c r="D133" s="245">
        <v>382</v>
      </c>
      <c r="E133" s="245">
        <v>389</v>
      </c>
      <c r="F133" s="245">
        <v>394</v>
      </c>
      <c r="G133" s="245">
        <v>417</v>
      </c>
      <c r="H133" s="245">
        <v>406</v>
      </c>
      <c r="I133" s="245">
        <v>437</v>
      </c>
      <c r="J133" s="245">
        <v>500</v>
      </c>
      <c r="K133" s="245">
        <v>469</v>
      </c>
      <c r="L133" s="245">
        <v>509</v>
      </c>
      <c r="M133" s="245">
        <v>573</v>
      </c>
      <c r="N133" s="245">
        <v>571</v>
      </c>
      <c r="O133" s="245">
        <v>624</v>
      </c>
      <c r="P133" s="245">
        <v>667</v>
      </c>
      <c r="Q133" s="245">
        <v>713</v>
      </c>
      <c r="R133" s="245">
        <v>713</v>
      </c>
      <c r="S133" s="245">
        <v>786</v>
      </c>
      <c r="T133" s="245">
        <v>827</v>
      </c>
      <c r="U133" s="245">
        <v>793</v>
      </c>
      <c r="V133" s="245">
        <v>850</v>
      </c>
      <c r="W133" s="245">
        <v>919</v>
      </c>
      <c r="X133" s="245">
        <v>822</v>
      </c>
      <c r="Y133" s="245">
        <v>753</v>
      </c>
      <c r="Z133" s="245">
        <v>806</v>
      </c>
      <c r="AA133" s="245">
        <v>710</v>
      </c>
      <c r="AB133" s="245">
        <v>669</v>
      </c>
      <c r="AC133" s="245">
        <v>671</v>
      </c>
      <c r="AD133" s="245">
        <v>677</v>
      </c>
      <c r="AE133" s="245">
        <v>654</v>
      </c>
      <c r="AF133" s="245">
        <v>616</v>
      </c>
      <c r="AG133" s="245">
        <v>514</v>
      </c>
      <c r="AH133" s="245">
        <v>552</v>
      </c>
      <c r="AI133" s="245">
        <v>551</v>
      </c>
      <c r="AJ133" s="245">
        <v>625</v>
      </c>
      <c r="AK133" s="245">
        <v>630</v>
      </c>
      <c r="AL133" s="245">
        <v>653</v>
      </c>
      <c r="AM133" s="245">
        <v>702</v>
      </c>
      <c r="AN133" s="245">
        <v>692</v>
      </c>
      <c r="AO133" s="245">
        <v>719</v>
      </c>
      <c r="AP133" s="245">
        <v>777</v>
      </c>
      <c r="AQ133" s="245">
        <v>831</v>
      </c>
      <c r="AR133" s="245">
        <v>794</v>
      </c>
      <c r="AS133" s="245">
        <v>821</v>
      </c>
      <c r="AT133" s="245">
        <v>877</v>
      </c>
      <c r="AU133" s="245">
        <v>995</v>
      </c>
      <c r="AV133" s="245">
        <v>752</v>
      </c>
      <c r="AW133" s="245">
        <v>1073</v>
      </c>
      <c r="AX133" s="245">
        <v>967</v>
      </c>
      <c r="AY133" s="245">
        <v>1057</v>
      </c>
      <c r="AZ133" s="245">
        <v>976</v>
      </c>
      <c r="BA133" s="245">
        <v>1014</v>
      </c>
      <c r="BB133" s="245">
        <v>1002</v>
      </c>
      <c r="BC133" s="245">
        <v>1038</v>
      </c>
      <c r="BD133" s="245">
        <v>977</v>
      </c>
      <c r="BE133" s="245">
        <v>928</v>
      </c>
      <c r="BF133" s="245">
        <v>903</v>
      </c>
      <c r="BG133" s="245">
        <v>936</v>
      </c>
      <c r="BH133" s="245">
        <v>896</v>
      </c>
      <c r="BI133" s="245">
        <v>876</v>
      </c>
      <c r="BJ133" s="245">
        <v>854</v>
      </c>
      <c r="BK133" s="245">
        <v>869</v>
      </c>
      <c r="BL133" s="245">
        <v>820</v>
      </c>
      <c r="BM133" s="245">
        <v>893</v>
      </c>
      <c r="BN133" s="245">
        <v>841</v>
      </c>
      <c r="BO133" s="245">
        <v>815</v>
      </c>
      <c r="BP133" s="245">
        <v>468</v>
      </c>
      <c r="BQ133" s="245">
        <v>479</v>
      </c>
      <c r="BR133" s="245">
        <v>592</v>
      </c>
      <c r="BS133" s="245">
        <v>583</v>
      </c>
      <c r="BT133" s="245">
        <v>576</v>
      </c>
      <c r="BU133" s="245">
        <v>558</v>
      </c>
      <c r="BV133" s="245">
        <v>449</v>
      </c>
      <c r="BW133" s="245">
        <v>413</v>
      </c>
      <c r="BX133" s="245">
        <v>452</v>
      </c>
      <c r="BY133" s="245">
        <v>504</v>
      </c>
      <c r="BZ133" s="245">
        <v>483</v>
      </c>
      <c r="CA133" s="245">
        <v>446</v>
      </c>
      <c r="CB133" s="245">
        <v>446</v>
      </c>
      <c r="CC133" s="245">
        <v>440</v>
      </c>
      <c r="CD133" s="245">
        <v>448</v>
      </c>
      <c r="CE133" s="245">
        <v>415</v>
      </c>
      <c r="CF133" s="245">
        <v>415</v>
      </c>
      <c r="CG133" s="245">
        <v>374</v>
      </c>
      <c r="CH133" s="245">
        <v>330</v>
      </c>
      <c r="CI133" s="245">
        <v>360</v>
      </c>
      <c r="CJ133" s="245">
        <v>319</v>
      </c>
      <c r="CK133" s="245">
        <v>285</v>
      </c>
      <c r="CL133" s="245">
        <v>247</v>
      </c>
      <c r="CM133" s="245">
        <v>224</v>
      </c>
      <c r="CN133" s="245">
        <v>189</v>
      </c>
      <c r="CO133" s="245">
        <v>194</v>
      </c>
      <c r="CP133" s="245">
        <v>149</v>
      </c>
      <c r="CQ133" s="245">
        <v>113</v>
      </c>
      <c r="CR133" s="245">
        <v>96</v>
      </c>
      <c r="CS133" s="245">
        <v>83</v>
      </c>
      <c r="CT133" s="245">
        <v>73</v>
      </c>
      <c r="CU133" s="245">
        <v>72</v>
      </c>
      <c r="CV133" s="245">
        <v>49</v>
      </c>
      <c r="CW133" s="245">
        <v>38</v>
      </c>
      <c r="CX133" s="245">
        <v>20</v>
      </c>
      <c r="CY133" s="245">
        <v>14</v>
      </c>
      <c r="CZ133" s="245">
        <v>25</v>
      </c>
      <c r="DA133" s="266">
        <v>83</v>
      </c>
      <c r="DB133" s="245">
        <v>1988</v>
      </c>
      <c r="DC133" s="245">
        <v>2488</v>
      </c>
      <c r="DD133" s="245">
        <v>3288</v>
      </c>
      <c r="DE133" s="245">
        <v>4175</v>
      </c>
      <c r="DF133" s="245">
        <v>3760</v>
      </c>
      <c r="DG133" s="245">
        <v>3132</v>
      </c>
      <c r="DH133" s="245">
        <v>3011</v>
      </c>
      <c r="DI133" s="245">
        <v>3721</v>
      </c>
      <c r="DJ133" s="245">
        <v>4239</v>
      </c>
      <c r="DK133" s="245">
        <v>5087</v>
      </c>
      <c r="DL133" s="245">
        <v>4848</v>
      </c>
      <c r="DM133" s="245">
        <v>4431</v>
      </c>
      <c r="DN133" s="245">
        <v>3837</v>
      </c>
      <c r="DO133" s="245">
        <v>2788</v>
      </c>
      <c r="DP133" s="245">
        <v>2301</v>
      </c>
      <c r="DQ133" s="245">
        <v>2195</v>
      </c>
      <c r="DR133" s="245">
        <v>1798</v>
      </c>
      <c r="DS133" s="245">
        <v>1139</v>
      </c>
      <c r="DT133" s="245">
        <v>514</v>
      </c>
      <c r="DU133" s="245">
        <v>193</v>
      </c>
      <c r="DV133" s="245">
        <v>25</v>
      </c>
      <c r="DW133" s="266">
        <f t="shared" si="165"/>
        <v>58958</v>
      </c>
      <c r="DX133" s="447">
        <f t="shared" si="166"/>
        <v>3</v>
      </c>
      <c r="DY133" s="447">
        <f t="shared" si="167"/>
        <v>4</v>
      </c>
      <c r="DZ133" s="447">
        <f t="shared" si="168"/>
        <v>5</v>
      </c>
      <c r="EA133" s="447">
        <f t="shared" si="169"/>
        <v>6</v>
      </c>
      <c r="EB133" s="447">
        <f t="shared" si="170"/>
        <v>5</v>
      </c>
      <c r="EC133" s="447">
        <f t="shared" si="171"/>
        <v>4</v>
      </c>
      <c r="ED133" s="447">
        <f t="shared" si="172"/>
        <v>4</v>
      </c>
      <c r="EE133" s="447">
        <f t="shared" si="173"/>
        <v>5</v>
      </c>
      <c r="EF133" s="447">
        <f t="shared" si="174"/>
        <v>6</v>
      </c>
      <c r="EG133" s="447">
        <f t="shared" si="175"/>
        <v>7</v>
      </c>
      <c r="EH133" s="447">
        <f t="shared" si="176"/>
        <v>7</v>
      </c>
      <c r="EI133" s="447">
        <f t="shared" si="177"/>
        <v>6</v>
      </c>
      <c r="EJ133" s="448">
        <f t="shared" ref="EJ133:EJ154" si="188">ROUND($DA133*DN133/$DW133,0)</f>
        <v>5</v>
      </c>
      <c r="EK133" s="447">
        <f t="shared" si="178"/>
        <v>4</v>
      </c>
      <c r="EL133" s="447">
        <f t="shared" si="179"/>
        <v>3</v>
      </c>
      <c r="EM133" s="447">
        <f t="shared" si="180"/>
        <v>3</v>
      </c>
      <c r="EN133" s="447">
        <f t="shared" si="181"/>
        <v>3</v>
      </c>
      <c r="EO133" s="447">
        <f t="shared" si="182"/>
        <v>2</v>
      </c>
      <c r="EP133" s="447">
        <f t="shared" si="183"/>
        <v>1</v>
      </c>
      <c r="EQ133" s="447">
        <f t="shared" si="184"/>
        <v>0</v>
      </c>
      <c r="ER133" s="447">
        <f t="shared" si="185"/>
        <v>0</v>
      </c>
      <c r="ES133" s="245">
        <f t="shared" si="186"/>
        <v>83</v>
      </c>
      <c r="EU133" s="245">
        <f t="shared" si="143"/>
        <v>1991</v>
      </c>
      <c r="EV133" s="245">
        <f t="shared" si="144"/>
        <v>2492</v>
      </c>
      <c r="EW133" s="245">
        <f t="shared" si="145"/>
        <v>3293</v>
      </c>
      <c r="EX133" s="245">
        <f t="shared" si="146"/>
        <v>4181</v>
      </c>
      <c r="EY133" s="245">
        <f t="shared" si="147"/>
        <v>3765</v>
      </c>
      <c r="EZ133" s="245">
        <f t="shared" si="148"/>
        <v>3136</v>
      </c>
      <c r="FA133" s="245">
        <f t="shared" si="149"/>
        <v>3015</v>
      </c>
      <c r="FB133" s="245">
        <f t="shared" si="150"/>
        <v>3726</v>
      </c>
      <c r="FC133" s="245">
        <f t="shared" si="151"/>
        <v>4245</v>
      </c>
      <c r="FD133" s="245">
        <f t="shared" si="152"/>
        <v>5094</v>
      </c>
      <c r="FE133" s="245">
        <f t="shared" si="153"/>
        <v>4855</v>
      </c>
      <c r="FF133" s="245">
        <f t="shared" si="154"/>
        <v>4437</v>
      </c>
      <c r="FG133" s="245">
        <f t="shared" si="155"/>
        <v>3842</v>
      </c>
      <c r="FH133" s="245">
        <f t="shared" si="156"/>
        <v>2792</v>
      </c>
      <c r="FI133" s="245">
        <f t="shared" si="157"/>
        <v>2304</v>
      </c>
      <c r="FJ133" s="245">
        <f t="shared" si="158"/>
        <v>2198</v>
      </c>
      <c r="FK133" s="245">
        <f t="shared" si="159"/>
        <v>1801</v>
      </c>
      <c r="FL133" s="245">
        <f t="shared" si="160"/>
        <v>1141</v>
      </c>
      <c r="FM133" s="245">
        <f t="shared" si="161"/>
        <v>515</v>
      </c>
      <c r="FN133" s="245">
        <f t="shared" si="162"/>
        <v>193</v>
      </c>
      <c r="FO133" s="245">
        <f t="shared" si="163"/>
        <v>25</v>
      </c>
      <c r="FP133" s="266">
        <f t="shared" si="187"/>
        <v>59041</v>
      </c>
      <c r="FQ133" s="443">
        <f t="shared" si="164"/>
        <v>0</v>
      </c>
    </row>
    <row r="134" spans="1:173" s="232" customFormat="1" ht="12.75" x14ac:dyDescent="0.15">
      <c r="A134" s="230" t="s">
        <v>1192</v>
      </c>
      <c r="B134" s="261" t="s">
        <v>1067</v>
      </c>
      <c r="C134" s="245">
        <v>24601</v>
      </c>
      <c r="D134" s="245">
        <v>150</v>
      </c>
      <c r="E134" s="245">
        <v>141</v>
      </c>
      <c r="F134" s="245">
        <v>166</v>
      </c>
      <c r="G134" s="245">
        <v>185</v>
      </c>
      <c r="H134" s="245">
        <v>174</v>
      </c>
      <c r="I134" s="245">
        <v>166</v>
      </c>
      <c r="J134" s="245">
        <v>202</v>
      </c>
      <c r="K134" s="245">
        <v>183</v>
      </c>
      <c r="L134" s="245">
        <v>218</v>
      </c>
      <c r="M134" s="245">
        <v>211</v>
      </c>
      <c r="N134" s="245">
        <v>232</v>
      </c>
      <c r="O134" s="245">
        <v>235</v>
      </c>
      <c r="P134" s="245">
        <v>223</v>
      </c>
      <c r="Q134" s="245">
        <v>252</v>
      </c>
      <c r="R134" s="245">
        <v>256</v>
      </c>
      <c r="S134" s="245">
        <v>232</v>
      </c>
      <c r="T134" s="245">
        <v>249</v>
      </c>
      <c r="U134" s="245">
        <v>240</v>
      </c>
      <c r="V134" s="245">
        <v>231</v>
      </c>
      <c r="W134" s="245">
        <v>219</v>
      </c>
      <c r="X134" s="245">
        <v>248</v>
      </c>
      <c r="Y134" s="245">
        <v>236</v>
      </c>
      <c r="Z134" s="245">
        <v>254</v>
      </c>
      <c r="AA134" s="245">
        <v>238</v>
      </c>
      <c r="AB134" s="245">
        <v>248</v>
      </c>
      <c r="AC134" s="245">
        <v>240</v>
      </c>
      <c r="AD134" s="245">
        <v>245</v>
      </c>
      <c r="AE134" s="245">
        <v>201</v>
      </c>
      <c r="AF134" s="245">
        <v>214</v>
      </c>
      <c r="AG134" s="245">
        <v>217</v>
      </c>
      <c r="AH134" s="245">
        <v>244</v>
      </c>
      <c r="AI134" s="245">
        <v>222</v>
      </c>
      <c r="AJ134" s="245">
        <v>251</v>
      </c>
      <c r="AK134" s="245">
        <v>269</v>
      </c>
      <c r="AL134" s="245">
        <v>255</v>
      </c>
      <c r="AM134" s="245">
        <v>316</v>
      </c>
      <c r="AN134" s="245">
        <v>296</v>
      </c>
      <c r="AO134" s="245">
        <v>321</v>
      </c>
      <c r="AP134" s="245">
        <v>293</v>
      </c>
      <c r="AQ134" s="245">
        <v>285</v>
      </c>
      <c r="AR134" s="245">
        <v>314</v>
      </c>
      <c r="AS134" s="245">
        <v>292</v>
      </c>
      <c r="AT134" s="245">
        <v>306</v>
      </c>
      <c r="AU134" s="245">
        <v>282</v>
      </c>
      <c r="AV134" s="245">
        <v>259</v>
      </c>
      <c r="AW134" s="245">
        <v>323</v>
      </c>
      <c r="AX134" s="245">
        <v>291</v>
      </c>
      <c r="AY134" s="245">
        <v>279</v>
      </c>
      <c r="AZ134" s="245">
        <v>315</v>
      </c>
      <c r="BA134" s="245">
        <v>263</v>
      </c>
      <c r="BB134" s="245">
        <v>280</v>
      </c>
      <c r="BC134" s="245">
        <v>343</v>
      </c>
      <c r="BD134" s="245">
        <v>304</v>
      </c>
      <c r="BE134" s="245">
        <v>257</v>
      </c>
      <c r="BF134" s="245">
        <v>316</v>
      </c>
      <c r="BG134" s="245">
        <v>345</v>
      </c>
      <c r="BH134" s="245">
        <v>341</v>
      </c>
      <c r="BI134" s="245">
        <v>377</v>
      </c>
      <c r="BJ134" s="245">
        <v>388</v>
      </c>
      <c r="BK134" s="245">
        <v>383</v>
      </c>
      <c r="BL134" s="245">
        <v>390</v>
      </c>
      <c r="BM134" s="245">
        <v>433</v>
      </c>
      <c r="BN134" s="245">
        <v>469</v>
      </c>
      <c r="BO134" s="245">
        <v>408</v>
      </c>
      <c r="BP134" s="245">
        <v>242</v>
      </c>
      <c r="BQ134" s="245">
        <v>313</v>
      </c>
      <c r="BR134" s="245">
        <v>366</v>
      </c>
      <c r="BS134" s="245">
        <v>306</v>
      </c>
      <c r="BT134" s="245">
        <v>343</v>
      </c>
      <c r="BU134" s="245">
        <v>307</v>
      </c>
      <c r="BV134" s="245">
        <v>279</v>
      </c>
      <c r="BW134" s="245">
        <v>250</v>
      </c>
      <c r="BX134" s="245">
        <v>266</v>
      </c>
      <c r="BY134" s="245">
        <v>279</v>
      </c>
      <c r="BZ134" s="245">
        <v>280</v>
      </c>
      <c r="CA134" s="245">
        <v>281</v>
      </c>
      <c r="CB134" s="245">
        <v>266</v>
      </c>
      <c r="CC134" s="245">
        <v>294</v>
      </c>
      <c r="CD134" s="245">
        <v>276</v>
      </c>
      <c r="CE134" s="245">
        <v>274</v>
      </c>
      <c r="CF134" s="245">
        <v>276</v>
      </c>
      <c r="CG134" s="245">
        <v>251</v>
      </c>
      <c r="CH134" s="245">
        <v>275</v>
      </c>
      <c r="CI134" s="245">
        <v>228</v>
      </c>
      <c r="CJ134" s="245">
        <v>241</v>
      </c>
      <c r="CK134" s="245">
        <v>220</v>
      </c>
      <c r="CL134" s="245">
        <v>201</v>
      </c>
      <c r="CM134" s="245">
        <v>180</v>
      </c>
      <c r="CN134" s="245">
        <v>163</v>
      </c>
      <c r="CO134" s="245">
        <v>138</v>
      </c>
      <c r="CP134" s="245">
        <v>128</v>
      </c>
      <c r="CQ134" s="245">
        <v>92</v>
      </c>
      <c r="CR134" s="245">
        <v>78</v>
      </c>
      <c r="CS134" s="245">
        <v>86</v>
      </c>
      <c r="CT134" s="245">
        <v>66</v>
      </c>
      <c r="CU134" s="245">
        <v>34</v>
      </c>
      <c r="CV134" s="245">
        <v>32</v>
      </c>
      <c r="CW134" s="245">
        <v>22</v>
      </c>
      <c r="CX134" s="245">
        <v>19</v>
      </c>
      <c r="CY134" s="245">
        <v>9</v>
      </c>
      <c r="CZ134" s="245">
        <v>23</v>
      </c>
      <c r="DA134" s="266">
        <v>1</v>
      </c>
      <c r="DB134" s="245">
        <v>816</v>
      </c>
      <c r="DC134" s="245">
        <v>980</v>
      </c>
      <c r="DD134" s="245">
        <v>1198</v>
      </c>
      <c r="DE134" s="245">
        <v>1171</v>
      </c>
      <c r="DF134" s="245">
        <v>1224</v>
      </c>
      <c r="DG134" s="245">
        <v>1117</v>
      </c>
      <c r="DH134" s="245">
        <v>1241</v>
      </c>
      <c r="DI134" s="245">
        <v>1511</v>
      </c>
      <c r="DJ134" s="245">
        <v>1453</v>
      </c>
      <c r="DK134" s="245">
        <v>1471</v>
      </c>
      <c r="DL134" s="245">
        <v>1500</v>
      </c>
      <c r="DM134" s="245">
        <v>1834</v>
      </c>
      <c r="DN134" s="245">
        <v>1942</v>
      </c>
      <c r="DO134" s="245">
        <v>1635</v>
      </c>
      <c r="DP134" s="245">
        <v>1354</v>
      </c>
      <c r="DQ134" s="245">
        <v>1391</v>
      </c>
      <c r="DR134" s="245">
        <v>1271</v>
      </c>
      <c r="DS134" s="245">
        <v>902</v>
      </c>
      <c r="DT134" s="245">
        <v>450</v>
      </c>
      <c r="DU134" s="245">
        <v>116</v>
      </c>
      <c r="DV134" s="245">
        <v>23</v>
      </c>
      <c r="DW134" s="266">
        <f t="shared" si="165"/>
        <v>24600</v>
      </c>
      <c r="DX134" s="447">
        <f t="shared" si="166"/>
        <v>0</v>
      </c>
      <c r="DY134" s="447">
        <f t="shared" si="167"/>
        <v>0</v>
      </c>
      <c r="DZ134" s="447">
        <f t="shared" si="168"/>
        <v>0</v>
      </c>
      <c r="EA134" s="447">
        <f t="shared" si="169"/>
        <v>0</v>
      </c>
      <c r="EB134" s="447">
        <f t="shared" si="170"/>
        <v>0</v>
      </c>
      <c r="EC134" s="447">
        <f t="shared" si="171"/>
        <v>0</v>
      </c>
      <c r="ED134" s="447">
        <f t="shared" si="172"/>
        <v>0</v>
      </c>
      <c r="EE134" s="447">
        <f t="shared" si="173"/>
        <v>0</v>
      </c>
      <c r="EF134" s="447">
        <f t="shared" si="174"/>
        <v>0</v>
      </c>
      <c r="EG134" s="447">
        <f t="shared" si="175"/>
        <v>0</v>
      </c>
      <c r="EH134" s="447">
        <f t="shared" si="176"/>
        <v>0</v>
      </c>
      <c r="EI134" s="447">
        <f t="shared" si="177"/>
        <v>0</v>
      </c>
      <c r="EJ134" s="448">
        <f>ROUND($DA134*DN134/$DW134,0)+1</f>
        <v>1</v>
      </c>
      <c r="EK134" s="447">
        <f t="shared" si="178"/>
        <v>0</v>
      </c>
      <c r="EL134" s="447">
        <f t="shared" si="179"/>
        <v>0</v>
      </c>
      <c r="EM134" s="447">
        <f t="shared" si="180"/>
        <v>0</v>
      </c>
      <c r="EN134" s="447">
        <f t="shared" si="181"/>
        <v>0</v>
      </c>
      <c r="EO134" s="447">
        <f t="shared" si="182"/>
        <v>0</v>
      </c>
      <c r="EP134" s="447">
        <f t="shared" si="183"/>
        <v>0</v>
      </c>
      <c r="EQ134" s="447">
        <f t="shared" si="184"/>
        <v>0</v>
      </c>
      <c r="ER134" s="447">
        <f t="shared" si="185"/>
        <v>0</v>
      </c>
      <c r="ES134" s="245">
        <f t="shared" si="186"/>
        <v>1</v>
      </c>
      <c r="EU134" s="245">
        <f t="shared" si="143"/>
        <v>816</v>
      </c>
      <c r="EV134" s="245">
        <f t="shared" si="144"/>
        <v>980</v>
      </c>
      <c r="EW134" s="245">
        <f t="shared" si="145"/>
        <v>1198</v>
      </c>
      <c r="EX134" s="245">
        <f t="shared" si="146"/>
        <v>1171</v>
      </c>
      <c r="EY134" s="245">
        <f t="shared" si="147"/>
        <v>1224</v>
      </c>
      <c r="EZ134" s="245">
        <f t="shared" si="148"/>
        <v>1117</v>
      </c>
      <c r="FA134" s="245">
        <f t="shared" si="149"/>
        <v>1241</v>
      </c>
      <c r="FB134" s="245">
        <f t="shared" si="150"/>
        <v>1511</v>
      </c>
      <c r="FC134" s="245">
        <f t="shared" si="151"/>
        <v>1453</v>
      </c>
      <c r="FD134" s="245">
        <f t="shared" si="152"/>
        <v>1471</v>
      </c>
      <c r="FE134" s="245">
        <f t="shared" si="153"/>
        <v>1500</v>
      </c>
      <c r="FF134" s="245">
        <f t="shared" si="154"/>
        <v>1834</v>
      </c>
      <c r="FG134" s="245">
        <f t="shared" si="155"/>
        <v>1943</v>
      </c>
      <c r="FH134" s="245">
        <f t="shared" si="156"/>
        <v>1635</v>
      </c>
      <c r="FI134" s="245">
        <f t="shared" si="157"/>
        <v>1354</v>
      </c>
      <c r="FJ134" s="245">
        <f t="shared" si="158"/>
        <v>1391</v>
      </c>
      <c r="FK134" s="245">
        <f t="shared" si="159"/>
        <v>1271</v>
      </c>
      <c r="FL134" s="245">
        <f t="shared" si="160"/>
        <v>902</v>
      </c>
      <c r="FM134" s="245">
        <f t="shared" si="161"/>
        <v>450</v>
      </c>
      <c r="FN134" s="245">
        <f t="shared" si="162"/>
        <v>116</v>
      </c>
      <c r="FO134" s="245">
        <f t="shared" si="163"/>
        <v>23</v>
      </c>
      <c r="FP134" s="266">
        <f t="shared" si="187"/>
        <v>24601</v>
      </c>
      <c r="FQ134" s="443">
        <f t="shared" si="164"/>
        <v>0</v>
      </c>
    </row>
    <row r="135" spans="1:173" s="232" customFormat="1" ht="12.75" x14ac:dyDescent="0.15">
      <c r="A135" s="230" t="s">
        <v>1193</v>
      </c>
      <c r="B135" s="261" t="s">
        <v>1067</v>
      </c>
      <c r="C135" s="245">
        <v>22647</v>
      </c>
      <c r="D135" s="245">
        <v>143</v>
      </c>
      <c r="E135" s="245">
        <v>161</v>
      </c>
      <c r="F135" s="245">
        <v>140</v>
      </c>
      <c r="G135" s="245">
        <v>147</v>
      </c>
      <c r="H135" s="245">
        <v>155</v>
      </c>
      <c r="I135" s="245">
        <v>157</v>
      </c>
      <c r="J135" s="245">
        <v>139</v>
      </c>
      <c r="K135" s="245">
        <v>173</v>
      </c>
      <c r="L135" s="245">
        <v>186</v>
      </c>
      <c r="M135" s="245">
        <v>181</v>
      </c>
      <c r="N135" s="245">
        <v>188</v>
      </c>
      <c r="O135" s="245">
        <v>175</v>
      </c>
      <c r="P135" s="245">
        <v>201</v>
      </c>
      <c r="Q135" s="245">
        <v>196</v>
      </c>
      <c r="R135" s="245">
        <v>214</v>
      </c>
      <c r="S135" s="245">
        <v>207</v>
      </c>
      <c r="T135" s="245">
        <v>183</v>
      </c>
      <c r="U135" s="245">
        <v>208</v>
      </c>
      <c r="V135" s="245">
        <v>232</v>
      </c>
      <c r="W135" s="245">
        <v>193</v>
      </c>
      <c r="X135" s="245">
        <v>178</v>
      </c>
      <c r="Y135" s="245">
        <v>193</v>
      </c>
      <c r="Z135" s="245">
        <v>191</v>
      </c>
      <c r="AA135" s="245">
        <v>200</v>
      </c>
      <c r="AB135" s="245">
        <v>197</v>
      </c>
      <c r="AC135" s="245">
        <v>194</v>
      </c>
      <c r="AD135" s="245">
        <v>219</v>
      </c>
      <c r="AE135" s="245">
        <v>238</v>
      </c>
      <c r="AF135" s="245">
        <v>183</v>
      </c>
      <c r="AG135" s="245">
        <v>207</v>
      </c>
      <c r="AH135" s="245">
        <v>195</v>
      </c>
      <c r="AI135" s="245">
        <v>211</v>
      </c>
      <c r="AJ135" s="245">
        <v>212</v>
      </c>
      <c r="AK135" s="245">
        <v>243</v>
      </c>
      <c r="AL135" s="245">
        <v>246</v>
      </c>
      <c r="AM135" s="245">
        <v>256</v>
      </c>
      <c r="AN135" s="245">
        <v>267</v>
      </c>
      <c r="AO135" s="245">
        <v>265</v>
      </c>
      <c r="AP135" s="245">
        <v>244</v>
      </c>
      <c r="AQ135" s="245">
        <v>232</v>
      </c>
      <c r="AR135" s="245">
        <v>253</v>
      </c>
      <c r="AS135" s="245">
        <v>224</v>
      </c>
      <c r="AT135" s="245">
        <v>296</v>
      </c>
      <c r="AU135" s="245">
        <v>247</v>
      </c>
      <c r="AV135" s="245">
        <v>209</v>
      </c>
      <c r="AW135" s="245">
        <v>276</v>
      </c>
      <c r="AX135" s="245">
        <v>262</v>
      </c>
      <c r="AY135" s="245">
        <v>262</v>
      </c>
      <c r="AZ135" s="245">
        <v>300</v>
      </c>
      <c r="BA135" s="245">
        <v>268</v>
      </c>
      <c r="BB135" s="245">
        <v>293</v>
      </c>
      <c r="BC135" s="245">
        <v>286</v>
      </c>
      <c r="BD135" s="245">
        <v>311</v>
      </c>
      <c r="BE135" s="245">
        <v>267</v>
      </c>
      <c r="BF135" s="245">
        <v>277</v>
      </c>
      <c r="BG135" s="245">
        <v>312</v>
      </c>
      <c r="BH135" s="245">
        <v>313</v>
      </c>
      <c r="BI135" s="245">
        <v>313</v>
      </c>
      <c r="BJ135" s="245">
        <v>302</v>
      </c>
      <c r="BK135" s="245">
        <v>362</v>
      </c>
      <c r="BL135" s="245">
        <v>377</v>
      </c>
      <c r="BM135" s="245">
        <v>395</v>
      </c>
      <c r="BN135" s="245">
        <v>435</v>
      </c>
      <c r="BO135" s="245">
        <v>356</v>
      </c>
      <c r="BP135" s="245">
        <v>216</v>
      </c>
      <c r="BQ135" s="245">
        <v>255</v>
      </c>
      <c r="BR135" s="245">
        <v>321</v>
      </c>
      <c r="BS135" s="245">
        <v>282</v>
      </c>
      <c r="BT135" s="245">
        <v>301</v>
      </c>
      <c r="BU135" s="245">
        <v>296</v>
      </c>
      <c r="BV135" s="245">
        <v>262</v>
      </c>
      <c r="BW135" s="245">
        <v>264</v>
      </c>
      <c r="BX135" s="245">
        <v>274</v>
      </c>
      <c r="BY135" s="245">
        <v>321</v>
      </c>
      <c r="BZ135" s="245">
        <v>343</v>
      </c>
      <c r="CA135" s="245">
        <v>288</v>
      </c>
      <c r="CB135" s="245">
        <v>289</v>
      </c>
      <c r="CC135" s="245">
        <v>304</v>
      </c>
      <c r="CD135" s="245">
        <v>299</v>
      </c>
      <c r="CE135" s="245">
        <v>313</v>
      </c>
      <c r="CF135" s="245">
        <v>275</v>
      </c>
      <c r="CG135" s="245">
        <v>278</v>
      </c>
      <c r="CH135" s="245">
        <v>285</v>
      </c>
      <c r="CI135" s="245">
        <v>263</v>
      </c>
      <c r="CJ135" s="245">
        <v>283</v>
      </c>
      <c r="CK135" s="245">
        <v>209</v>
      </c>
      <c r="CL135" s="245">
        <v>193</v>
      </c>
      <c r="CM135" s="245">
        <v>198</v>
      </c>
      <c r="CN135" s="245">
        <v>145</v>
      </c>
      <c r="CO135" s="245">
        <v>134</v>
      </c>
      <c r="CP135" s="245">
        <v>131</v>
      </c>
      <c r="CQ135" s="245">
        <v>100</v>
      </c>
      <c r="CR135" s="245">
        <v>71</v>
      </c>
      <c r="CS135" s="245">
        <v>85</v>
      </c>
      <c r="CT135" s="245">
        <v>59</v>
      </c>
      <c r="CU135" s="245">
        <v>39</v>
      </c>
      <c r="CV135" s="245">
        <v>36</v>
      </c>
      <c r="CW135" s="245">
        <v>29</v>
      </c>
      <c r="CX135" s="245">
        <v>25</v>
      </c>
      <c r="CY135" s="245">
        <v>8</v>
      </c>
      <c r="CZ135" s="245">
        <v>20</v>
      </c>
      <c r="DA135" s="266">
        <v>7</v>
      </c>
      <c r="DB135" s="245">
        <v>746</v>
      </c>
      <c r="DC135" s="245">
        <v>836</v>
      </c>
      <c r="DD135" s="245">
        <v>974</v>
      </c>
      <c r="DE135" s="245">
        <v>1023</v>
      </c>
      <c r="DF135" s="245">
        <v>959</v>
      </c>
      <c r="DG135" s="245">
        <v>1041</v>
      </c>
      <c r="DH135" s="245">
        <v>1107</v>
      </c>
      <c r="DI135" s="245">
        <v>1264</v>
      </c>
      <c r="DJ135" s="245">
        <v>1229</v>
      </c>
      <c r="DK135" s="245">
        <v>1368</v>
      </c>
      <c r="DL135" s="245">
        <v>1434</v>
      </c>
      <c r="DM135" s="245">
        <v>1602</v>
      </c>
      <c r="DN135" s="245">
        <v>1779</v>
      </c>
      <c r="DO135" s="245">
        <v>1455</v>
      </c>
      <c r="DP135" s="245">
        <v>1464</v>
      </c>
      <c r="DQ135" s="245">
        <v>1493</v>
      </c>
      <c r="DR135" s="245">
        <v>1384</v>
      </c>
      <c r="DS135" s="245">
        <v>879</v>
      </c>
      <c r="DT135" s="245">
        <v>446</v>
      </c>
      <c r="DU135" s="245">
        <v>137</v>
      </c>
      <c r="DV135" s="245">
        <v>20</v>
      </c>
      <c r="DW135" s="266">
        <f t="shared" si="165"/>
        <v>22640</v>
      </c>
      <c r="DX135" s="447">
        <f t="shared" si="166"/>
        <v>0</v>
      </c>
      <c r="DY135" s="447">
        <f t="shared" si="167"/>
        <v>0</v>
      </c>
      <c r="DZ135" s="447">
        <f t="shared" si="168"/>
        <v>0</v>
      </c>
      <c r="EA135" s="447">
        <f t="shared" si="169"/>
        <v>0</v>
      </c>
      <c r="EB135" s="447">
        <f t="shared" si="170"/>
        <v>0</v>
      </c>
      <c r="EC135" s="447">
        <f t="shared" si="171"/>
        <v>0</v>
      </c>
      <c r="ED135" s="447">
        <f t="shared" si="172"/>
        <v>0</v>
      </c>
      <c r="EE135" s="447">
        <f t="shared" si="173"/>
        <v>0</v>
      </c>
      <c r="EF135" s="447">
        <f t="shared" si="174"/>
        <v>0</v>
      </c>
      <c r="EG135" s="448">
        <f>ROUND($DA135*DK135/$DW135,0)+1</f>
        <v>1</v>
      </c>
      <c r="EH135" s="448">
        <f>ROUND($DA135*DL135/$DW135,0)+1</f>
        <v>1</v>
      </c>
      <c r="EI135" s="448">
        <f>ROUND($DA135*DM135/$DW135,0)+1</f>
        <v>1</v>
      </c>
      <c r="EJ135" s="448">
        <f>ROUND($DA135*DN135/$DW135,0)+1</f>
        <v>2</v>
      </c>
      <c r="EK135" s="448">
        <f>ROUND($DA135*DO135/$DW135,0)+1</f>
        <v>1</v>
      </c>
      <c r="EL135" s="448">
        <f>ROUND($DA135*DP135/$DW135,0)+1</f>
        <v>1</v>
      </c>
      <c r="EM135" s="447">
        <f t="shared" si="180"/>
        <v>0</v>
      </c>
      <c r="EN135" s="447">
        <f t="shared" si="181"/>
        <v>0</v>
      </c>
      <c r="EO135" s="447">
        <f t="shared" si="182"/>
        <v>0</v>
      </c>
      <c r="EP135" s="447">
        <f t="shared" si="183"/>
        <v>0</v>
      </c>
      <c r="EQ135" s="447">
        <f t="shared" si="184"/>
        <v>0</v>
      </c>
      <c r="ER135" s="447">
        <f t="shared" si="185"/>
        <v>0</v>
      </c>
      <c r="ES135" s="245">
        <f t="shared" si="186"/>
        <v>7</v>
      </c>
      <c r="EU135" s="245">
        <f t="shared" si="143"/>
        <v>746</v>
      </c>
      <c r="EV135" s="245">
        <f t="shared" si="144"/>
        <v>836</v>
      </c>
      <c r="EW135" s="245">
        <f t="shared" si="145"/>
        <v>974</v>
      </c>
      <c r="EX135" s="245">
        <f t="shared" si="146"/>
        <v>1023</v>
      </c>
      <c r="EY135" s="245">
        <f t="shared" si="147"/>
        <v>959</v>
      </c>
      <c r="EZ135" s="245">
        <f t="shared" si="148"/>
        <v>1041</v>
      </c>
      <c r="FA135" s="245">
        <f t="shared" si="149"/>
        <v>1107</v>
      </c>
      <c r="FB135" s="245">
        <f t="shared" si="150"/>
        <v>1264</v>
      </c>
      <c r="FC135" s="245">
        <f t="shared" si="151"/>
        <v>1229</v>
      </c>
      <c r="FD135" s="245">
        <f t="shared" si="152"/>
        <v>1369</v>
      </c>
      <c r="FE135" s="245">
        <f t="shared" si="153"/>
        <v>1435</v>
      </c>
      <c r="FF135" s="245">
        <f t="shared" si="154"/>
        <v>1603</v>
      </c>
      <c r="FG135" s="245">
        <f t="shared" si="155"/>
        <v>1781</v>
      </c>
      <c r="FH135" s="245">
        <f t="shared" si="156"/>
        <v>1456</v>
      </c>
      <c r="FI135" s="245">
        <f t="shared" si="157"/>
        <v>1465</v>
      </c>
      <c r="FJ135" s="245">
        <f t="shared" si="158"/>
        <v>1493</v>
      </c>
      <c r="FK135" s="245">
        <f t="shared" si="159"/>
        <v>1384</v>
      </c>
      <c r="FL135" s="245">
        <f t="shared" si="160"/>
        <v>879</v>
      </c>
      <c r="FM135" s="245">
        <f t="shared" si="161"/>
        <v>446</v>
      </c>
      <c r="FN135" s="245">
        <f t="shared" si="162"/>
        <v>137</v>
      </c>
      <c r="FO135" s="245">
        <f t="shared" si="163"/>
        <v>20</v>
      </c>
      <c r="FP135" s="266">
        <f t="shared" si="187"/>
        <v>22647</v>
      </c>
      <c r="FQ135" s="443">
        <f t="shared" si="164"/>
        <v>0</v>
      </c>
    </row>
    <row r="136" spans="1:173" s="232" customFormat="1" ht="12.75" x14ac:dyDescent="0.15">
      <c r="A136" s="230" t="s">
        <v>1194</v>
      </c>
      <c r="B136" s="261" t="s">
        <v>1067</v>
      </c>
      <c r="C136" s="245">
        <v>13802</v>
      </c>
      <c r="D136" s="245">
        <v>77</v>
      </c>
      <c r="E136" s="245">
        <v>102</v>
      </c>
      <c r="F136" s="245">
        <v>99</v>
      </c>
      <c r="G136" s="245">
        <v>82</v>
      </c>
      <c r="H136" s="245">
        <v>93</v>
      </c>
      <c r="I136" s="245">
        <v>113</v>
      </c>
      <c r="J136" s="245">
        <v>88</v>
      </c>
      <c r="K136" s="245">
        <v>104</v>
      </c>
      <c r="L136" s="245">
        <v>117</v>
      </c>
      <c r="M136" s="245">
        <v>99</v>
      </c>
      <c r="N136" s="245">
        <v>124</v>
      </c>
      <c r="O136" s="245">
        <v>105</v>
      </c>
      <c r="P136" s="245">
        <v>117</v>
      </c>
      <c r="Q136" s="245">
        <v>137</v>
      </c>
      <c r="R136" s="245">
        <v>131</v>
      </c>
      <c r="S136" s="245">
        <v>138</v>
      </c>
      <c r="T136" s="245">
        <v>149</v>
      </c>
      <c r="U136" s="245">
        <v>134</v>
      </c>
      <c r="V136" s="245">
        <v>101</v>
      </c>
      <c r="W136" s="245">
        <v>49</v>
      </c>
      <c r="X136" s="245">
        <v>66</v>
      </c>
      <c r="Y136" s="245">
        <v>53</v>
      </c>
      <c r="Z136" s="245">
        <v>75</v>
      </c>
      <c r="AA136" s="245">
        <v>95</v>
      </c>
      <c r="AB136" s="245">
        <v>100</v>
      </c>
      <c r="AC136" s="245">
        <v>81</v>
      </c>
      <c r="AD136" s="245">
        <v>96</v>
      </c>
      <c r="AE136" s="245">
        <v>121</v>
      </c>
      <c r="AF136" s="245">
        <v>118</v>
      </c>
      <c r="AG136" s="245">
        <v>107</v>
      </c>
      <c r="AH136" s="245">
        <v>104</v>
      </c>
      <c r="AI136" s="245">
        <v>119</v>
      </c>
      <c r="AJ136" s="245">
        <v>122</v>
      </c>
      <c r="AK136" s="245">
        <v>121</v>
      </c>
      <c r="AL136" s="245">
        <v>137</v>
      </c>
      <c r="AM136" s="245">
        <v>140</v>
      </c>
      <c r="AN136" s="245">
        <v>124</v>
      </c>
      <c r="AO136" s="245">
        <v>147</v>
      </c>
      <c r="AP136" s="245">
        <v>134</v>
      </c>
      <c r="AQ136" s="245">
        <v>120</v>
      </c>
      <c r="AR136" s="245">
        <v>145</v>
      </c>
      <c r="AS136" s="245">
        <v>143</v>
      </c>
      <c r="AT136" s="245">
        <v>136</v>
      </c>
      <c r="AU136" s="245">
        <v>132</v>
      </c>
      <c r="AV136" s="245">
        <v>94</v>
      </c>
      <c r="AW136" s="245">
        <v>145</v>
      </c>
      <c r="AX136" s="245">
        <v>145</v>
      </c>
      <c r="AY136" s="245">
        <v>155</v>
      </c>
      <c r="AZ136" s="245">
        <v>162</v>
      </c>
      <c r="BA136" s="245">
        <v>164</v>
      </c>
      <c r="BB136" s="245">
        <v>183</v>
      </c>
      <c r="BC136" s="245">
        <v>152</v>
      </c>
      <c r="BD136" s="245">
        <v>184</v>
      </c>
      <c r="BE136" s="245">
        <v>172</v>
      </c>
      <c r="BF136" s="245">
        <v>188</v>
      </c>
      <c r="BG136" s="245">
        <v>203</v>
      </c>
      <c r="BH136" s="245">
        <v>203</v>
      </c>
      <c r="BI136" s="245">
        <v>188</v>
      </c>
      <c r="BJ136" s="245">
        <v>195</v>
      </c>
      <c r="BK136" s="245">
        <v>215</v>
      </c>
      <c r="BL136" s="245">
        <v>229</v>
      </c>
      <c r="BM136" s="245">
        <v>244</v>
      </c>
      <c r="BN136" s="245">
        <v>232</v>
      </c>
      <c r="BO136" s="245">
        <v>209</v>
      </c>
      <c r="BP136" s="245">
        <v>155</v>
      </c>
      <c r="BQ136" s="245">
        <v>159</v>
      </c>
      <c r="BR136" s="245">
        <v>194</v>
      </c>
      <c r="BS136" s="245">
        <v>182</v>
      </c>
      <c r="BT136" s="245">
        <v>189</v>
      </c>
      <c r="BU136" s="245">
        <v>168</v>
      </c>
      <c r="BV136" s="245">
        <v>144</v>
      </c>
      <c r="BW136" s="245">
        <v>140</v>
      </c>
      <c r="BX136" s="245">
        <v>206</v>
      </c>
      <c r="BY136" s="245">
        <v>215</v>
      </c>
      <c r="BZ136" s="245">
        <v>208</v>
      </c>
      <c r="CA136" s="245">
        <v>210</v>
      </c>
      <c r="CB136" s="245">
        <v>203</v>
      </c>
      <c r="CC136" s="245">
        <v>198</v>
      </c>
      <c r="CD136" s="245">
        <v>200</v>
      </c>
      <c r="CE136" s="245">
        <v>247</v>
      </c>
      <c r="CF136" s="245">
        <v>225</v>
      </c>
      <c r="CG136" s="245">
        <v>210</v>
      </c>
      <c r="CH136" s="245">
        <v>186</v>
      </c>
      <c r="CI136" s="245">
        <v>216</v>
      </c>
      <c r="CJ136" s="245">
        <v>187</v>
      </c>
      <c r="CK136" s="245">
        <v>172</v>
      </c>
      <c r="CL136" s="245">
        <v>137</v>
      </c>
      <c r="CM136" s="245">
        <v>144</v>
      </c>
      <c r="CN136" s="245">
        <v>144</v>
      </c>
      <c r="CO136" s="245">
        <v>130</v>
      </c>
      <c r="CP136" s="245">
        <v>102</v>
      </c>
      <c r="CQ136" s="245">
        <v>72</v>
      </c>
      <c r="CR136" s="245">
        <v>62</v>
      </c>
      <c r="CS136" s="245">
        <v>51</v>
      </c>
      <c r="CT136" s="245">
        <v>48</v>
      </c>
      <c r="CU136" s="245">
        <v>41</v>
      </c>
      <c r="CV136" s="245">
        <v>25</v>
      </c>
      <c r="CW136" s="245">
        <v>17</v>
      </c>
      <c r="CX136" s="245">
        <v>22</v>
      </c>
      <c r="CY136" s="245">
        <v>11</v>
      </c>
      <c r="CZ136" s="245">
        <v>25</v>
      </c>
      <c r="DA136" s="266">
        <v>0</v>
      </c>
      <c r="DB136" s="245">
        <v>453</v>
      </c>
      <c r="DC136" s="245">
        <v>521</v>
      </c>
      <c r="DD136" s="245">
        <v>614</v>
      </c>
      <c r="DE136" s="245">
        <v>571</v>
      </c>
      <c r="DF136" s="245">
        <v>389</v>
      </c>
      <c r="DG136" s="245">
        <v>523</v>
      </c>
      <c r="DH136" s="245">
        <v>603</v>
      </c>
      <c r="DI136" s="245">
        <v>665</v>
      </c>
      <c r="DJ136" s="245">
        <v>650</v>
      </c>
      <c r="DK136" s="245">
        <v>771</v>
      </c>
      <c r="DL136" s="245">
        <v>879</v>
      </c>
      <c r="DM136" s="245">
        <v>1004</v>
      </c>
      <c r="DN136" s="245">
        <v>1069</v>
      </c>
      <c r="DO136" s="245">
        <v>892</v>
      </c>
      <c r="DP136" s="245">
        <v>913</v>
      </c>
      <c r="DQ136" s="245">
        <v>1058</v>
      </c>
      <c r="DR136" s="245">
        <v>1024</v>
      </c>
      <c r="DS136" s="245">
        <v>727</v>
      </c>
      <c r="DT136" s="245">
        <v>335</v>
      </c>
      <c r="DU136" s="245">
        <v>116</v>
      </c>
      <c r="DV136" s="245">
        <v>25</v>
      </c>
      <c r="DW136" s="266">
        <f t="shared" si="165"/>
        <v>13802</v>
      </c>
      <c r="DX136" s="447">
        <f t="shared" si="166"/>
        <v>0</v>
      </c>
      <c r="DY136" s="447">
        <f t="shared" si="167"/>
        <v>0</v>
      </c>
      <c r="DZ136" s="447">
        <f t="shared" si="168"/>
        <v>0</v>
      </c>
      <c r="EA136" s="447">
        <f t="shared" si="169"/>
        <v>0</v>
      </c>
      <c r="EB136" s="447">
        <f t="shared" si="170"/>
        <v>0</v>
      </c>
      <c r="EC136" s="447">
        <f t="shared" si="171"/>
        <v>0</v>
      </c>
      <c r="ED136" s="447">
        <f t="shared" si="172"/>
        <v>0</v>
      </c>
      <c r="EE136" s="447">
        <f t="shared" si="173"/>
        <v>0</v>
      </c>
      <c r="EF136" s="447">
        <f t="shared" si="174"/>
        <v>0</v>
      </c>
      <c r="EG136" s="447">
        <f t="shared" si="175"/>
        <v>0</v>
      </c>
      <c r="EH136" s="447">
        <f t="shared" si="176"/>
        <v>0</v>
      </c>
      <c r="EI136" s="447">
        <f t="shared" si="177"/>
        <v>0</v>
      </c>
      <c r="EJ136" s="448">
        <f t="shared" si="188"/>
        <v>0</v>
      </c>
      <c r="EK136" s="447">
        <f t="shared" si="178"/>
        <v>0</v>
      </c>
      <c r="EL136" s="447">
        <f t="shared" si="179"/>
        <v>0</v>
      </c>
      <c r="EM136" s="447">
        <f t="shared" si="180"/>
        <v>0</v>
      </c>
      <c r="EN136" s="447">
        <f t="shared" si="181"/>
        <v>0</v>
      </c>
      <c r="EO136" s="447">
        <f t="shared" si="182"/>
        <v>0</v>
      </c>
      <c r="EP136" s="447">
        <f t="shared" si="183"/>
        <v>0</v>
      </c>
      <c r="EQ136" s="447">
        <f t="shared" si="184"/>
        <v>0</v>
      </c>
      <c r="ER136" s="447">
        <f t="shared" si="185"/>
        <v>0</v>
      </c>
      <c r="ES136" s="245">
        <f t="shared" si="186"/>
        <v>0</v>
      </c>
      <c r="EU136" s="245">
        <f t="shared" si="143"/>
        <v>453</v>
      </c>
      <c r="EV136" s="245">
        <f t="shared" si="144"/>
        <v>521</v>
      </c>
      <c r="EW136" s="245">
        <f t="shared" si="145"/>
        <v>614</v>
      </c>
      <c r="EX136" s="245">
        <f t="shared" si="146"/>
        <v>571</v>
      </c>
      <c r="EY136" s="245">
        <f t="shared" si="147"/>
        <v>389</v>
      </c>
      <c r="EZ136" s="245">
        <f t="shared" si="148"/>
        <v>523</v>
      </c>
      <c r="FA136" s="245">
        <f t="shared" si="149"/>
        <v>603</v>
      </c>
      <c r="FB136" s="245">
        <f t="shared" si="150"/>
        <v>665</v>
      </c>
      <c r="FC136" s="245">
        <f t="shared" si="151"/>
        <v>650</v>
      </c>
      <c r="FD136" s="245">
        <f t="shared" si="152"/>
        <v>771</v>
      </c>
      <c r="FE136" s="245">
        <f t="shared" si="153"/>
        <v>879</v>
      </c>
      <c r="FF136" s="245">
        <f t="shared" si="154"/>
        <v>1004</v>
      </c>
      <c r="FG136" s="245">
        <f t="shared" si="155"/>
        <v>1069</v>
      </c>
      <c r="FH136" s="245">
        <f t="shared" si="156"/>
        <v>892</v>
      </c>
      <c r="FI136" s="245">
        <f t="shared" si="157"/>
        <v>913</v>
      </c>
      <c r="FJ136" s="245">
        <f t="shared" si="158"/>
        <v>1058</v>
      </c>
      <c r="FK136" s="245">
        <f t="shared" si="159"/>
        <v>1024</v>
      </c>
      <c r="FL136" s="245">
        <f t="shared" si="160"/>
        <v>727</v>
      </c>
      <c r="FM136" s="245">
        <f t="shared" si="161"/>
        <v>335</v>
      </c>
      <c r="FN136" s="245">
        <f t="shared" si="162"/>
        <v>116</v>
      </c>
      <c r="FO136" s="245">
        <f t="shared" si="163"/>
        <v>25</v>
      </c>
      <c r="FP136" s="266">
        <f t="shared" si="187"/>
        <v>13802</v>
      </c>
      <c r="FQ136" s="443">
        <f t="shared" si="164"/>
        <v>0</v>
      </c>
    </row>
    <row r="137" spans="1:173" s="232" customFormat="1" ht="12.75" x14ac:dyDescent="0.15">
      <c r="A137" s="230" t="s">
        <v>1195</v>
      </c>
      <c r="B137" s="261" t="s">
        <v>1067</v>
      </c>
      <c r="C137" s="245">
        <v>35619</v>
      </c>
      <c r="D137" s="245">
        <v>243</v>
      </c>
      <c r="E137" s="245">
        <v>263</v>
      </c>
      <c r="F137" s="245">
        <v>264</v>
      </c>
      <c r="G137" s="245">
        <v>277</v>
      </c>
      <c r="H137" s="245">
        <v>282</v>
      </c>
      <c r="I137" s="245">
        <v>273</v>
      </c>
      <c r="J137" s="245">
        <v>303</v>
      </c>
      <c r="K137" s="245">
        <v>287</v>
      </c>
      <c r="L137" s="245">
        <v>330</v>
      </c>
      <c r="M137" s="245">
        <v>313</v>
      </c>
      <c r="N137" s="245">
        <v>416</v>
      </c>
      <c r="O137" s="245">
        <v>355</v>
      </c>
      <c r="P137" s="245">
        <v>341</v>
      </c>
      <c r="Q137" s="245">
        <v>376</v>
      </c>
      <c r="R137" s="245">
        <v>358</v>
      </c>
      <c r="S137" s="245">
        <v>340</v>
      </c>
      <c r="T137" s="245">
        <v>382</v>
      </c>
      <c r="U137" s="245">
        <v>381</v>
      </c>
      <c r="V137" s="245">
        <v>296</v>
      </c>
      <c r="W137" s="245">
        <v>196</v>
      </c>
      <c r="X137" s="245">
        <v>234</v>
      </c>
      <c r="Y137" s="245">
        <v>227</v>
      </c>
      <c r="Z137" s="245">
        <v>233</v>
      </c>
      <c r="AA137" s="245">
        <v>277</v>
      </c>
      <c r="AB137" s="245">
        <v>264</v>
      </c>
      <c r="AC137" s="245">
        <v>275</v>
      </c>
      <c r="AD137" s="245">
        <v>295</v>
      </c>
      <c r="AE137" s="245">
        <v>296</v>
      </c>
      <c r="AF137" s="245">
        <v>309</v>
      </c>
      <c r="AG137" s="245">
        <v>328</v>
      </c>
      <c r="AH137" s="245">
        <v>306</v>
      </c>
      <c r="AI137" s="245">
        <v>339</v>
      </c>
      <c r="AJ137" s="245">
        <v>366</v>
      </c>
      <c r="AK137" s="245">
        <v>331</v>
      </c>
      <c r="AL137" s="245">
        <v>388</v>
      </c>
      <c r="AM137" s="245">
        <v>404</v>
      </c>
      <c r="AN137" s="245">
        <v>433</v>
      </c>
      <c r="AO137" s="245">
        <v>438</v>
      </c>
      <c r="AP137" s="245">
        <v>391</v>
      </c>
      <c r="AQ137" s="245">
        <v>398</v>
      </c>
      <c r="AR137" s="245">
        <v>395</v>
      </c>
      <c r="AS137" s="245">
        <v>383</v>
      </c>
      <c r="AT137" s="245">
        <v>390</v>
      </c>
      <c r="AU137" s="245">
        <v>446</v>
      </c>
      <c r="AV137" s="245">
        <v>283</v>
      </c>
      <c r="AW137" s="245">
        <v>393</v>
      </c>
      <c r="AX137" s="245">
        <v>373</v>
      </c>
      <c r="AY137" s="245">
        <v>404</v>
      </c>
      <c r="AZ137" s="245">
        <v>387</v>
      </c>
      <c r="BA137" s="245">
        <v>424</v>
      </c>
      <c r="BB137" s="245">
        <v>425</v>
      </c>
      <c r="BC137" s="245">
        <v>475</v>
      </c>
      <c r="BD137" s="245">
        <v>437</v>
      </c>
      <c r="BE137" s="245">
        <v>430</v>
      </c>
      <c r="BF137" s="245">
        <v>458</v>
      </c>
      <c r="BG137" s="245">
        <v>441</v>
      </c>
      <c r="BH137" s="245">
        <v>454</v>
      </c>
      <c r="BI137" s="245">
        <v>462</v>
      </c>
      <c r="BJ137" s="245">
        <v>540</v>
      </c>
      <c r="BK137" s="245">
        <v>545</v>
      </c>
      <c r="BL137" s="245">
        <v>601</v>
      </c>
      <c r="BM137" s="245">
        <v>642</v>
      </c>
      <c r="BN137" s="245">
        <v>632</v>
      </c>
      <c r="BO137" s="245">
        <v>585</v>
      </c>
      <c r="BP137" s="245">
        <v>347</v>
      </c>
      <c r="BQ137" s="245">
        <v>403</v>
      </c>
      <c r="BR137" s="245">
        <v>467</v>
      </c>
      <c r="BS137" s="245">
        <v>502</v>
      </c>
      <c r="BT137" s="245">
        <v>502</v>
      </c>
      <c r="BU137" s="245">
        <v>446</v>
      </c>
      <c r="BV137" s="245">
        <v>409</v>
      </c>
      <c r="BW137" s="245">
        <v>367</v>
      </c>
      <c r="BX137" s="245">
        <v>417</v>
      </c>
      <c r="BY137" s="245">
        <v>398</v>
      </c>
      <c r="BZ137" s="245">
        <v>490</v>
      </c>
      <c r="CA137" s="245">
        <v>478</v>
      </c>
      <c r="CB137" s="245">
        <v>482</v>
      </c>
      <c r="CC137" s="245">
        <v>517</v>
      </c>
      <c r="CD137" s="245">
        <v>427</v>
      </c>
      <c r="CE137" s="245">
        <v>492</v>
      </c>
      <c r="CF137" s="245">
        <v>462</v>
      </c>
      <c r="CG137" s="245">
        <v>414</v>
      </c>
      <c r="CH137" s="245">
        <v>444</v>
      </c>
      <c r="CI137" s="245">
        <v>412</v>
      </c>
      <c r="CJ137" s="245">
        <v>441</v>
      </c>
      <c r="CK137" s="245">
        <v>364</v>
      </c>
      <c r="CL137" s="245">
        <v>349</v>
      </c>
      <c r="CM137" s="245">
        <v>311</v>
      </c>
      <c r="CN137" s="245">
        <v>274</v>
      </c>
      <c r="CO137" s="245">
        <v>258</v>
      </c>
      <c r="CP137" s="245">
        <v>225</v>
      </c>
      <c r="CQ137" s="245">
        <v>125</v>
      </c>
      <c r="CR137" s="245">
        <v>108</v>
      </c>
      <c r="CS137" s="245">
        <v>116</v>
      </c>
      <c r="CT137" s="245">
        <v>112</v>
      </c>
      <c r="CU137" s="245">
        <v>62</v>
      </c>
      <c r="CV137" s="245">
        <v>43</v>
      </c>
      <c r="CW137" s="245">
        <v>36</v>
      </c>
      <c r="CX137" s="245">
        <v>35</v>
      </c>
      <c r="CY137" s="245">
        <v>21</v>
      </c>
      <c r="CZ137" s="245">
        <v>32</v>
      </c>
      <c r="DA137" s="266">
        <v>18</v>
      </c>
      <c r="DB137" s="245">
        <v>1329</v>
      </c>
      <c r="DC137" s="245">
        <v>1506</v>
      </c>
      <c r="DD137" s="245">
        <v>1846</v>
      </c>
      <c r="DE137" s="245">
        <v>1595</v>
      </c>
      <c r="DF137" s="245">
        <v>1235</v>
      </c>
      <c r="DG137" s="245">
        <v>1503</v>
      </c>
      <c r="DH137" s="245">
        <v>1730</v>
      </c>
      <c r="DI137" s="245">
        <v>2064</v>
      </c>
      <c r="DJ137" s="245">
        <v>1897</v>
      </c>
      <c r="DK137" s="245">
        <v>1981</v>
      </c>
      <c r="DL137" s="245">
        <v>2225</v>
      </c>
      <c r="DM137" s="245">
        <v>2442</v>
      </c>
      <c r="DN137" s="245">
        <v>2807</v>
      </c>
      <c r="DO137" s="245">
        <v>2320</v>
      </c>
      <c r="DP137" s="245">
        <v>2081</v>
      </c>
      <c r="DQ137" s="245">
        <v>2396</v>
      </c>
      <c r="DR137" s="245">
        <v>2173</v>
      </c>
      <c r="DS137" s="245">
        <v>1556</v>
      </c>
      <c r="DT137" s="245">
        <v>686</v>
      </c>
      <c r="DU137" s="245">
        <v>197</v>
      </c>
      <c r="DV137" s="245">
        <v>32</v>
      </c>
      <c r="DW137" s="266">
        <f t="shared" si="165"/>
        <v>35601</v>
      </c>
      <c r="DX137" s="447">
        <f t="shared" si="166"/>
        <v>1</v>
      </c>
      <c r="DY137" s="447">
        <f t="shared" si="167"/>
        <v>1</v>
      </c>
      <c r="DZ137" s="447">
        <f t="shared" si="168"/>
        <v>1</v>
      </c>
      <c r="EA137" s="447">
        <f t="shared" si="169"/>
        <v>1</v>
      </c>
      <c r="EB137" s="447">
        <f t="shared" si="170"/>
        <v>1</v>
      </c>
      <c r="EC137" s="447">
        <f t="shared" si="171"/>
        <v>1</v>
      </c>
      <c r="ED137" s="447">
        <f t="shared" si="172"/>
        <v>1</v>
      </c>
      <c r="EE137" s="447">
        <f t="shared" si="173"/>
        <v>1</v>
      </c>
      <c r="EF137" s="447">
        <f t="shared" si="174"/>
        <v>1</v>
      </c>
      <c r="EG137" s="447">
        <f t="shared" si="175"/>
        <v>1</v>
      </c>
      <c r="EH137" s="447">
        <f t="shared" si="176"/>
        <v>1</v>
      </c>
      <c r="EI137" s="447">
        <f t="shared" si="177"/>
        <v>1</v>
      </c>
      <c r="EJ137" s="448">
        <f t="shared" si="188"/>
        <v>1</v>
      </c>
      <c r="EK137" s="447">
        <f t="shared" si="178"/>
        <v>1</v>
      </c>
      <c r="EL137" s="447">
        <f t="shared" si="179"/>
        <v>1</v>
      </c>
      <c r="EM137" s="447">
        <f t="shared" si="180"/>
        <v>1</v>
      </c>
      <c r="EN137" s="447">
        <f t="shared" si="181"/>
        <v>1</v>
      </c>
      <c r="EO137" s="447">
        <f t="shared" si="182"/>
        <v>1</v>
      </c>
      <c r="EP137" s="447">
        <f t="shared" si="183"/>
        <v>0</v>
      </c>
      <c r="EQ137" s="447">
        <f t="shared" si="184"/>
        <v>0</v>
      </c>
      <c r="ER137" s="447">
        <f t="shared" si="185"/>
        <v>0</v>
      </c>
      <c r="ES137" s="245">
        <f t="shared" si="186"/>
        <v>18</v>
      </c>
      <c r="EU137" s="245">
        <f t="shared" si="143"/>
        <v>1330</v>
      </c>
      <c r="EV137" s="245">
        <f t="shared" si="144"/>
        <v>1507</v>
      </c>
      <c r="EW137" s="245">
        <f t="shared" si="145"/>
        <v>1847</v>
      </c>
      <c r="EX137" s="245">
        <f t="shared" si="146"/>
        <v>1596</v>
      </c>
      <c r="EY137" s="245">
        <f t="shared" si="147"/>
        <v>1236</v>
      </c>
      <c r="EZ137" s="245">
        <f t="shared" si="148"/>
        <v>1504</v>
      </c>
      <c r="FA137" s="245">
        <f t="shared" si="149"/>
        <v>1731</v>
      </c>
      <c r="FB137" s="245">
        <f t="shared" si="150"/>
        <v>2065</v>
      </c>
      <c r="FC137" s="245">
        <f t="shared" si="151"/>
        <v>1898</v>
      </c>
      <c r="FD137" s="245">
        <f t="shared" si="152"/>
        <v>1982</v>
      </c>
      <c r="FE137" s="245">
        <f t="shared" si="153"/>
        <v>2226</v>
      </c>
      <c r="FF137" s="245">
        <f t="shared" si="154"/>
        <v>2443</v>
      </c>
      <c r="FG137" s="245">
        <f t="shared" si="155"/>
        <v>2808</v>
      </c>
      <c r="FH137" s="245">
        <f t="shared" si="156"/>
        <v>2321</v>
      </c>
      <c r="FI137" s="245">
        <f t="shared" si="157"/>
        <v>2082</v>
      </c>
      <c r="FJ137" s="245">
        <f t="shared" si="158"/>
        <v>2397</v>
      </c>
      <c r="FK137" s="245">
        <f t="shared" si="159"/>
        <v>2174</v>
      </c>
      <c r="FL137" s="245">
        <f t="shared" si="160"/>
        <v>1557</v>
      </c>
      <c r="FM137" s="245">
        <f t="shared" si="161"/>
        <v>686</v>
      </c>
      <c r="FN137" s="245">
        <f t="shared" si="162"/>
        <v>197</v>
      </c>
      <c r="FO137" s="245">
        <f t="shared" si="163"/>
        <v>32</v>
      </c>
      <c r="FP137" s="266">
        <f t="shared" si="187"/>
        <v>35619</v>
      </c>
      <c r="FQ137" s="443">
        <f t="shared" si="164"/>
        <v>0</v>
      </c>
    </row>
    <row r="138" spans="1:173" s="232" customFormat="1" ht="12.75" x14ac:dyDescent="0.15">
      <c r="A138" s="230" t="s">
        <v>1197</v>
      </c>
      <c r="B138" s="261" t="s">
        <v>1067</v>
      </c>
      <c r="C138" s="245">
        <v>26025</v>
      </c>
      <c r="D138" s="245">
        <v>192</v>
      </c>
      <c r="E138" s="245">
        <v>164</v>
      </c>
      <c r="F138" s="245">
        <v>171</v>
      </c>
      <c r="G138" s="245">
        <v>179</v>
      </c>
      <c r="H138" s="245">
        <v>205</v>
      </c>
      <c r="I138" s="245">
        <v>215</v>
      </c>
      <c r="J138" s="245">
        <v>199</v>
      </c>
      <c r="K138" s="245">
        <v>209</v>
      </c>
      <c r="L138" s="245">
        <v>219</v>
      </c>
      <c r="M138" s="245">
        <v>218</v>
      </c>
      <c r="N138" s="245">
        <v>223</v>
      </c>
      <c r="O138" s="245">
        <v>228</v>
      </c>
      <c r="P138" s="245">
        <v>232</v>
      </c>
      <c r="Q138" s="245">
        <v>245</v>
      </c>
      <c r="R138" s="245">
        <v>254</v>
      </c>
      <c r="S138" s="245">
        <v>243</v>
      </c>
      <c r="T138" s="245">
        <v>261</v>
      </c>
      <c r="U138" s="245">
        <v>247</v>
      </c>
      <c r="V138" s="245">
        <v>161</v>
      </c>
      <c r="W138" s="245">
        <v>135</v>
      </c>
      <c r="X138" s="245">
        <v>166</v>
      </c>
      <c r="Y138" s="245">
        <v>160</v>
      </c>
      <c r="Z138" s="245">
        <v>174</v>
      </c>
      <c r="AA138" s="245">
        <v>190</v>
      </c>
      <c r="AB138" s="245">
        <v>198</v>
      </c>
      <c r="AC138" s="245">
        <v>205</v>
      </c>
      <c r="AD138" s="245">
        <v>204</v>
      </c>
      <c r="AE138" s="245">
        <v>218</v>
      </c>
      <c r="AF138" s="245">
        <v>198</v>
      </c>
      <c r="AG138" s="245">
        <v>213</v>
      </c>
      <c r="AH138" s="245">
        <v>232</v>
      </c>
      <c r="AI138" s="245">
        <v>232</v>
      </c>
      <c r="AJ138" s="245">
        <v>243</v>
      </c>
      <c r="AK138" s="245">
        <v>248</v>
      </c>
      <c r="AL138" s="245">
        <v>300</v>
      </c>
      <c r="AM138" s="245">
        <v>326</v>
      </c>
      <c r="AN138" s="245">
        <v>261</v>
      </c>
      <c r="AO138" s="245">
        <v>338</v>
      </c>
      <c r="AP138" s="245">
        <v>326</v>
      </c>
      <c r="AQ138" s="245">
        <v>306</v>
      </c>
      <c r="AR138" s="245">
        <v>300</v>
      </c>
      <c r="AS138" s="245">
        <v>289</v>
      </c>
      <c r="AT138" s="245">
        <v>274</v>
      </c>
      <c r="AU138" s="245">
        <v>316</v>
      </c>
      <c r="AV138" s="245">
        <v>217</v>
      </c>
      <c r="AW138" s="245">
        <v>348</v>
      </c>
      <c r="AX138" s="245">
        <v>271</v>
      </c>
      <c r="AY138" s="245">
        <v>314</v>
      </c>
      <c r="AZ138" s="245">
        <v>291</v>
      </c>
      <c r="BA138" s="245">
        <v>290</v>
      </c>
      <c r="BB138" s="245">
        <v>303</v>
      </c>
      <c r="BC138" s="245">
        <v>324</v>
      </c>
      <c r="BD138" s="245">
        <v>310</v>
      </c>
      <c r="BE138" s="245">
        <v>310</v>
      </c>
      <c r="BF138" s="245">
        <v>331</v>
      </c>
      <c r="BG138" s="245">
        <v>374</v>
      </c>
      <c r="BH138" s="245">
        <v>313</v>
      </c>
      <c r="BI138" s="245">
        <v>398</v>
      </c>
      <c r="BJ138" s="245">
        <v>381</v>
      </c>
      <c r="BK138" s="245">
        <v>425</v>
      </c>
      <c r="BL138" s="245">
        <v>484</v>
      </c>
      <c r="BM138" s="245">
        <v>487</v>
      </c>
      <c r="BN138" s="245">
        <v>492</v>
      </c>
      <c r="BO138" s="245">
        <v>473</v>
      </c>
      <c r="BP138" s="245">
        <v>290</v>
      </c>
      <c r="BQ138" s="245">
        <v>313</v>
      </c>
      <c r="BR138" s="245">
        <v>357</v>
      </c>
      <c r="BS138" s="245">
        <v>373</v>
      </c>
      <c r="BT138" s="245">
        <v>356</v>
      </c>
      <c r="BU138" s="245">
        <v>288</v>
      </c>
      <c r="BV138" s="245">
        <v>309</v>
      </c>
      <c r="BW138" s="245">
        <v>281</v>
      </c>
      <c r="BX138" s="245">
        <v>305</v>
      </c>
      <c r="BY138" s="245">
        <v>360</v>
      </c>
      <c r="BZ138" s="245">
        <v>387</v>
      </c>
      <c r="CA138" s="245">
        <v>343</v>
      </c>
      <c r="CB138" s="245">
        <v>312</v>
      </c>
      <c r="CC138" s="245">
        <v>358</v>
      </c>
      <c r="CD138" s="245">
        <v>356</v>
      </c>
      <c r="CE138" s="245">
        <v>340</v>
      </c>
      <c r="CF138" s="245">
        <v>330</v>
      </c>
      <c r="CG138" s="245">
        <v>341</v>
      </c>
      <c r="CH138" s="245">
        <v>277</v>
      </c>
      <c r="CI138" s="245">
        <v>316</v>
      </c>
      <c r="CJ138" s="245">
        <v>305</v>
      </c>
      <c r="CK138" s="245">
        <v>270</v>
      </c>
      <c r="CL138" s="245">
        <v>235</v>
      </c>
      <c r="CM138" s="245">
        <v>221</v>
      </c>
      <c r="CN138" s="245">
        <v>194</v>
      </c>
      <c r="CO138" s="245">
        <v>178</v>
      </c>
      <c r="CP138" s="245">
        <v>157</v>
      </c>
      <c r="CQ138" s="245">
        <v>107</v>
      </c>
      <c r="CR138" s="245">
        <v>103</v>
      </c>
      <c r="CS138" s="245">
        <v>101</v>
      </c>
      <c r="CT138" s="245">
        <v>74</v>
      </c>
      <c r="CU138" s="245">
        <v>77</v>
      </c>
      <c r="CV138" s="245">
        <v>45</v>
      </c>
      <c r="CW138" s="245">
        <v>43</v>
      </c>
      <c r="CX138" s="245">
        <v>24</v>
      </c>
      <c r="CY138" s="245">
        <v>14</v>
      </c>
      <c r="CZ138" s="245">
        <v>18</v>
      </c>
      <c r="DA138" s="266">
        <v>14</v>
      </c>
      <c r="DB138" s="245">
        <v>911</v>
      </c>
      <c r="DC138" s="245">
        <v>1060</v>
      </c>
      <c r="DD138" s="245">
        <v>1182</v>
      </c>
      <c r="DE138" s="245">
        <v>1047</v>
      </c>
      <c r="DF138" s="245">
        <v>888</v>
      </c>
      <c r="DG138" s="245">
        <v>1038</v>
      </c>
      <c r="DH138" s="245">
        <v>1255</v>
      </c>
      <c r="DI138" s="245">
        <v>1557</v>
      </c>
      <c r="DJ138" s="245">
        <v>1396</v>
      </c>
      <c r="DK138" s="245">
        <v>1514</v>
      </c>
      <c r="DL138" s="245">
        <v>1578</v>
      </c>
      <c r="DM138" s="245">
        <v>1891</v>
      </c>
      <c r="DN138" s="245">
        <v>2226</v>
      </c>
      <c r="DO138" s="245">
        <v>1687</v>
      </c>
      <c r="DP138" s="245">
        <v>1642</v>
      </c>
      <c r="DQ138" s="245">
        <v>1709</v>
      </c>
      <c r="DR138" s="245">
        <v>1569</v>
      </c>
      <c r="DS138" s="245">
        <v>1098</v>
      </c>
      <c r="DT138" s="245">
        <v>542</v>
      </c>
      <c r="DU138" s="245">
        <v>203</v>
      </c>
      <c r="DV138" s="245">
        <v>18</v>
      </c>
      <c r="DW138" s="266">
        <f t="shared" si="165"/>
        <v>26011</v>
      </c>
      <c r="DX138" s="447">
        <f t="shared" si="166"/>
        <v>0</v>
      </c>
      <c r="DY138" s="447">
        <f t="shared" si="167"/>
        <v>1</v>
      </c>
      <c r="DZ138" s="447">
        <f t="shared" si="168"/>
        <v>1</v>
      </c>
      <c r="EA138" s="447">
        <f t="shared" si="169"/>
        <v>1</v>
      </c>
      <c r="EB138" s="447">
        <f t="shared" si="170"/>
        <v>0</v>
      </c>
      <c r="EC138" s="448">
        <f>ROUND($DA138*DG138/$DW138,0)-1</f>
        <v>0</v>
      </c>
      <c r="ED138" s="448">
        <f>ROUND($DA138*DH138/$DW138,0)-1</f>
        <v>0</v>
      </c>
      <c r="EE138" s="447">
        <f t="shared" si="173"/>
        <v>1</v>
      </c>
      <c r="EF138" s="447">
        <f t="shared" si="174"/>
        <v>1</v>
      </c>
      <c r="EG138" s="447">
        <f t="shared" si="175"/>
        <v>1</v>
      </c>
      <c r="EH138" s="447">
        <f t="shared" si="176"/>
        <v>1</v>
      </c>
      <c r="EI138" s="447">
        <f t="shared" si="177"/>
        <v>1</v>
      </c>
      <c r="EJ138" s="448">
        <f t="shared" si="188"/>
        <v>1</v>
      </c>
      <c r="EK138" s="447">
        <f t="shared" si="178"/>
        <v>1</v>
      </c>
      <c r="EL138" s="447">
        <f t="shared" si="179"/>
        <v>1</v>
      </c>
      <c r="EM138" s="447">
        <f t="shared" si="180"/>
        <v>1</v>
      </c>
      <c r="EN138" s="447">
        <f t="shared" si="181"/>
        <v>1</v>
      </c>
      <c r="EO138" s="447">
        <f t="shared" si="182"/>
        <v>1</v>
      </c>
      <c r="EP138" s="447">
        <f t="shared" si="183"/>
        <v>0</v>
      </c>
      <c r="EQ138" s="447">
        <f t="shared" si="184"/>
        <v>0</v>
      </c>
      <c r="ER138" s="447">
        <f t="shared" si="185"/>
        <v>0</v>
      </c>
      <c r="ES138" s="245">
        <f t="shared" si="186"/>
        <v>14</v>
      </c>
      <c r="EU138" s="245">
        <f t="shared" si="143"/>
        <v>911</v>
      </c>
      <c r="EV138" s="245">
        <f t="shared" si="144"/>
        <v>1061</v>
      </c>
      <c r="EW138" s="245">
        <f t="shared" si="145"/>
        <v>1183</v>
      </c>
      <c r="EX138" s="245">
        <f t="shared" si="146"/>
        <v>1048</v>
      </c>
      <c r="EY138" s="245">
        <f t="shared" si="147"/>
        <v>888</v>
      </c>
      <c r="EZ138" s="245">
        <f t="shared" si="148"/>
        <v>1038</v>
      </c>
      <c r="FA138" s="245">
        <f t="shared" si="149"/>
        <v>1255</v>
      </c>
      <c r="FB138" s="245">
        <f t="shared" si="150"/>
        <v>1558</v>
      </c>
      <c r="FC138" s="245">
        <f t="shared" si="151"/>
        <v>1397</v>
      </c>
      <c r="FD138" s="245">
        <f t="shared" si="152"/>
        <v>1515</v>
      </c>
      <c r="FE138" s="245">
        <f t="shared" si="153"/>
        <v>1579</v>
      </c>
      <c r="FF138" s="245">
        <f t="shared" si="154"/>
        <v>1892</v>
      </c>
      <c r="FG138" s="245">
        <f t="shared" si="155"/>
        <v>2227</v>
      </c>
      <c r="FH138" s="245">
        <f t="shared" si="156"/>
        <v>1688</v>
      </c>
      <c r="FI138" s="245">
        <f t="shared" si="157"/>
        <v>1643</v>
      </c>
      <c r="FJ138" s="245">
        <f t="shared" si="158"/>
        <v>1710</v>
      </c>
      <c r="FK138" s="245">
        <f t="shared" si="159"/>
        <v>1570</v>
      </c>
      <c r="FL138" s="245">
        <f t="shared" si="160"/>
        <v>1099</v>
      </c>
      <c r="FM138" s="245">
        <f t="shared" si="161"/>
        <v>542</v>
      </c>
      <c r="FN138" s="245">
        <f t="shared" si="162"/>
        <v>203</v>
      </c>
      <c r="FO138" s="245">
        <f t="shared" si="163"/>
        <v>18</v>
      </c>
      <c r="FP138" s="266">
        <f t="shared" si="187"/>
        <v>26025</v>
      </c>
      <c r="FQ138" s="443">
        <f t="shared" si="164"/>
        <v>0</v>
      </c>
    </row>
    <row r="139" spans="1:173" s="232" customFormat="1" ht="12.75" x14ac:dyDescent="0.15">
      <c r="A139" s="230" t="s">
        <v>1198</v>
      </c>
      <c r="B139" s="261" t="s">
        <v>1067</v>
      </c>
      <c r="C139" s="245">
        <v>17087</v>
      </c>
      <c r="D139" s="245">
        <v>102</v>
      </c>
      <c r="E139" s="245">
        <v>104</v>
      </c>
      <c r="F139" s="245">
        <v>116</v>
      </c>
      <c r="G139" s="245">
        <v>133</v>
      </c>
      <c r="H139" s="245">
        <v>124</v>
      </c>
      <c r="I139" s="245">
        <v>122</v>
      </c>
      <c r="J139" s="245">
        <v>121</v>
      </c>
      <c r="K139" s="245">
        <v>122</v>
      </c>
      <c r="L139" s="245">
        <v>130</v>
      </c>
      <c r="M139" s="245">
        <v>167</v>
      </c>
      <c r="N139" s="245">
        <v>161</v>
      </c>
      <c r="O139" s="245">
        <v>160</v>
      </c>
      <c r="P139" s="245">
        <v>163</v>
      </c>
      <c r="Q139" s="245">
        <v>158</v>
      </c>
      <c r="R139" s="245">
        <v>195</v>
      </c>
      <c r="S139" s="245">
        <v>183</v>
      </c>
      <c r="T139" s="245">
        <v>158</v>
      </c>
      <c r="U139" s="245">
        <v>182</v>
      </c>
      <c r="V139" s="245">
        <v>127</v>
      </c>
      <c r="W139" s="245">
        <v>69</v>
      </c>
      <c r="X139" s="245">
        <v>79</v>
      </c>
      <c r="Y139" s="245">
        <v>96</v>
      </c>
      <c r="Z139" s="245">
        <v>109</v>
      </c>
      <c r="AA139" s="245">
        <v>126</v>
      </c>
      <c r="AB139" s="245">
        <v>107</v>
      </c>
      <c r="AC139" s="245">
        <v>137</v>
      </c>
      <c r="AD139" s="245">
        <v>138</v>
      </c>
      <c r="AE139" s="245">
        <v>153</v>
      </c>
      <c r="AF139" s="245">
        <v>124</v>
      </c>
      <c r="AG139" s="245">
        <v>133</v>
      </c>
      <c r="AH139" s="245">
        <v>166</v>
      </c>
      <c r="AI139" s="245">
        <v>134</v>
      </c>
      <c r="AJ139" s="245">
        <v>182</v>
      </c>
      <c r="AK139" s="245">
        <v>158</v>
      </c>
      <c r="AL139" s="245">
        <v>179</v>
      </c>
      <c r="AM139" s="245">
        <v>179</v>
      </c>
      <c r="AN139" s="245">
        <v>203</v>
      </c>
      <c r="AO139" s="245">
        <v>199</v>
      </c>
      <c r="AP139" s="245">
        <v>201</v>
      </c>
      <c r="AQ139" s="245">
        <v>198</v>
      </c>
      <c r="AR139" s="245">
        <v>174</v>
      </c>
      <c r="AS139" s="245">
        <v>207</v>
      </c>
      <c r="AT139" s="245">
        <v>177</v>
      </c>
      <c r="AU139" s="245">
        <v>176</v>
      </c>
      <c r="AV139" s="245">
        <v>153</v>
      </c>
      <c r="AW139" s="245">
        <v>192</v>
      </c>
      <c r="AX139" s="245">
        <v>179</v>
      </c>
      <c r="AY139" s="245">
        <v>215</v>
      </c>
      <c r="AZ139" s="245">
        <v>210</v>
      </c>
      <c r="BA139" s="245">
        <v>186</v>
      </c>
      <c r="BB139" s="245">
        <v>188</v>
      </c>
      <c r="BC139" s="245">
        <v>213</v>
      </c>
      <c r="BD139" s="245">
        <v>238</v>
      </c>
      <c r="BE139" s="245">
        <v>219</v>
      </c>
      <c r="BF139" s="245">
        <v>205</v>
      </c>
      <c r="BG139" s="245">
        <v>246</v>
      </c>
      <c r="BH139" s="245">
        <v>233</v>
      </c>
      <c r="BI139" s="245">
        <v>221</v>
      </c>
      <c r="BJ139" s="245">
        <v>238</v>
      </c>
      <c r="BK139" s="245">
        <v>244</v>
      </c>
      <c r="BL139" s="245">
        <v>274</v>
      </c>
      <c r="BM139" s="245">
        <v>291</v>
      </c>
      <c r="BN139" s="245">
        <v>303</v>
      </c>
      <c r="BO139" s="245">
        <v>263</v>
      </c>
      <c r="BP139" s="245">
        <v>170</v>
      </c>
      <c r="BQ139" s="245">
        <v>205</v>
      </c>
      <c r="BR139" s="245">
        <v>235</v>
      </c>
      <c r="BS139" s="245">
        <v>238</v>
      </c>
      <c r="BT139" s="245">
        <v>247</v>
      </c>
      <c r="BU139" s="245">
        <v>243</v>
      </c>
      <c r="BV139" s="245">
        <v>189</v>
      </c>
      <c r="BW139" s="245">
        <v>183</v>
      </c>
      <c r="BX139" s="245">
        <v>212</v>
      </c>
      <c r="BY139" s="245">
        <v>225</v>
      </c>
      <c r="BZ139" s="245">
        <v>225</v>
      </c>
      <c r="CA139" s="245">
        <v>216</v>
      </c>
      <c r="CB139" s="245">
        <v>250</v>
      </c>
      <c r="CC139" s="245">
        <v>247</v>
      </c>
      <c r="CD139" s="245">
        <v>254</v>
      </c>
      <c r="CE139" s="245">
        <v>234</v>
      </c>
      <c r="CF139" s="245">
        <v>231</v>
      </c>
      <c r="CG139" s="245">
        <v>222</v>
      </c>
      <c r="CH139" s="245">
        <v>232</v>
      </c>
      <c r="CI139" s="245">
        <v>243</v>
      </c>
      <c r="CJ139" s="245">
        <v>213</v>
      </c>
      <c r="CK139" s="245">
        <v>202</v>
      </c>
      <c r="CL139" s="245">
        <v>182</v>
      </c>
      <c r="CM139" s="245">
        <v>150</v>
      </c>
      <c r="CN139" s="245">
        <v>130</v>
      </c>
      <c r="CO139" s="245">
        <v>109</v>
      </c>
      <c r="CP139" s="245">
        <v>122</v>
      </c>
      <c r="CQ139" s="245">
        <v>88</v>
      </c>
      <c r="CR139" s="245">
        <v>62</v>
      </c>
      <c r="CS139" s="245">
        <v>72</v>
      </c>
      <c r="CT139" s="245">
        <v>53</v>
      </c>
      <c r="CU139" s="245">
        <v>37</v>
      </c>
      <c r="CV139" s="245">
        <v>28</v>
      </c>
      <c r="CW139" s="245">
        <v>21</v>
      </c>
      <c r="CX139" s="245">
        <v>28</v>
      </c>
      <c r="CY139" s="245">
        <v>14</v>
      </c>
      <c r="CZ139" s="245">
        <v>26</v>
      </c>
      <c r="DA139" s="266">
        <v>6</v>
      </c>
      <c r="DB139" s="245">
        <v>579</v>
      </c>
      <c r="DC139" s="245">
        <v>662</v>
      </c>
      <c r="DD139" s="245">
        <v>837</v>
      </c>
      <c r="DE139" s="245">
        <v>719</v>
      </c>
      <c r="DF139" s="245">
        <v>517</v>
      </c>
      <c r="DG139" s="245">
        <v>685</v>
      </c>
      <c r="DH139" s="245">
        <v>819</v>
      </c>
      <c r="DI139" s="245">
        <v>980</v>
      </c>
      <c r="DJ139" s="245">
        <v>887</v>
      </c>
      <c r="DK139" s="245">
        <v>982</v>
      </c>
      <c r="DL139" s="245">
        <v>1063</v>
      </c>
      <c r="DM139" s="245">
        <v>1182</v>
      </c>
      <c r="DN139" s="245">
        <v>1301</v>
      </c>
      <c r="DO139" s="245">
        <v>1168</v>
      </c>
      <c r="DP139" s="245">
        <v>1034</v>
      </c>
      <c r="DQ139" s="245">
        <v>1201</v>
      </c>
      <c r="DR139" s="245">
        <v>1141</v>
      </c>
      <c r="DS139" s="245">
        <v>773</v>
      </c>
      <c r="DT139" s="245">
        <v>397</v>
      </c>
      <c r="DU139" s="245">
        <v>128</v>
      </c>
      <c r="DV139" s="245">
        <v>26</v>
      </c>
      <c r="DW139" s="266">
        <f t="shared" si="165"/>
        <v>17081</v>
      </c>
      <c r="DX139" s="447">
        <f t="shared" si="166"/>
        <v>0</v>
      </c>
      <c r="DY139" s="447">
        <f t="shared" si="167"/>
        <v>0</v>
      </c>
      <c r="DZ139" s="447">
        <f t="shared" si="168"/>
        <v>0</v>
      </c>
      <c r="EA139" s="447">
        <f t="shared" si="169"/>
        <v>0</v>
      </c>
      <c r="EB139" s="447">
        <f t="shared" si="170"/>
        <v>0</v>
      </c>
      <c r="EC139" s="447">
        <f t="shared" si="171"/>
        <v>0</v>
      </c>
      <c r="ED139" s="447">
        <f t="shared" si="172"/>
        <v>0</v>
      </c>
      <c r="EE139" s="447">
        <f t="shared" si="173"/>
        <v>0</v>
      </c>
      <c r="EF139" s="447">
        <f t="shared" si="174"/>
        <v>0</v>
      </c>
      <c r="EG139" s="448">
        <f t="shared" ref="EG139:EL139" si="189">ROUND($DA139*DK139/$DW139,0)+1</f>
        <v>1</v>
      </c>
      <c r="EH139" s="448">
        <f t="shared" si="189"/>
        <v>1</v>
      </c>
      <c r="EI139" s="448">
        <f t="shared" si="189"/>
        <v>1</v>
      </c>
      <c r="EJ139" s="448">
        <f t="shared" si="189"/>
        <v>1</v>
      </c>
      <c r="EK139" s="448">
        <f t="shared" si="189"/>
        <v>1</v>
      </c>
      <c r="EL139" s="448">
        <f t="shared" si="189"/>
        <v>1</v>
      </c>
      <c r="EM139" s="447">
        <f t="shared" si="180"/>
        <v>0</v>
      </c>
      <c r="EN139" s="447">
        <f t="shared" si="181"/>
        <v>0</v>
      </c>
      <c r="EO139" s="447">
        <f t="shared" si="182"/>
        <v>0</v>
      </c>
      <c r="EP139" s="447">
        <f t="shared" si="183"/>
        <v>0</v>
      </c>
      <c r="EQ139" s="447">
        <f t="shared" si="184"/>
        <v>0</v>
      </c>
      <c r="ER139" s="447">
        <f t="shared" si="185"/>
        <v>0</v>
      </c>
      <c r="ES139" s="245">
        <f t="shared" si="186"/>
        <v>6</v>
      </c>
      <c r="EU139" s="245">
        <f t="shared" si="143"/>
        <v>579</v>
      </c>
      <c r="EV139" s="245">
        <f t="shared" si="144"/>
        <v>662</v>
      </c>
      <c r="EW139" s="245">
        <f t="shared" si="145"/>
        <v>837</v>
      </c>
      <c r="EX139" s="245">
        <f t="shared" si="146"/>
        <v>719</v>
      </c>
      <c r="EY139" s="245">
        <f t="shared" si="147"/>
        <v>517</v>
      </c>
      <c r="EZ139" s="245">
        <f t="shared" si="148"/>
        <v>685</v>
      </c>
      <c r="FA139" s="245">
        <f t="shared" si="149"/>
        <v>819</v>
      </c>
      <c r="FB139" s="245">
        <f t="shared" si="150"/>
        <v>980</v>
      </c>
      <c r="FC139" s="245">
        <f t="shared" si="151"/>
        <v>887</v>
      </c>
      <c r="FD139" s="245">
        <f t="shared" si="152"/>
        <v>983</v>
      </c>
      <c r="FE139" s="245">
        <f t="shared" si="153"/>
        <v>1064</v>
      </c>
      <c r="FF139" s="245">
        <f t="shared" si="154"/>
        <v>1183</v>
      </c>
      <c r="FG139" s="245">
        <f t="shared" si="155"/>
        <v>1302</v>
      </c>
      <c r="FH139" s="245">
        <f t="shared" si="156"/>
        <v>1169</v>
      </c>
      <c r="FI139" s="245">
        <f t="shared" si="157"/>
        <v>1035</v>
      </c>
      <c r="FJ139" s="245">
        <f t="shared" si="158"/>
        <v>1201</v>
      </c>
      <c r="FK139" s="245">
        <f t="shared" si="159"/>
        <v>1141</v>
      </c>
      <c r="FL139" s="245">
        <f t="shared" si="160"/>
        <v>773</v>
      </c>
      <c r="FM139" s="245">
        <f t="shared" si="161"/>
        <v>397</v>
      </c>
      <c r="FN139" s="245">
        <f t="shared" si="162"/>
        <v>128</v>
      </c>
      <c r="FO139" s="245">
        <f t="shared" si="163"/>
        <v>26</v>
      </c>
      <c r="FP139" s="266">
        <f t="shared" si="187"/>
        <v>17087</v>
      </c>
      <c r="FQ139" s="443">
        <f t="shared" si="164"/>
        <v>0</v>
      </c>
    </row>
    <row r="140" spans="1:173" s="232" customFormat="1" ht="12.75" x14ac:dyDescent="0.15">
      <c r="A140" s="230" t="s">
        <v>1199</v>
      </c>
      <c r="B140" s="261" t="s">
        <v>1067</v>
      </c>
      <c r="C140" s="245">
        <v>24443</v>
      </c>
      <c r="D140" s="245">
        <v>145</v>
      </c>
      <c r="E140" s="245">
        <v>146</v>
      </c>
      <c r="F140" s="245">
        <v>171</v>
      </c>
      <c r="G140" s="245">
        <v>151</v>
      </c>
      <c r="H140" s="245">
        <v>157</v>
      </c>
      <c r="I140" s="245">
        <v>148</v>
      </c>
      <c r="J140" s="245">
        <v>157</v>
      </c>
      <c r="K140" s="245">
        <v>165</v>
      </c>
      <c r="L140" s="245">
        <v>180</v>
      </c>
      <c r="M140" s="245">
        <v>193</v>
      </c>
      <c r="N140" s="245">
        <v>180</v>
      </c>
      <c r="O140" s="245">
        <v>187</v>
      </c>
      <c r="P140" s="245">
        <v>203</v>
      </c>
      <c r="Q140" s="245">
        <v>185</v>
      </c>
      <c r="R140" s="245">
        <v>213</v>
      </c>
      <c r="S140" s="245">
        <v>188</v>
      </c>
      <c r="T140" s="245">
        <v>228</v>
      </c>
      <c r="U140" s="245">
        <v>184</v>
      </c>
      <c r="V140" s="245">
        <v>191</v>
      </c>
      <c r="W140" s="245">
        <v>171</v>
      </c>
      <c r="X140" s="245">
        <v>189</v>
      </c>
      <c r="Y140" s="245">
        <v>169</v>
      </c>
      <c r="Z140" s="245">
        <v>196</v>
      </c>
      <c r="AA140" s="245">
        <v>195</v>
      </c>
      <c r="AB140" s="245">
        <v>204</v>
      </c>
      <c r="AC140" s="245">
        <v>176</v>
      </c>
      <c r="AD140" s="245">
        <v>165</v>
      </c>
      <c r="AE140" s="245">
        <v>192</v>
      </c>
      <c r="AF140" s="245">
        <v>189</v>
      </c>
      <c r="AG140" s="245">
        <v>211</v>
      </c>
      <c r="AH140" s="245">
        <v>208</v>
      </c>
      <c r="AI140" s="245">
        <v>221</v>
      </c>
      <c r="AJ140" s="245">
        <v>238</v>
      </c>
      <c r="AK140" s="245">
        <v>258</v>
      </c>
      <c r="AL140" s="245">
        <v>247</v>
      </c>
      <c r="AM140" s="245">
        <v>228</v>
      </c>
      <c r="AN140" s="245">
        <v>277</v>
      </c>
      <c r="AO140" s="245">
        <v>276</v>
      </c>
      <c r="AP140" s="245">
        <v>257</v>
      </c>
      <c r="AQ140" s="245">
        <v>264</v>
      </c>
      <c r="AR140" s="245">
        <v>253</v>
      </c>
      <c r="AS140" s="245">
        <v>245</v>
      </c>
      <c r="AT140" s="245">
        <v>282</v>
      </c>
      <c r="AU140" s="245">
        <v>244</v>
      </c>
      <c r="AV140" s="245">
        <v>211</v>
      </c>
      <c r="AW140" s="245">
        <v>272</v>
      </c>
      <c r="AX140" s="245">
        <v>278</v>
      </c>
      <c r="AY140" s="245">
        <v>235</v>
      </c>
      <c r="AZ140" s="245">
        <v>232</v>
      </c>
      <c r="BA140" s="245">
        <v>255</v>
      </c>
      <c r="BB140" s="245">
        <v>272</v>
      </c>
      <c r="BC140" s="245">
        <v>310</v>
      </c>
      <c r="BD140" s="245">
        <v>300</v>
      </c>
      <c r="BE140" s="245">
        <v>261</v>
      </c>
      <c r="BF140" s="245">
        <v>313</v>
      </c>
      <c r="BG140" s="245">
        <v>319</v>
      </c>
      <c r="BH140" s="245">
        <v>323</v>
      </c>
      <c r="BI140" s="245">
        <v>333</v>
      </c>
      <c r="BJ140" s="245">
        <v>399</v>
      </c>
      <c r="BK140" s="245">
        <v>371</v>
      </c>
      <c r="BL140" s="245">
        <v>410</v>
      </c>
      <c r="BM140" s="245">
        <v>426</v>
      </c>
      <c r="BN140" s="245">
        <v>494</v>
      </c>
      <c r="BO140" s="245">
        <v>435</v>
      </c>
      <c r="BP140" s="245">
        <v>260</v>
      </c>
      <c r="BQ140" s="245">
        <v>274</v>
      </c>
      <c r="BR140" s="245">
        <v>343</v>
      </c>
      <c r="BS140" s="245">
        <v>329</v>
      </c>
      <c r="BT140" s="245">
        <v>392</v>
      </c>
      <c r="BU140" s="245">
        <v>362</v>
      </c>
      <c r="BV140" s="245">
        <v>316</v>
      </c>
      <c r="BW140" s="245">
        <v>275</v>
      </c>
      <c r="BX140" s="245">
        <v>306</v>
      </c>
      <c r="BY140" s="245">
        <v>341</v>
      </c>
      <c r="BZ140" s="245">
        <v>387</v>
      </c>
      <c r="CA140" s="245">
        <v>360</v>
      </c>
      <c r="CB140" s="245">
        <v>329</v>
      </c>
      <c r="CC140" s="245">
        <v>380</v>
      </c>
      <c r="CD140" s="245">
        <v>385</v>
      </c>
      <c r="CE140" s="245">
        <v>374</v>
      </c>
      <c r="CF140" s="245">
        <v>328</v>
      </c>
      <c r="CG140" s="245">
        <v>357</v>
      </c>
      <c r="CH140" s="245">
        <v>354</v>
      </c>
      <c r="CI140" s="245">
        <v>313</v>
      </c>
      <c r="CJ140" s="245">
        <v>355</v>
      </c>
      <c r="CK140" s="245">
        <v>259</v>
      </c>
      <c r="CL140" s="245">
        <v>249</v>
      </c>
      <c r="CM140" s="245">
        <v>265</v>
      </c>
      <c r="CN140" s="245">
        <v>210</v>
      </c>
      <c r="CO140" s="245">
        <v>169</v>
      </c>
      <c r="CP140" s="245">
        <v>161</v>
      </c>
      <c r="CQ140" s="245">
        <v>119</v>
      </c>
      <c r="CR140" s="245">
        <v>117</v>
      </c>
      <c r="CS140" s="245">
        <v>81</v>
      </c>
      <c r="CT140" s="245">
        <v>92</v>
      </c>
      <c r="CU140" s="245">
        <v>61</v>
      </c>
      <c r="CV140" s="245">
        <v>47</v>
      </c>
      <c r="CW140" s="245">
        <v>40</v>
      </c>
      <c r="CX140" s="245">
        <v>24</v>
      </c>
      <c r="CY140" s="245">
        <v>18</v>
      </c>
      <c r="CZ140" s="245">
        <v>35</v>
      </c>
      <c r="DA140" s="266">
        <v>0</v>
      </c>
      <c r="DB140" s="245">
        <v>770</v>
      </c>
      <c r="DC140" s="245">
        <v>843</v>
      </c>
      <c r="DD140" s="245">
        <v>968</v>
      </c>
      <c r="DE140" s="245">
        <v>962</v>
      </c>
      <c r="DF140" s="245">
        <v>953</v>
      </c>
      <c r="DG140" s="245">
        <v>933</v>
      </c>
      <c r="DH140" s="245">
        <v>1172</v>
      </c>
      <c r="DI140" s="245">
        <v>1302</v>
      </c>
      <c r="DJ140" s="245">
        <v>1235</v>
      </c>
      <c r="DK140" s="245">
        <v>1272</v>
      </c>
      <c r="DL140" s="245">
        <v>1456</v>
      </c>
      <c r="DM140" s="245">
        <v>1745</v>
      </c>
      <c r="DN140" s="245">
        <v>2025</v>
      </c>
      <c r="DO140" s="245">
        <v>1700</v>
      </c>
      <c r="DP140" s="245">
        <v>1625</v>
      </c>
      <c r="DQ140" s="245">
        <v>1828</v>
      </c>
      <c r="DR140" s="245">
        <v>1707</v>
      </c>
      <c r="DS140" s="245">
        <v>1152</v>
      </c>
      <c r="DT140" s="245">
        <v>570</v>
      </c>
      <c r="DU140" s="245">
        <v>190</v>
      </c>
      <c r="DV140" s="245">
        <v>35</v>
      </c>
      <c r="DW140" s="266">
        <f t="shared" si="165"/>
        <v>24443</v>
      </c>
      <c r="DX140" s="447">
        <f t="shared" si="166"/>
        <v>0</v>
      </c>
      <c r="DY140" s="447">
        <f t="shared" si="167"/>
        <v>0</v>
      </c>
      <c r="DZ140" s="447">
        <f t="shared" si="168"/>
        <v>0</v>
      </c>
      <c r="EA140" s="447">
        <f t="shared" si="169"/>
        <v>0</v>
      </c>
      <c r="EB140" s="447">
        <f t="shared" si="170"/>
        <v>0</v>
      </c>
      <c r="EC140" s="447">
        <f t="shared" si="171"/>
        <v>0</v>
      </c>
      <c r="ED140" s="447">
        <f t="shared" si="172"/>
        <v>0</v>
      </c>
      <c r="EE140" s="447">
        <f t="shared" si="173"/>
        <v>0</v>
      </c>
      <c r="EF140" s="447">
        <f t="shared" si="174"/>
        <v>0</v>
      </c>
      <c r="EG140" s="447">
        <f t="shared" si="175"/>
        <v>0</v>
      </c>
      <c r="EH140" s="447">
        <f t="shared" si="176"/>
        <v>0</v>
      </c>
      <c r="EI140" s="447">
        <f t="shared" si="177"/>
        <v>0</v>
      </c>
      <c r="EJ140" s="448">
        <f t="shared" si="188"/>
        <v>0</v>
      </c>
      <c r="EK140" s="447">
        <f t="shared" si="178"/>
        <v>0</v>
      </c>
      <c r="EL140" s="447">
        <f t="shared" si="179"/>
        <v>0</v>
      </c>
      <c r="EM140" s="447">
        <f t="shared" si="180"/>
        <v>0</v>
      </c>
      <c r="EN140" s="447">
        <f t="shared" si="181"/>
        <v>0</v>
      </c>
      <c r="EO140" s="447">
        <f t="shared" si="182"/>
        <v>0</v>
      </c>
      <c r="EP140" s="447">
        <f t="shared" si="183"/>
        <v>0</v>
      </c>
      <c r="EQ140" s="447">
        <f t="shared" si="184"/>
        <v>0</v>
      </c>
      <c r="ER140" s="447">
        <f t="shared" si="185"/>
        <v>0</v>
      </c>
      <c r="ES140" s="245">
        <f t="shared" si="186"/>
        <v>0</v>
      </c>
      <c r="EU140" s="245">
        <f t="shared" si="143"/>
        <v>770</v>
      </c>
      <c r="EV140" s="245">
        <f t="shared" si="144"/>
        <v>843</v>
      </c>
      <c r="EW140" s="245">
        <f t="shared" si="145"/>
        <v>968</v>
      </c>
      <c r="EX140" s="245">
        <f t="shared" si="146"/>
        <v>962</v>
      </c>
      <c r="EY140" s="245">
        <f t="shared" si="147"/>
        <v>953</v>
      </c>
      <c r="EZ140" s="245">
        <f t="shared" si="148"/>
        <v>933</v>
      </c>
      <c r="FA140" s="245">
        <f t="shared" si="149"/>
        <v>1172</v>
      </c>
      <c r="FB140" s="245">
        <f t="shared" si="150"/>
        <v>1302</v>
      </c>
      <c r="FC140" s="245">
        <f t="shared" si="151"/>
        <v>1235</v>
      </c>
      <c r="FD140" s="245">
        <f t="shared" si="152"/>
        <v>1272</v>
      </c>
      <c r="FE140" s="245">
        <f t="shared" si="153"/>
        <v>1456</v>
      </c>
      <c r="FF140" s="245">
        <f t="shared" si="154"/>
        <v>1745</v>
      </c>
      <c r="FG140" s="245">
        <f t="shared" si="155"/>
        <v>2025</v>
      </c>
      <c r="FH140" s="245">
        <f t="shared" si="156"/>
        <v>1700</v>
      </c>
      <c r="FI140" s="245">
        <f t="shared" si="157"/>
        <v>1625</v>
      </c>
      <c r="FJ140" s="245">
        <f t="shared" si="158"/>
        <v>1828</v>
      </c>
      <c r="FK140" s="245">
        <f t="shared" si="159"/>
        <v>1707</v>
      </c>
      <c r="FL140" s="245">
        <f t="shared" si="160"/>
        <v>1152</v>
      </c>
      <c r="FM140" s="245">
        <f t="shared" si="161"/>
        <v>570</v>
      </c>
      <c r="FN140" s="245">
        <f t="shared" si="162"/>
        <v>190</v>
      </c>
      <c r="FO140" s="245">
        <f t="shared" si="163"/>
        <v>35</v>
      </c>
      <c r="FP140" s="266">
        <f t="shared" si="187"/>
        <v>24443</v>
      </c>
      <c r="FQ140" s="443">
        <f t="shared" si="164"/>
        <v>0</v>
      </c>
    </row>
    <row r="141" spans="1:173" s="232" customFormat="1" ht="12.75" x14ac:dyDescent="0.15">
      <c r="A141" s="230" t="s">
        <v>1200</v>
      </c>
      <c r="B141" s="261" t="s">
        <v>1067</v>
      </c>
      <c r="C141" s="245">
        <v>21605</v>
      </c>
      <c r="D141" s="245">
        <v>140</v>
      </c>
      <c r="E141" s="245">
        <v>165</v>
      </c>
      <c r="F141" s="245">
        <v>165</v>
      </c>
      <c r="G141" s="245">
        <v>152</v>
      </c>
      <c r="H141" s="245">
        <v>187</v>
      </c>
      <c r="I141" s="245">
        <v>168</v>
      </c>
      <c r="J141" s="245">
        <v>165</v>
      </c>
      <c r="K141" s="245">
        <v>200</v>
      </c>
      <c r="L141" s="245">
        <v>203</v>
      </c>
      <c r="M141" s="245">
        <v>194</v>
      </c>
      <c r="N141" s="245">
        <v>215</v>
      </c>
      <c r="O141" s="245">
        <v>219</v>
      </c>
      <c r="P141" s="245">
        <v>217</v>
      </c>
      <c r="Q141" s="245">
        <v>224</v>
      </c>
      <c r="R141" s="245">
        <v>207</v>
      </c>
      <c r="S141" s="245">
        <v>219</v>
      </c>
      <c r="T141" s="245">
        <v>189</v>
      </c>
      <c r="U141" s="245">
        <v>197</v>
      </c>
      <c r="V141" s="245">
        <v>138</v>
      </c>
      <c r="W141" s="245">
        <v>121</v>
      </c>
      <c r="X141" s="245">
        <v>129</v>
      </c>
      <c r="Y141" s="245">
        <v>154</v>
      </c>
      <c r="Z141" s="245">
        <v>161</v>
      </c>
      <c r="AA141" s="245">
        <v>171</v>
      </c>
      <c r="AB141" s="245">
        <v>178</v>
      </c>
      <c r="AC141" s="245">
        <v>181</v>
      </c>
      <c r="AD141" s="245">
        <v>176</v>
      </c>
      <c r="AE141" s="245">
        <v>192</v>
      </c>
      <c r="AF141" s="245">
        <v>206</v>
      </c>
      <c r="AG141" s="245">
        <v>175</v>
      </c>
      <c r="AH141" s="245">
        <v>216</v>
      </c>
      <c r="AI141" s="245">
        <v>206</v>
      </c>
      <c r="AJ141" s="245">
        <v>212</v>
      </c>
      <c r="AK141" s="245">
        <v>216</v>
      </c>
      <c r="AL141" s="245">
        <v>231</v>
      </c>
      <c r="AM141" s="245">
        <v>244</v>
      </c>
      <c r="AN141" s="245">
        <v>262</v>
      </c>
      <c r="AO141" s="245">
        <v>270</v>
      </c>
      <c r="AP141" s="245">
        <v>245</v>
      </c>
      <c r="AQ141" s="245">
        <v>259</v>
      </c>
      <c r="AR141" s="245">
        <v>218</v>
      </c>
      <c r="AS141" s="245">
        <v>247</v>
      </c>
      <c r="AT141" s="245">
        <v>242</v>
      </c>
      <c r="AU141" s="245">
        <v>226</v>
      </c>
      <c r="AV141" s="245">
        <v>188</v>
      </c>
      <c r="AW141" s="245">
        <v>259</v>
      </c>
      <c r="AX141" s="245">
        <v>207</v>
      </c>
      <c r="AY141" s="245">
        <v>232</v>
      </c>
      <c r="AZ141" s="245">
        <v>254</v>
      </c>
      <c r="BA141" s="245">
        <v>271</v>
      </c>
      <c r="BB141" s="245">
        <v>292</v>
      </c>
      <c r="BC141" s="245">
        <v>295</v>
      </c>
      <c r="BD141" s="245">
        <v>245</v>
      </c>
      <c r="BE141" s="245">
        <v>274</v>
      </c>
      <c r="BF141" s="245">
        <v>296</v>
      </c>
      <c r="BG141" s="245">
        <v>290</v>
      </c>
      <c r="BH141" s="245">
        <v>317</v>
      </c>
      <c r="BI141" s="245">
        <v>318</v>
      </c>
      <c r="BJ141" s="245">
        <v>315</v>
      </c>
      <c r="BK141" s="245">
        <v>349</v>
      </c>
      <c r="BL141" s="245">
        <v>368</v>
      </c>
      <c r="BM141" s="245">
        <v>409</v>
      </c>
      <c r="BN141" s="245">
        <v>438</v>
      </c>
      <c r="BO141" s="245">
        <v>331</v>
      </c>
      <c r="BP141" s="245">
        <v>193</v>
      </c>
      <c r="BQ141" s="245">
        <v>245</v>
      </c>
      <c r="BR141" s="245">
        <v>285</v>
      </c>
      <c r="BS141" s="245">
        <v>265</v>
      </c>
      <c r="BT141" s="245">
        <v>272</v>
      </c>
      <c r="BU141" s="245">
        <v>302</v>
      </c>
      <c r="BV141" s="245">
        <v>273</v>
      </c>
      <c r="BW141" s="245">
        <v>213</v>
      </c>
      <c r="BX141" s="245">
        <v>298</v>
      </c>
      <c r="BY141" s="245">
        <v>264</v>
      </c>
      <c r="BZ141" s="245">
        <v>294</v>
      </c>
      <c r="CA141" s="245">
        <v>291</v>
      </c>
      <c r="CB141" s="245">
        <v>295</v>
      </c>
      <c r="CC141" s="245">
        <v>299</v>
      </c>
      <c r="CD141" s="245">
        <v>243</v>
      </c>
      <c r="CE141" s="245">
        <v>316</v>
      </c>
      <c r="CF141" s="245">
        <v>224</v>
      </c>
      <c r="CG141" s="245">
        <v>263</v>
      </c>
      <c r="CH141" s="245">
        <v>250</v>
      </c>
      <c r="CI141" s="245">
        <v>248</v>
      </c>
      <c r="CJ141" s="245">
        <v>242</v>
      </c>
      <c r="CK141" s="245">
        <v>212</v>
      </c>
      <c r="CL141" s="245">
        <v>198</v>
      </c>
      <c r="CM141" s="245">
        <v>172</v>
      </c>
      <c r="CN141" s="245">
        <v>140</v>
      </c>
      <c r="CO141" s="245">
        <v>146</v>
      </c>
      <c r="CP141" s="245">
        <v>116</v>
      </c>
      <c r="CQ141" s="245">
        <v>83</v>
      </c>
      <c r="CR141" s="245">
        <v>66</v>
      </c>
      <c r="CS141" s="245">
        <v>60</v>
      </c>
      <c r="CT141" s="245">
        <v>50</v>
      </c>
      <c r="CU141" s="245">
        <v>43</v>
      </c>
      <c r="CV141" s="245">
        <v>46</v>
      </c>
      <c r="CW141" s="245">
        <v>9</v>
      </c>
      <c r="CX141" s="245">
        <v>15</v>
      </c>
      <c r="CY141" s="245">
        <v>6</v>
      </c>
      <c r="CZ141" s="245">
        <v>17</v>
      </c>
      <c r="DA141" s="266">
        <v>1</v>
      </c>
      <c r="DB141" s="245">
        <v>809</v>
      </c>
      <c r="DC141" s="245">
        <v>930</v>
      </c>
      <c r="DD141" s="245">
        <v>1082</v>
      </c>
      <c r="DE141" s="245">
        <v>864</v>
      </c>
      <c r="DF141" s="245">
        <v>793</v>
      </c>
      <c r="DG141" s="245">
        <v>930</v>
      </c>
      <c r="DH141" s="245">
        <v>1081</v>
      </c>
      <c r="DI141" s="245">
        <v>1280</v>
      </c>
      <c r="DJ141" s="245">
        <v>1121</v>
      </c>
      <c r="DK141" s="245">
        <v>1223</v>
      </c>
      <c r="DL141" s="245">
        <v>1402</v>
      </c>
      <c r="DM141" s="245">
        <v>1589</v>
      </c>
      <c r="DN141" s="245">
        <v>1739</v>
      </c>
      <c r="DO141" s="245">
        <v>1369</v>
      </c>
      <c r="DP141" s="245">
        <v>1342</v>
      </c>
      <c r="DQ141" s="245">
        <v>1444</v>
      </c>
      <c r="DR141" s="245">
        <v>1227</v>
      </c>
      <c r="DS141" s="245">
        <v>868</v>
      </c>
      <c r="DT141" s="245">
        <v>375</v>
      </c>
      <c r="DU141" s="245">
        <v>119</v>
      </c>
      <c r="DV141" s="245">
        <v>17</v>
      </c>
      <c r="DW141" s="266">
        <f t="shared" si="165"/>
        <v>21604</v>
      </c>
      <c r="DX141" s="447">
        <f t="shared" si="166"/>
        <v>0</v>
      </c>
      <c r="DY141" s="447">
        <f t="shared" si="167"/>
        <v>0</v>
      </c>
      <c r="DZ141" s="447">
        <f t="shared" si="168"/>
        <v>0</v>
      </c>
      <c r="EA141" s="447">
        <f t="shared" si="169"/>
        <v>0</v>
      </c>
      <c r="EB141" s="447">
        <f t="shared" si="170"/>
        <v>0</v>
      </c>
      <c r="EC141" s="447">
        <f t="shared" si="171"/>
        <v>0</v>
      </c>
      <c r="ED141" s="447">
        <f t="shared" si="172"/>
        <v>0</v>
      </c>
      <c r="EE141" s="447">
        <f t="shared" si="173"/>
        <v>0</v>
      </c>
      <c r="EF141" s="447">
        <f t="shared" si="174"/>
        <v>0</v>
      </c>
      <c r="EG141" s="447">
        <f t="shared" si="175"/>
        <v>0</v>
      </c>
      <c r="EH141" s="447">
        <f t="shared" si="176"/>
        <v>0</v>
      </c>
      <c r="EI141" s="447">
        <f t="shared" si="177"/>
        <v>0</v>
      </c>
      <c r="EJ141" s="448">
        <f>ROUND($DA141*DN141/$DW141,0)+1</f>
        <v>1</v>
      </c>
      <c r="EK141" s="447">
        <f t="shared" si="178"/>
        <v>0</v>
      </c>
      <c r="EL141" s="447">
        <f t="shared" si="179"/>
        <v>0</v>
      </c>
      <c r="EM141" s="447">
        <f t="shared" si="180"/>
        <v>0</v>
      </c>
      <c r="EN141" s="447">
        <f t="shared" si="181"/>
        <v>0</v>
      </c>
      <c r="EO141" s="447">
        <f t="shared" si="182"/>
        <v>0</v>
      </c>
      <c r="EP141" s="447">
        <f t="shared" si="183"/>
        <v>0</v>
      </c>
      <c r="EQ141" s="447">
        <f t="shared" si="184"/>
        <v>0</v>
      </c>
      <c r="ER141" s="447">
        <f t="shared" si="185"/>
        <v>0</v>
      </c>
      <c r="ES141" s="245">
        <f t="shared" si="186"/>
        <v>1</v>
      </c>
      <c r="EU141" s="245">
        <f t="shared" si="143"/>
        <v>809</v>
      </c>
      <c r="EV141" s="245">
        <f t="shared" si="144"/>
        <v>930</v>
      </c>
      <c r="EW141" s="245">
        <f t="shared" si="145"/>
        <v>1082</v>
      </c>
      <c r="EX141" s="245">
        <f t="shared" si="146"/>
        <v>864</v>
      </c>
      <c r="EY141" s="245">
        <f t="shared" si="147"/>
        <v>793</v>
      </c>
      <c r="EZ141" s="245">
        <f t="shared" si="148"/>
        <v>930</v>
      </c>
      <c r="FA141" s="245">
        <f t="shared" si="149"/>
        <v>1081</v>
      </c>
      <c r="FB141" s="245">
        <f t="shared" si="150"/>
        <v>1280</v>
      </c>
      <c r="FC141" s="245">
        <f t="shared" si="151"/>
        <v>1121</v>
      </c>
      <c r="FD141" s="245">
        <f t="shared" si="152"/>
        <v>1223</v>
      </c>
      <c r="FE141" s="245">
        <f t="shared" si="153"/>
        <v>1402</v>
      </c>
      <c r="FF141" s="245">
        <f t="shared" si="154"/>
        <v>1589</v>
      </c>
      <c r="FG141" s="245">
        <f t="shared" si="155"/>
        <v>1740</v>
      </c>
      <c r="FH141" s="245">
        <f t="shared" si="156"/>
        <v>1369</v>
      </c>
      <c r="FI141" s="245">
        <f t="shared" si="157"/>
        <v>1342</v>
      </c>
      <c r="FJ141" s="245">
        <f t="shared" si="158"/>
        <v>1444</v>
      </c>
      <c r="FK141" s="245">
        <f t="shared" si="159"/>
        <v>1227</v>
      </c>
      <c r="FL141" s="245">
        <f t="shared" si="160"/>
        <v>868</v>
      </c>
      <c r="FM141" s="245">
        <f t="shared" si="161"/>
        <v>375</v>
      </c>
      <c r="FN141" s="245">
        <f t="shared" si="162"/>
        <v>119</v>
      </c>
      <c r="FO141" s="245">
        <f t="shared" si="163"/>
        <v>17</v>
      </c>
      <c r="FP141" s="266">
        <f t="shared" si="187"/>
        <v>21605</v>
      </c>
      <c r="FQ141" s="443">
        <f t="shared" si="164"/>
        <v>0</v>
      </c>
    </row>
    <row r="142" spans="1:173" s="232" customFormat="1" ht="12.75" x14ac:dyDescent="0.15">
      <c r="A142" s="230" t="s">
        <v>1201</v>
      </c>
      <c r="B142" s="261" t="s">
        <v>1067</v>
      </c>
      <c r="C142" s="245">
        <v>20443</v>
      </c>
      <c r="D142" s="245">
        <v>175</v>
      </c>
      <c r="E142" s="245">
        <v>195</v>
      </c>
      <c r="F142" s="245">
        <v>189</v>
      </c>
      <c r="G142" s="245">
        <v>180</v>
      </c>
      <c r="H142" s="245">
        <v>186</v>
      </c>
      <c r="I142" s="245">
        <v>165</v>
      </c>
      <c r="J142" s="245">
        <v>186</v>
      </c>
      <c r="K142" s="245">
        <v>211</v>
      </c>
      <c r="L142" s="245">
        <v>195</v>
      </c>
      <c r="M142" s="245">
        <v>202</v>
      </c>
      <c r="N142" s="245">
        <v>195</v>
      </c>
      <c r="O142" s="245">
        <v>211</v>
      </c>
      <c r="P142" s="245">
        <v>207</v>
      </c>
      <c r="Q142" s="245">
        <v>187</v>
      </c>
      <c r="R142" s="245">
        <v>194</v>
      </c>
      <c r="S142" s="245">
        <v>205</v>
      </c>
      <c r="T142" s="245">
        <v>196</v>
      </c>
      <c r="U142" s="245">
        <v>186</v>
      </c>
      <c r="V142" s="245">
        <v>201</v>
      </c>
      <c r="W142" s="245">
        <v>227</v>
      </c>
      <c r="X142" s="245">
        <v>242</v>
      </c>
      <c r="Y142" s="245">
        <v>246</v>
      </c>
      <c r="Z142" s="245">
        <v>242</v>
      </c>
      <c r="AA142" s="245">
        <v>244</v>
      </c>
      <c r="AB142" s="245">
        <v>207</v>
      </c>
      <c r="AC142" s="245">
        <v>258</v>
      </c>
      <c r="AD142" s="245">
        <v>205</v>
      </c>
      <c r="AE142" s="245">
        <v>239</v>
      </c>
      <c r="AF142" s="245">
        <v>227</v>
      </c>
      <c r="AG142" s="245">
        <v>229</v>
      </c>
      <c r="AH142" s="245">
        <v>250</v>
      </c>
      <c r="AI142" s="245">
        <v>234</v>
      </c>
      <c r="AJ142" s="245">
        <v>235</v>
      </c>
      <c r="AK142" s="245">
        <v>262</v>
      </c>
      <c r="AL142" s="245">
        <v>271</v>
      </c>
      <c r="AM142" s="245">
        <v>286</v>
      </c>
      <c r="AN142" s="245">
        <v>293</v>
      </c>
      <c r="AO142" s="245">
        <v>312</v>
      </c>
      <c r="AP142" s="245">
        <v>271</v>
      </c>
      <c r="AQ142" s="245">
        <v>275</v>
      </c>
      <c r="AR142" s="245">
        <v>277</v>
      </c>
      <c r="AS142" s="245">
        <v>258</v>
      </c>
      <c r="AT142" s="245">
        <v>256</v>
      </c>
      <c r="AU142" s="245">
        <v>264</v>
      </c>
      <c r="AV142" s="245">
        <v>233</v>
      </c>
      <c r="AW142" s="245">
        <v>272</v>
      </c>
      <c r="AX142" s="245">
        <v>242</v>
      </c>
      <c r="AY142" s="245">
        <v>238</v>
      </c>
      <c r="AZ142" s="245">
        <v>215</v>
      </c>
      <c r="BA142" s="245">
        <v>239</v>
      </c>
      <c r="BB142" s="245">
        <v>238</v>
      </c>
      <c r="BC142" s="245">
        <v>247</v>
      </c>
      <c r="BD142" s="245">
        <v>250</v>
      </c>
      <c r="BE142" s="245">
        <v>248</v>
      </c>
      <c r="BF142" s="245">
        <v>231</v>
      </c>
      <c r="BG142" s="245">
        <v>259</v>
      </c>
      <c r="BH142" s="245">
        <v>247</v>
      </c>
      <c r="BI142" s="245">
        <v>279</v>
      </c>
      <c r="BJ142" s="245">
        <v>265</v>
      </c>
      <c r="BK142" s="245">
        <v>292</v>
      </c>
      <c r="BL142" s="245">
        <v>248</v>
      </c>
      <c r="BM142" s="245">
        <v>377</v>
      </c>
      <c r="BN142" s="245">
        <v>332</v>
      </c>
      <c r="BO142" s="245">
        <v>297</v>
      </c>
      <c r="BP142" s="245">
        <v>186</v>
      </c>
      <c r="BQ142" s="245">
        <v>202</v>
      </c>
      <c r="BR142" s="245">
        <v>255</v>
      </c>
      <c r="BS142" s="245">
        <v>228</v>
      </c>
      <c r="BT142" s="245">
        <v>241</v>
      </c>
      <c r="BU142" s="245">
        <v>211</v>
      </c>
      <c r="BV142" s="245">
        <v>213</v>
      </c>
      <c r="BW142" s="245">
        <v>170</v>
      </c>
      <c r="BX142" s="245">
        <v>232</v>
      </c>
      <c r="BY142" s="245">
        <v>251</v>
      </c>
      <c r="BZ142" s="245">
        <v>249</v>
      </c>
      <c r="CA142" s="245">
        <v>195</v>
      </c>
      <c r="CB142" s="245">
        <v>189</v>
      </c>
      <c r="CC142" s="245">
        <v>232</v>
      </c>
      <c r="CD142" s="245">
        <v>197</v>
      </c>
      <c r="CE142" s="245">
        <v>210</v>
      </c>
      <c r="CF142" s="245">
        <v>157</v>
      </c>
      <c r="CG142" s="245">
        <v>201</v>
      </c>
      <c r="CH142" s="245">
        <v>169</v>
      </c>
      <c r="CI142" s="245">
        <v>175</v>
      </c>
      <c r="CJ142" s="245">
        <v>168</v>
      </c>
      <c r="CK142" s="245">
        <v>152</v>
      </c>
      <c r="CL142" s="245">
        <v>106</v>
      </c>
      <c r="CM142" s="245">
        <v>104</v>
      </c>
      <c r="CN142" s="245">
        <v>96</v>
      </c>
      <c r="CO142" s="245">
        <v>87</v>
      </c>
      <c r="CP142" s="245">
        <v>81</v>
      </c>
      <c r="CQ142" s="245">
        <v>46</v>
      </c>
      <c r="CR142" s="245">
        <v>62</v>
      </c>
      <c r="CS142" s="245">
        <v>36</v>
      </c>
      <c r="CT142" s="245">
        <v>26</v>
      </c>
      <c r="CU142" s="245">
        <v>28</v>
      </c>
      <c r="CV142" s="245">
        <v>24</v>
      </c>
      <c r="CW142" s="245">
        <v>6</v>
      </c>
      <c r="CX142" s="245">
        <v>12</v>
      </c>
      <c r="CY142" s="245">
        <v>12</v>
      </c>
      <c r="CZ142" s="245">
        <v>9</v>
      </c>
      <c r="DA142" s="266">
        <v>0</v>
      </c>
      <c r="DB142" s="245">
        <v>925</v>
      </c>
      <c r="DC142" s="245">
        <v>959</v>
      </c>
      <c r="DD142" s="245">
        <v>994</v>
      </c>
      <c r="DE142" s="245">
        <v>1015</v>
      </c>
      <c r="DF142" s="245">
        <v>1181</v>
      </c>
      <c r="DG142" s="245">
        <v>1158</v>
      </c>
      <c r="DH142" s="245">
        <v>1252</v>
      </c>
      <c r="DI142" s="245">
        <v>1437</v>
      </c>
      <c r="DJ142" s="245">
        <v>1288</v>
      </c>
      <c r="DK142" s="245">
        <v>1206</v>
      </c>
      <c r="DL142" s="245">
        <v>1214</v>
      </c>
      <c r="DM142" s="245">
        <v>1342</v>
      </c>
      <c r="DN142" s="245">
        <v>1440</v>
      </c>
      <c r="DO142" s="245">
        <v>1137</v>
      </c>
      <c r="DP142" s="245">
        <v>1115</v>
      </c>
      <c r="DQ142" s="245">
        <v>1023</v>
      </c>
      <c r="DR142" s="245">
        <v>870</v>
      </c>
      <c r="DS142" s="245">
        <v>545</v>
      </c>
      <c r="DT142" s="245">
        <v>251</v>
      </c>
      <c r="DU142" s="245">
        <v>82</v>
      </c>
      <c r="DV142" s="245">
        <v>9</v>
      </c>
      <c r="DW142" s="266">
        <f t="shared" si="165"/>
        <v>20443</v>
      </c>
      <c r="DX142" s="447">
        <f t="shared" si="166"/>
        <v>0</v>
      </c>
      <c r="DY142" s="447">
        <f t="shared" si="167"/>
        <v>0</v>
      </c>
      <c r="DZ142" s="447">
        <f t="shared" si="168"/>
        <v>0</v>
      </c>
      <c r="EA142" s="447">
        <f t="shared" si="169"/>
        <v>0</v>
      </c>
      <c r="EB142" s="447">
        <f t="shared" si="170"/>
        <v>0</v>
      </c>
      <c r="EC142" s="447">
        <f t="shared" si="171"/>
        <v>0</v>
      </c>
      <c r="ED142" s="447">
        <f t="shared" si="172"/>
        <v>0</v>
      </c>
      <c r="EE142" s="447">
        <f t="shared" si="173"/>
        <v>0</v>
      </c>
      <c r="EF142" s="447">
        <f t="shared" si="174"/>
        <v>0</v>
      </c>
      <c r="EG142" s="447">
        <f t="shared" si="175"/>
        <v>0</v>
      </c>
      <c r="EH142" s="447">
        <f t="shared" si="176"/>
        <v>0</v>
      </c>
      <c r="EI142" s="447">
        <f t="shared" si="177"/>
        <v>0</v>
      </c>
      <c r="EJ142" s="448">
        <f t="shared" si="188"/>
        <v>0</v>
      </c>
      <c r="EK142" s="447">
        <f t="shared" si="178"/>
        <v>0</v>
      </c>
      <c r="EL142" s="447">
        <f t="shared" si="179"/>
        <v>0</v>
      </c>
      <c r="EM142" s="447">
        <f t="shared" si="180"/>
        <v>0</v>
      </c>
      <c r="EN142" s="447">
        <f t="shared" si="181"/>
        <v>0</v>
      </c>
      <c r="EO142" s="447">
        <f t="shared" si="182"/>
        <v>0</v>
      </c>
      <c r="EP142" s="447">
        <f t="shared" si="183"/>
        <v>0</v>
      </c>
      <c r="EQ142" s="447">
        <f t="shared" si="184"/>
        <v>0</v>
      </c>
      <c r="ER142" s="447">
        <f t="shared" si="185"/>
        <v>0</v>
      </c>
      <c r="ES142" s="245">
        <f t="shared" si="186"/>
        <v>0</v>
      </c>
      <c r="EU142" s="245">
        <f t="shared" si="143"/>
        <v>925</v>
      </c>
      <c r="EV142" s="245">
        <f t="shared" si="144"/>
        <v>959</v>
      </c>
      <c r="EW142" s="245">
        <f t="shared" si="145"/>
        <v>994</v>
      </c>
      <c r="EX142" s="245">
        <f t="shared" si="146"/>
        <v>1015</v>
      </c>
      <c r="EY142" s="245">
        <f t="shared" si="147"/>
        <v>1181</v>
      </c>
      <c r="EZ142" s="245">
        <f t="shared" si="148"/>
        <v>1158</v>
      </c>
      <c r="FA142" s="245">
        <f t="shared" si="149"/>
        <v>1252</v>
      </c>
      <c r="FB142" s="245">
        <f t="shared" si="150"/>
        <v>1437</v>
      </c>
      <c r="FC142" s="245">
        <f t="shared" si="151"/>
        <v>1288</v>
      </c>
      <c r="FD142" s="245">
        <f t="shared" si="152"/>
        <v>1206</v>
      </c>
      <c r="FE142" s="245">
        <f t="shared" si="153"/>
        <v>1214</v>
      </c>
      <c r="FF142" s="245">
        <f t="shared" si="154"/>
        <v>1342</v>
      </c>
      <c r="FG142" s="245">
        <f t="shared" si="155"/>
        <v>1440</v>
      </c>
      <c r="FH142" s="245">
        <f t="shared" si="156"/>
        <v>1137</v>
      </c>
      <c r="FI142" s="245">
        <f t="shared" si="157"/>
        <v>1115</v>
      </c>
      <c r="FJ142" s="245">
        <f t="shared" si="158"/>
        <v>1023</v>
      </c>
      <c r="FK142" s="245">
        <f t="shared" si="159"/>
        <v>870</v>
      </c>
      <c r="FL142" s="245">
        <f t="shared" si="160"/>
        <v>545</v>
      </c>
      <c r="FM142" s="245">
        <f t="shared" si="161"/>
        <v>251</v>
      </c>
      <c r="FN142" s="245">
        <f t="shared" si="162"/>
        <v>82</v>
      </c>
      <c r="FO142" s="245">
        <f t="shared" si="163"/>
        <v>9</v>
      </c>
      <c r="FP142" s="266">
        <f t="shared" si="187"/>
        <v>20443</v>
      </c>
      <c r="FQ142" s="443">
        <f t="shared" si="164"/>
        <v>0</v>
      </c>
    </row>
    <row r="143" spans="1:173" s="232" customFormat="1" ht="12.75" x14ac:dyDescent="0.15">
      <c r="A143" s="230" t="s">
        <v>1202</v>
      </c>
      <c r="B143" s="261" t="s">
        <v>1067</v>
      </c>
      <c r="C143" s="245">
        <v>41791</v>
      </c>
      <c r="D143" s="245">
        <v>298</v>
      </c>
      <c r="E143" s="245">
        <v>322</v>
      </c>
      <c r="F143" s="245">
        <v>327</v>
      </c>
      <c r="G143" s="245">
        <v>308</v>
      </c>
      <c r="H143" s="245">
        <v>349</v>
      </c>
      <c r="I143" s="245">
        <v>327</v>
      </c>
      <c r="J143" s="245">
        <v>387</v>
      </c>
      <c r="K143" s="245">
        <v>390</v>
      </c>
      <c r="L143" s="245">
        <v>367</v>
      </c>
      <c r="M143" s="245">
        <v>363</v>
      </c>
      <c r="N143" s="245">
        <v>407</v>
      </c>
      <c r="O143" s="245">
        <v>408</v>
      </c>
      <c r="P143" s="245">
        <v>421</v>
      </c>
      <c r="Q143" s="245">
        <v>418</v>
      </c>
      <c r="R143" s="245">
        <v>425</v>
      </c>
      <c r="S143" s="245">
        <v>402</v>
      </c>
      <c r="T143" s="245">
        <v>403</v>
      </c>
      <c r="U143" s="245">
        <v>435</v>
      </c>
      <c r="V143" s="245">
        <v>371</v>
      </c>
      <c r="W143" s="245">
        <v>367</v>
      </c>
      <c r="X143" s="245">
        <v>385</v>
      </c>
      <c r="Y143" s="245">
        <v>380</v>
      </c>
      <c r="Z143" s="245">
        <v>388</v>
      </c>
      <c r="AA143" s="245">
        <v>400</v>
      </c>
      <c r="AB143" s="245">
        <v>397</v>
      </c>
      <c r="AC143" s="245">
        <v>427</v>
      </c>
      <c r="AD143" s="245">
        <v>434</v>
      </c>
      <c r="AE143" s="245">
        <v>440</v>
      </c>
      <c r="AF143" s="245">
        <v>394</v>
      </c>
      <c r="AG143" s="245">
        <v>422</v>
      </c>
      <c r="AH143" s="245">
        <v>443</v>
      </c>
      <c r="AI143" s="245">
        <v>440</v>
      </c>
      <c r="AJ143" s="245">
        <v>501</v>
      </c>
      <c r="AK143" s="245">
        <v>476</v>
      </c>
      <c r="AL143" s="245">
        <v>489</v>
      </c>
      <c r="AM143" s="245">
        <v>589</v>
      </c>
      <c r="AN143" s="245">
        <v>594</v>
      </c>
      <c r="AO143" s="245">
        <v>580</v>
      </c>
      <c r="AP143" s="245">
        <v>581</v>
      </c>
      <c r="AQ143" s="245">
        <v>567</v>
      </c>
      <c r="AR143" s="245">
        <v>550</v>
      </c>
      <c r="AS143" s="245">
        <v>501</v>
      </c>
      <c r="AT143" s="245">
        <v>524</v>
      </c>
      <c r="AU143" s="245">
        <v>515</v>
      </c>
      <c r="AV143" s="245">
        <v>419</v>
      </c>
      <c r="AW143" s="245">
        <v>487</v>
      </c>
      <c r="AX143" s="245">
        <v>478</v>
      </c>
      <c r="AY143" s="245">
        <v>461</v>
      </c>
      <c r="AZ143" s="245">
        <v>459</v>
      </c>
      <c r="BA143" s="245">
        <v>479</v>
      </c>
      <c r="BB143" s="245">
        <v>462</v>
      </c>
      <c r="BC143" s="245">
        <v>481</v>
      </c>
      <c r="BD143" s="245">
        <v>511</v>
      </c>
      <c r="BE143" s="245">
        <v>471</v>
      </c>
      <c r="BF143" s="245">
        <v>512</v>
      </c>
      <c r="BG143" s="245">
        <v>517</v>
      </c>
      <c r="BH143" s="245">
        <v>544</v>
      </c>
      <c r="BI143" s="245">
        <v>580</v>
      </c>
      <c r="BJ143" s="245">
        <v>621</v>
      </c>
      <c r="BK143" s="245">
        <v>677</v>
      </c>
      <c r="BL143" s="245">
        <v>662</v>
      </c>
      <c r="BM143" s="245">
        <v>781</v>
      </c>
      <c r="BN143" s="245">
        <v>817</v>
      </c>
      <c r="BO143" s="245">
        <v>780</v>
      </c>
      <c r="BP143" s="245">
        <v>455</v>
      </c>
      <c r="BQ143" s="245">
        <v>569</v>
      </c>
      <c r="BR143" s="245">
        <v>601</v>
      </c>
      <c r="BS143" s="245">
        <v>592</v>
      </c>
      <c r="BT143" s="245">
        <v>604</v>
      </c>
      <c r="BU143" s="245">
        <v>556</v>
      </c>
      <c r="BV143" s="245">
        <v>479</v>
      </c>
      <c r="BW143" s="245">
        <v>438</v>
      </c>
      <c r="BX143" s="245">
        <v>480</v>
      </c>
      <c r="BY143" s="245">
        <v>464</v>
      </c>
      <c r="BZ143" s="245">
        <v>459</v>
      </c>
      <c r="CA143" s="245">
        <v>451</v>
      </c>
      <c r="CB143" s="245">
        <v>415</v>
      </c>
      <c r="CC143" s="245">
        <v>407</v>
      </c>
      <c r="CD143" s="245">
        <v>459</v>
      </c>
      <c r="CE143" s="245">
        <v>415</v>
      </c>
      <c r="CF143" s="245">
        <v>382</v>
      </c>
      <c r="CG143" s="245">
        <v>369</v>
      </c>
      <c r="CH143" s="245">
        <v>345</v>
      </c>
      <c r="CI143" s="245">
        <v>350</v>
      </c>
      <c r="CJ143" s="245">
        <v>353</v>
      </c>
      <c r="CK143" s="245">
        <v>284</v>
      </c>
      <c r="CL143" s="245">
        <v>291</v>
      </c>
      <c r="CM143" s="245">
        <v>250</v>
      </c>
      <c r="CN143" s="245">
        <v>215</v>
      </c>
      <c r="CO143" s="245">
        <v>203</v>
      </c>
      <c r="CP143" s="245">
        <v>174</v>
      </c>
      <c r="CQ143" s="245">
        <v>114</v>
      </c>
      <c r="CR143" s="245">
        <v>116</v>
      </c>
      <c r="CS143" s="245">
        <v>90</v>
      </c>
      <c r="CT143" s="245">
        <v>84</v>
      </c>
      <c r="CU143" s="245">
        <v>48</v>
      </c>
      <c r="CV143" s="245">
        <v>49</v>
      </c>
      <c r="CW143" s="245">
        <v>30</v>
      </c>
      <c r="CX143" s="245">
        <v>15</v>
      </c>
      <c r="CY143" s="245">
        <v>16</v>
      </c>
      <c r="CZ143" s="245">
        <v>25</v>
      </c>
      <c r="DA143" s="266">
        <v>33</v>
      </c>
      <c r="DB143" s="245">
        <v>1604</v>
      </c>
      <c r="DC143" s="245">
        <v>1834</v>
      </c>
      <c r="DD143" s="245">
        <v>2079</v>
      </c>
      <c r="DE143" s="245">
        <v>1978</v>
      </c>
      <c r="DF143" s="245">
        <v>1950</v>
      </c>
      <c r="DG143" s="245">
        <v>2117</v>
      </c>
      <c r="DH143" s="245">
        <v>2349</v>
      </c>
      <c r="DI143" s="245">
        <v>2911</v>
      </c>
      <c r="DJ143" s="245">
        <v>2509</v>
      </c>
      <c r="DK143" s="245">
        <v>2364</v>
      </c>
      <c r="DL143" s="245">
        <v>2437</v>
      </c>
      <c r="DM143" s="245">
        <v>2939</v>
      </c>
      <c r="DN143" s="245">
        <v>3495</v>
      </c>
      <c r="DO143" s="245">
        <v>2922</v>
      </c>
      <c r="DP143" s="245">
        <v>2320</v>
      </c>
      <c r="DQ143" s="245">
        <v>2147</v>
      </c>
      <c r="DR143" s="245">
        <v>1799</v>
      </c>
      <c r="DS143" s="245">
        <v>1243</v>
      </c>
      <c r="DT143" s="245">
        <v>578</v>
      </c>
      <c r="DU143" s="245">
        <v>158</v>
      </c>
      <c r="DV143" s="245">
        <v>25</v>
      </c>
      <c r="DW143" s="266">
        <f t="shared" si="165"/>
        <v>41758</v>
      </c>
      <c r="DX143" s="447">
        <f t="shared" si="166"/>
        <v>1</v>
      </c>
      <c r="DY143" s="447">
        <f t="shared" si="167"/>
        <v>1</v>
      </c>
      <c r="DZ143" s="447">
        <f t="shared" si="168"/>
        <v>2</v>
      </c>
      <c r="EA143" s="447">
        <f t="shared" si="169"/>
        <v>2</v>
      </c>
      <c r="EB143" s="447">
        <f t="shared" si="170"/>
        <v>2</v>
      </c>
      <c r="EC143" s="447">
        <f t="shared" si="171"/>
        <v>2</v>
      </c>
      <c r="ED143" s="447">
        <f t="shared" si="172"/>
        <v>2</v>
      </c>
      <c r="EE143" s="447">
        <f t="shared" si="173"/>
        <v>2</v>
      </c>
      <c r="EF143" s="447">
        <f t="shared" si="174"/>
        <v>2</v>
      </c>
      <c r="EG143" s="447">
        <f t="shared" si="175"/>
        <v>2</v>
      </c>
      <c r="EH143" s="447">
        <f t="shared" si="176"/>
        <v>2</v>
      </c>
      <c r="EI143" s="447">
        <f t="shared" si="177"/>
        <v>2</v>
      </c>
      <c r="EJ143" s="448">
        <f t="shared" si="188"/>
        <v>3</v>
      </c>
      <c r="EK143" s="447">
        <f t="shared" si="178"/>
        <v>2</v>
      </c>
      <c r="EL143" s="447">
        <f t="shared" si="179"/>
        <v>2</v>
      </c>
      <c r="EM143" s="447">
        <f t="shared" si="180"/>
        <v>2</v>
      </c>
      <c r="EN143" s="447">
        <f t="shared" si="181"/>
        <v>1</v>
      </c>
      <c r="EO143" s="447">
        <f t="shared" si="182"/>
        <v>1</v>
      </c>
      <c r="EP143" s="447">
        <f t="shared" si="183"/>
        <v>0</v>
      </c>
      <c r="EQ143" s="447">
        <f t="shared" si="184"/>
        <v>0</v>
      </c>
      <c r="ER143" s="447">
        <f t="shared" si="185"/>
        <v>0</v>
      </c>
      <c r="ES143" s="245">
        <f t="shared" si="186"/>
        <v>33</v>
      </c>
      <c r="EU143" s="245">
        <f t="shared" si="143"/>
        <v>1605</v>
      </c>
      <c r="EV143" s="245">
        <f t="shared" si="144"/>
        <v>1835</v>
      </c>
      <c r="EW143" s="245">
        <f t="shared" si="145"/>
        <v>2081</v>
      </c>
      <c r="EX143" s="245">
        <f t="shared" si="146"/>
        <v>1980</v>
      </c>
      <c r="EY143" s="245">
        <f t="shared" si="147"/>
        <v>1952</v>
      </c>
      <c r="EZ143" s="245">
        <f t="shared" si="148"/>
        <v>2119</v>
      </c>
      <c r="FA143" s="245">
        <f t="shared" si="149"/>
        <v>2351</v>
      </c>
      <c r="FB143" s="245">
        <f t="shared" si="150"/>
        <v>2913</v>
      </c>
      <c r="FC143" s="245">
        <f t="shared" si="151"/>
        <v>2511</v>
      </c>
      <c r="FD143" s="245">
        <f t="shared" si="152"/>
        <v>2366</v>
      </c>
      <c r="FE143" s="245">
        <f t="shared" si="153"/>
        <v>2439</v>
      </c>
      <c r="FF143" s="245">
        <f t="shared" si="154"/>
        <v>2941</v>
      </c>
      <c r="FG143" s="245">
        <f t="shared" si="155"/>
        <v>3498</v>
      </c>
      <c r="FH143" s="245">
        <f t="shared" si="156"/>
        <v>2924</v>
      </c>
      <c r="FI143" s="245">
        <f t="shared" si="157"/>
        <v>2322</v>
      </c>
      <c r="FJ143" s="245">
        <f t="shared" si="158"/>
        <v>2149</v>
      </c>
      <c r="FK143" s="245">
        <f t="shared" si="159"/>
        <v>1800</v>
      </c>
      <c r="FL143" s="245">
        <f t="shared" si="160"/>
        <v>1244</v>
      </c>
      <c r="FM143" s="245">
        <f t="shared" si="161"/>
        <v>578</v>
      </c>
      <c r="FN143" s="245">
        <f t="shared" si="162"/>
        <v>158</v>
      </c>
      <c r="FO143" s="245">
        <f t="shared" si="163"/>
        <v>25</v>
      </c>
      <c r="FP143" s="266">
        <f t="shared" si="187"/>
        <v>41791</v>
      </c>
      <c r="FQ143" s="443">
        <f t="shared" si="164"/>
        <v>0</v>
      </c>
    </row>
    <row r="144" spans="1:173" s="232" customFormat="1" ht="12.75" x14ac:dyDescent="0.15">
      <c r="A144" s="230" t="s">
        <v>1203</v>
      </c>
      <c r="B144" s="261" t="s">
        <v>1067</v>
      </c>
      <c r="C144" s="245">
        <v>16742</v>
      </c>
      <c r="D144" s="245">
        <v>121</v>
      </c>
      <c r="E144" s="245">
        <v>121</v>
      </c>
      <c r="F144" s="245">
        <v>154</v>
      </c>
      <c r="G144" s="245">
        <v>171</v>
      </c>
      <c r="H144" s="245">
        <v>152</v>
      </c>
      <c r="I144" s="245">
        <v>163</v>
      </c>
      <c r="J144" s="245">
        <v>173</v>
      </c>
      <c r="K144" s="245">
        <v>176</v>
      </c>
      <c r="L144" s="245">
        <v>185</v>
      </c>
      <c r="M144" s="245">
        <v>178</v>
      </c>
      <c r="N144" s="245">
        <v>158</v>
      </c>
      <c r="O144" s="245">
        <v>201</v>
      </c>
      <c r="P144" s="245">
        <v>154</v>
      </c>
      <c r="Q144" s="245">
        <v>193</v>
      </c>
      <c r="R144" s="245">
        <v>198</v>
      </c>
      <c r="S144" s="245">
        <v>180</v>
      </c>
      <c r="T144" s="245">
        <v>175</v>
      </c>
      <c r="U144" s="245">
        <v>161</v>
      </c>
      <c r="V144" s="245">
        <v>164</v>
      </c>
      <c r="W144" s="245">
        <v>165</v>
      </c>
      <c r="X144" s="245">
        <v>133</v>
      </c>
      <c r="Y144" s="245">
        <v>162</v>
      </c>
      <c r="Z144" s="245">
        <v>158</v>
      </c>
      <c r="AA144" s="245">
        <v>158</v>
      </c>
      <c r="AB144" s="245">
        <v>169</v>
      </c>
      <c r="AC144" s="245">
        <v>156</v>
      </c>
      <c r="AD144" s="245">
        <v>142</v>
      </c>
      <c r="AE144" s="245">
        <v>148</v>
      </c>
      <c r="AF144" s="245">
        <v>136</v>
      </c>
      <c r="AG144" s="245">
        <v>130</v>
      </c>
      <c r="AH144" s="245">
        <v>157</v>
      </c>
      <c r="AI144" s="245">
        <v>174</v>
      </c>
      <c r="AJ144" s="245">
        <v>201</v>
      </c>
      <c r="AK144" s="245">
        <v>230</v>
      </c>
      <c r="AL144" s="245">
        <v>217</v>
      </c>
      <c r="AM144" s="245">
        <v>239</v>
      </c>
      <c r="AN144" s="245">
        <v>232</v>
      </c>
      <c r="AO144" s="245">
        <v>253</v>
      </c>
      <c r="AP144" s="245">
        <v>237</v>
      </c>
      <c r="AQ144" s="245">
        <v>265</v>
      </c>
      <c r="AR144" s="245">
        <v>246</v>
      </c>
      <c r="AS144" s="245">
        <v>273</v>
      </c>
      <c r="AT144" s="245">
        <v>238</v>
      </c>
      <c r="AU144" s="245">
        <v>237</v>
      </c>
      <c r="AV144" s="245">
        <v>177</v>
      </c>
      <c r="AW144" s="245">
        <v>247</v>
      </c>
      <c r="AX144" s="245">
        <v>204</v>
      </c>
      <c r="AY144" s="245">
        <v>208</v>
      </c>
      <c r="AZ144" s="245">
        <v>206</v>
      </c>
      <c r="BA144" s="245">
        <v>206</v>
      </c>
      <c r="BB144" s="245">
        <v>229</v>
      </c>
      <c r="BC144" s="245">
        <v>216</v>
      </c>
      <c r="BD144" s="245">
        <v>245</v>
      </c>
      <c r="BE144" s="245">
        <v>222</v>
      </c>
      <c r="BF144" s="245">
        <v>246</v>
      </c>
      <c r="BG144" s="245">
        <v>242</v>
      </c>
      <c r="BH144" s="245">
        <v>243</v>
      </c>
      <c r="BI144" s="245">
        <v>253</v>
      </c>
      <c r="BJ144" s="245">
        <v>264</v>
      </c>
      <c r="BK144" s="245">
        <v>251</v>
      </c>
      <c r="BL144" s="245">
        <v>267</v>
      </c>
      <c r="BM144" s="245">
        <v>305</v>
      </c>
      <c r="BN144" s="245">
        <v>297</v>
      </c>
      <c r="BO144" s="245">
        <v>297</v>
      </c>
      <c r="BP144" s="245">
        <v>160</v>
      </c>
      <c r="BQ144" s="245">
        <v>176</v>
      </c>
      <c r="BR144" s="245">
        <v>239</v>
      </c>
      <c r="BS144" s="245">
        <v>198</v>
      </c>
      <c r="BT144" s="245">
        <v>205</v>
      </c>
      <c r="BU144" s="245">
        <v>181</v>
      </c>
      <c r="BV144" s="245">
        <v>184</v>
      </c>
      <c r="BW144" s="245">
        <v>149</v>
      </c>
      <c r="BX144" s="245">
        <v>118</v>
      </c>
      <c r="BY144" s="245">
        <v>137</v>
      </c>
      <c r="BZ144" s="245">
        <v>130</v>
      </c>
      <c r="CA144" s="245">
        <v>133</v>
      </c>
      <c r="CB144" s="245">
        <v>113</v>
      </c>
      <c r="CC144" s="245">
        <v>120</v>
      </c>
      <c r="CD144" s="245">
        <v>139</v>
      </c>
      <c r="CE144" s="245">
        <v>131</v>
      </c>
      <c r="CF144" s="245">
        <v>118</v>
      </c>
      <c r="CG144" s="245">
        <v>115</v>
      </c>
      <c r="CH144" s="245">
        <v>110</v>
      </c>
      <c r="CI144" s="245">
        <v>106</v>
      </c>
      <c r="CJ144" s="245">
        <v>116</v>
      </c>
      <c r="CK144" s="245">
        <v>75</v>
      </c>
      <c r="CL144" s="245">
        <v>101</v>
      </c>
      <c r="CM144" s="245">
        <v>92</v>
      </c>
      <c r="CN144" s="245">
        <v>78</v>
      </c>
      <c r="CO144" s="245">
        <v>81</v>
      </c>
      <c r="CP144" s="245">
        <v>70</v>
      </c>
      <c r="CQ144" s="245">
        <v>50</v>
      </c>
      <c r="CR144" s="245">
        <v>54</v>
      </c>
      <c r="CS144" s="245">
        <v>43</v>
      </c>
      <c r="CT144" s="245">
        <v>41</v>
      </c>
      <c r="CU144" s="245">
        <v>29</v>
      </c>
      <c r="CV144" s="245">
        <v>22</v>
      </c>
      <c r="CW144" s="245">
        <v>19</v>
      </c>
      <c r="CX144" s="245">
        <v>11</v>
      </c>
      <c r="CY144" s="245">
        <v>14</v>
      </c>
      <c r="CZ144" s="245">
        <v>20</v>
      </c>
      <c r="DA144" s="266">
        <v>5</v>
      </c>
      <c r="DB144" s="245">
        <v>719</v>
      </c>
      <c r="DC144" s="245">
        <v>875</v>
      </c>
      <c r="DD144" s="245">
        <v>904</v>
      </c>
      <c r="DE144" s="245">
        <v>845</v>
      </c>
      <c r="DF144" s="245">
        <v>780</v>
      </c>
      <c r="DG144" s="245">
        <v>712</v>
      </c>
      <c r="DH144" s="245">
        <v>979</v>
      </c>
      <c r="DI144" s="245">
        <v>1226</v>
      </c>
      <c r="DJ144" s="245">
        <v>1171</v>
      </c>
      <c r="DK144" s="245">
        <v>1071</v>
      </c>
      <c r="DL144" s="245">
        <v>1158</v>
      </c>
      <c r="DM144" s="245">
        <v>1253</v>
      </c>
      <c r="DN144" s="245">
        <v>1326</v>
      </c>
      <c r="DO144" s="245">
        <v>999</v>
      </c>
      <c r="DP144" s="245">
        <v>718</v>
      </c>
      <c r="DQ144" s="245">
        <v>636</v>
      </c>
      <c r="DR144" s="245">
        <v>565</v>
      </c>
      <c r="DS144" s="245">
        <v>427</v>
      </c>
      <c r="DT144" s="245">
        <v>258</v>
      </c>
      <c r="DU144" s="245">
        <v>95</v>
      </c>
      <c r="DV144" s="245">
        <v>20</v>
      </c>
      <c r="DW144" s="266">
        <f t="shared" si="165"/>
        <v>16737</v>
      </c>
      <c r="DX144" s="447">
        <f t="shared" si="166"/>
        <v>0</v>
      </c>
      <c r="DY144" s="447">
        <f t="shared" si="167"/>
        <v>0</v>
      </c>
      <c r="DZ144" s="447">
        <f t="shared" si="168"/>
        <v>0</v>
      </c>
      <c r="EA144" s="447">
        <f t="shared" si="169"/>
        <v>0</v>
      </c>
      <c r="EB144" s="447">
        <f t="shared" si="170"/>
        <v>0</v>
      </c>
      <c r="EC144" s="447">
        <f t="shared" si="171"/>
        <v>0</v>
      </c>
      <c r="ED144" s="447">
        <f t="shared" si="172"/>
        <v>0</v>
      </c>
      <c r="EE144" s="447">
        <f t="shared" si="173"/>
        <v>0</v>
      </c>
      <c r="EF144" s="447">
        <f t="shared" si="174"/>
        <v>0</v>
      </c>
      <c r="EG144" s="448">
        <f>ROUND($DA144*DK144/$DW144,0)+1</f>
        <v>1</v>
      </c>
      <c r="EH144" s="448">
        <f>ROUND($DA144*DL144/$DW144,0)+1</f>
        <v>1</v>
      </c>
      <c r="EI144" s="448">
        <f>ROUND($DA144*DM144/$DW144,0)+1</f>
        <v>1</v>
      </c>
      <c r="EJ144" s="448">
        <f>ROUND($DA144*DN144/$DW144,0)+1</f>
        <v>1</v>
      </c>
      <c r="EK144" s="448">
        <f>ROUND($DA144*DO144/$DW144,0)+1</f>
        <v>1</v>
      </c>
      <c r="EL144" s="447">
        <f t="shared" si="179"/>
        <v>0</v>
      </c>
      <c r="EM144" s="447">
        <f t="shared" si="180"/>
        <v>0</v>
      </c>
      <c r="EN144" s="447">
        <f t="shared" si="181"/>
        <v>0</v>
      </c>
      <c r="EO144" s="447">
        <f t="shared" si="182"/>
        <v>0</v>
      </c>
      <c r="EP144" s="447">
        <f t="shared" si="183"/>
        <v>0</v>
      </c>
      <c r="EQ144" s="447">
        <f t="shared" si="184"/>
        <v>0</v>
      </c>
      <c r="ER144" s="447">
        <f t="shared" si="185"/>
        <v>0</v>
      </c>
      <c r="ES144" s="245">
        <f t="shared" si="186"/>
        <v>5</v>
      </c>
      <c r="EU144" s="245">
        <f t="shared" si="143"/>
        <v>719</v>
      </c>
      <c r="EV144" s="245">
        <f t="shared" si="144"/>
        <v>875</v>
      </c>
      <c r="EW144" s="245">
        <f t="shared" si="145"/>
        <v>904</v>
      </c>
      <c r="EX144" s="245">
        <f t="shared" si="146"/>
        <v>845</v>
      </c>
      <c r="EY144" s="245">
        <f t="shared" si="147"/>
        <v>780</v>
      </c>
      <c r="EZ144" s="245">
        <f t="shared" si="148"/>
        <v>712</v>
      </c>
      <c r="FA144" s="245">
        <f t="shared" si="149"/>
        <v>979</v>
      </c>
      <c r="FB144" s="245">
        <f t="shared" si="150"/>
        <v>1226</v>
      </c>
      <c r="FC144" s="245">
        <f t="shared" si="151"/>
        <v>1171</v>
      </c>
      <c r="FD144" s="245">
        <f t="shared" si="152"/>
        <v>1072</v>
      </c>
      <c r="FE144" s="245">
        <f t="shared" si="153"/>
        <v>1159</v>
      </c>
      <c r="FF144" s="245">
        <f t="shared" si="154"/>
        <v>1254</v>
      </c>
      <c r="FG144" s="245">
        <f t="shared" si="155"/>
        <v>1327</v>
      </c>
      <c r="FH144" s="245">
        <f t="shared" si="156"/>
        <v>1000</v>
      </c>
      <c r="FI144" s="245">
        <f t="shared" si="157"/>
        <v>718</v>
      </c>
      <c r="FJ144" s="245">
        <f t="shared" si="158"/>
        <v>636</v>
      </c>
      <c r="FK144" s="245">
        <f t="shared" si="159"/>
        <v>565</v>
      </c>
      <c r="FL144" s="245">
        <f t="shared" si="160"/>
        <v>427</v>
      </c>
      <c r="FM144" s="245">
        <f t="shared" si="161"/>
        <v>258</v>
      </c>
      <c r="FN144" s="245">
        <f t="shared" si="162"/>
        <v>95</v>
      </c>
      <c r="FO144" s="245">
        <f t="shared" si="163"/>
        <v>20</v>
      </c>
      <c r="FP144" s="266">
        <f t="shared" si="187"/>
        <v>16742</v>
      </c>
      <c r="FQ144" s="443">
        <f t="shared" si="164"/>
        <v>0</v>
      </c>
    </row>
    <row r="145" spans="1:173" s="232" customFormat="1" ht="12.75" x14ac:dyDescent="0.15">
      <c r="A145" s="230" t="s">
        <v>1204</v>
      </c>
      <c r="B145" s="261" t="s">
        <v>1067</v>
      </c>
      <c r="C145" s="245">
        <v>11976</v>
      </c>
      <c r="D145" s="245">
        <v>72</v>
      </c>
      <c r="E145" s="245">
        <v>74</v>
      </c>
      <c r="F145" s="245">
        <v>88</v>
      </c>
      <c r="G145" s="245">
        <v>89</v>
      </c>
      <c r="H145" s="245">
        <v>91</v>
      </c>
      <c r="I145" s="245">
        <v>98</v>
      </c>
      <c r="J145" s="245">
        <v>89</v>
      </c>
      <c r="K145" s="245">
        <v>85</v>
      </c>
      <c r="L145" s="245">
        <v>123</v>
      </c>
      <c r="M145" s="245">
        <v>108</v>
      </c>
      <c r="N145" s="245">
        <v>125</v>
      </c>
      <c r="O145" s="245">
        <v>125</v>
      </c>
      <c r="P145" s="245">
        <v>112</v>
      </c>
      <c r="Q145" s="245">
        <v>139</v>
      </c>
      <c r="R145" s="245">
        <v>144</v>
      </c>
      <c r="S145" s="245">
        <v>138</v>
      </c>
      <c r="T145" s="245">
        <v>135</v>
      </c>
      <c r="U145" s="245">
        <v>123</v>
      </c>
      <c r="V145" s="245">
        <v>105</v>
      </c>
      <c r="W145" s="245">
        <v>53</v>
      </c>
      <c r="X145" s="245">
        <v>61</v>
      </c>
      <c r="Y145" s="245">
        <v>63</v>
      </c>
      <c r="Z145" s="245">
        <v>90</v>
      </c>
      <c r="AA145" s="245">
        <v>79</v>
      </c>
      <c r="AB145" s="245">
        <v>99</v>
      </c>
      <c r="AC145" s="245">
        <v>114</v>
      </c>
      <c r="AD145" s="245">
        <v>89</v>
      </c>
      <c r="AE145" s="245">
        <v>91</v>
      </c>
      <c r="AF145" s="245">
        <v>105</v>
      </c>
      <c r="AG145" s="245">
        <v>84</v>
      </c>
      <c r="AH145" s="245">
        <v>104</v>
      </c>
      <c r="AI145" s="245">
        <v>93</v>
      </c>
      <c r="AJ145" s="245">
        <v>101</v>
      </c>
      <c r="AK145" s="245">
        <v>100</v>
      </c>
      <c r="AL145" s="245">
        <v>127</v>
      </c>
      <c r="AM145" s="245">
        <v>127</v>
      </c>
      <c r="AN145" s="245">
        <v>140</v>
      </c>
      <c r="AO145" s="245">
        <v>154</v>
      </c>
      <c r="AP145" s="245">
        <v>142</v>
      </c>
      <c r="AQ145" s="245">
        <v>149</v>
      </c>
      <c r="AR145" s="245">
        <v>143</v>
      </c>
      <c r="AS145" s="245">
        <v>129</v>
      </c>
      <c r="AT145" s="245">
        <v>125</v>
      </c>
      <c r="AU145" s="245">
        <v>138</v>
      </c>
      <c r="AV145" s="245">
        <v>107</v>
      </c>
      <c r="AW145" s="245">
        <v>125</v>
      </c>
      <c r="AX145" s="245">
        <v>159</v>
      </c>
      <c r="AY145" s="245">
        <v>146</v>
      </c>
      <c r="AZ145" s="245">
        <v>126</v>
      </c>
      <c r="BA145" s="245">
        <v>156</v>
      </c>
      <c r="BB145" s="245">
        <v>123</v>
      </c>
      <c r="BC145" s="245">
        <v>174</v>
      </c>
      <c r="BD145" s="245">
        <v>148</v>
      </c>
      <c r="BE145" s="245">
        <v>133</v>
      </c>
      <c r="BF145" s="245">
        <v>138</v>
      </c>
      <c r="BG145" s="245">
        <v>177</v>
      </c>
      <c r="BH145" s="245">
        <v>141</v>
      </c>
      <c r="BI145" s="245">
        <v>163</v>
      </c>
      <c r="BJ145" s="245">
        <v>164</v>
      </c>
      <c r="BK145" s="245">
        <v>174</v>
      </c>
      <c r="BL145" s="245">
        <v>191</v>
      </c>
      <c r="BM145" s="245">
        <v>232</v>
      </c>
      <c r="BN145" s="245">
        <v>200</v>
      </c>
      <c r="BO145" s="245">
        <v>200</v>
      </c>
      <c r="BP145" s="245">
        <v>127</v>
      </c>
      <c r="BQ145" s="245">
        <v>144</v>
      </c>
      <c r="BR145" s="245">
        <v>156</v>
      </c>
      <c r="BS145" s="245">
        <v>154</v>
      </c>
      <c r="BT145" s="245">
        <v>188</v>
      </c>
      <c r="BU145" s="245">
        <v>168</v>
      </c>
      <c r="BV145" s="245">
        <v>179</v>
      </c>
      <c r="BW145" s="245">
        <v>129</v>
      </c>
      <c r="BX145" s="245">
        <v>167</v>
      </c>
      <c r="BY145" s="245">
        <v>153</v>
      </c>
      <c r="BZ145" s="245">
        <v>168</v>
      </c>
      <c r="CA145" s="245">
        <v>124</v>
      </c>
      <c r="CB145" s="245">
        <v>132</v>
      </c>
      <c r="CC145" s="245">
        <v>167</v>
      </c>
      <c r="CD145" s="245">
        <v>141</v>
      </c>
      <c r="CE145" s="245">
        <v>160</v>
      </c>
      <c r="CF145" s="245">
        <v>144</v>
      </c>
      <c r="CG145" s="245">
        <v>137</v>
      </c>
      <c r="CH145" s="245">
        <v>119</v>
      </c>
      <c r="CI145" s="245">
        <v>119</v>
      </c>
      <c r="CJ145" s="245">
        <v>126</v>
      </c>
      <c r="CK145" s="245">
        <v>128</v>
      </c>
      <c r="CL145" s="245">
        <v>123</v>
      </c>
      <c r="CM145" s="245">
        <v>107</v>
      </c>
      <c r="CN145" s="245">
        <v>93</v>
      </c>
      <c r="CO145" s="245">
        <v>103</v>
      </c>
      <c r="CP145" s="245">
        <v>104</v>
      </c>
      <c r="CQ145" s="245">
        <v>42</v>
      </c>
      <c r="CR145" s="245">
        <v>50</v>
      </c>
      <c r="CS145" s="245">
        <v>40</v>
      </c>
      <c r="CT145" s="245">
        <v>36</v>
      </c>
      <c r="CU145" s="245">
        <v>25</v>
      </c>
      <c r="CV145" s="245">
        <v>27</v>
      </c>
      <c r="CW145" s="245">
        <v>23</v>
      </c>
      <c r="CX145" s="245">
        <v>10</v>
      </c>
      <c r="CY145" s="245">
        <v>7</v>
      </c>
      <c r="CZ145" s="245">
        <v>16</v>
      </c>
      <c r="DA145" s="266">
        <v>0</v>
      </c>
      <c r="DB145" s="245">
        <v>414</v>
      </c>
      <c r="DC145" s="245">
        <v>503</v>
      </c>
      <c r="DD145" s="245">
        <v>645</v>
      </c>
      <c r="DE145" s="245">
        <v>554</v>
      </c>
      <c r="DF145" s="245">
        <v>392</v>
      </c>
      <c r="DG145" s="245">
        <v>483</v>
      </c>
      <c r="DH145" s="245">
        <v>525</v>
      </c>
      <c r="DI145" s="245">
        <v>712</v>
      </c>
      <c r="DJ145" s="245">
        <v>642</v>
      </c>
      <c r="DK145" s="245">
        <v>712</v>
      </c>
      <c r="DL145" s="245">
        <v>716</v>
      </c>
      <c r="DM145" s="245">
        <v>819</v>
      </c>
      <c r="DN145" s="245">
        <v>950</v>
      </c>
      <c r="DO145" s="245">
        <v>810</v>
      </c>
      <c r="DP145" s="245">
        <v>796</v>
      </c>
      <c r="DQ145" s="245">
        <v>724</v>
      </c>
      <c r="DR145" s="245">
        <v>645</v>
      </c>
      <c r="DS145" s="245">
        <v>554</v>
      </c>
      <c r="DT145" s="245">
        <v>272</v>
      </c>
      <c r="DU145" s="245">
        <v>92</v>
      </c>
      <c r="DV145" s="245">
        <v>16</v>
      </c>
      <c r="DW145" s="266">
        <f t="shared" si="165"/>
        <v>11976</v>
      </c>
      <c r="DX145" s="447">
        <f t="shared" si="166"/>
        <v>0</v>
      </c>
      <c r="DY145" s="447">
        <f t="shared" si="167"/>
        <v>0</v>
      </c>
      <c r="DZ145" s="447">
        <f t="shared" si="168"/>
        <v>0</v>
      </c>
      <c r="EA145" s="447">
        <f t="shared" si="169"/>
        <v>0</v>
      </c>
      <c r="EB145" s="447">
        <f t="shared" si="170"/>
        <v>0</v>
      </c>
      <c r="EC145" s="447">
        <f t="shared" si="171"/>
        <v>0</v>
      </c>
      <c r="ED145" s="447">
        <f t="shared" si="172"/>
        <v>0</v>
      </c>
      <c r="EE145" s="447">
        <f t="shared" si="173"/>
        <v>0</v>
      </c>
      <c r="EF145" s="447">
        <f t="shared" si="174"/>
        <v>0</v>
      </c>
      <c r="EG145" s="447">
        <f t="shared" si="175"/>
        <v>0</v>
      </c>
      <c r="EH145" s="447">
        <f t="shared" si="176"/>
        <v>0</v>
      </c>
      <c r="EI145" s="447">
        <f t="shared" si="177"/>
        <v>0</v>
      </c>
      <c r="EJ145" s="448">
        <f t="shared" si="188"/>
        <v>0</v>
      </c>
      <c r="EK145" s="447">
        <f t="shared" si="178"/>
        <v>0</v>
      </c>
      <c r="EL145" s="447">
        <f t="shared" si="179"/>
        <v>0</v>
      </c>
      <c r="EM145" s="447">
        <f t="shared" si="180"/>
        <v>0</v>
      </c>
      <c r="EN145" s="447">
        <f t="shared" si="181"/>
        <v>0</v>
      </c>
      <c r="EO145" s="447">
        <f t="shared" si="182"/>
        <v>0</v>
      </c>
      <c r="EP145" s="447">
        <f t="shared" si="183"/>
        <v>0</v>
      </c>
      <c r="EQ145" s="447">
        <f t="shared" si="184"/>
        <v>0</v>
      </c>
      <c r="ER145" s="447">
        <f t="shared" si="185"/>
        <v>0</v>
      </c>
      <c r="ES145" s="245">
        <f t="shared" si="186"/>
        <v>0</v>
      </c>
      <c r="EU145" s="245">
        <f t="shared" si="143"/>
        <v>414</v>
      </c>
      <c r="EV145" s="245">
        <f t="shared" si="144"/>
        <v>503</v>
      </c>
      <c r="EW145" s="245">
        <f t="shared" si="145"/>
        <v>645</v>
      </c>
      <c r="EX145" s="245">
        <f t="shared" si="146"/>
        <v>554</v>
      </c>
      <c r="EY145" s="245">
        <f t="shared" si="147"/>
        <v>392</v>
      </c>
      <c r="EZ145" s="245">
        <f t="shared" si="148"/>
        <v>483</v>
      </c>
      <c r="FA145" s="245">
        <f t="shared" si="149"/>
        <v>525</v>
      </c>
      <c r="FB145" s="245">
        <f t="shared" si="150"/>
        <v>712</v>
      </c>
      <c r="FC145" s="245">
        <f t="shared" si="151"/>
        <v>642</v>
      </c>
      <c r="FD145" s="245">
        <f t="shared" si="152"/>
        <v>712</v>
      </c>
      <c r="FE145" s="245">
        <f t="shared" si="153"/>
        <v>716</v>
      </c>
      <c r="FF145" s="245">
        <f t="shared" si="154"/>
        <v>819</v>
      </c>
      <c r="FG145" s="245">
        <f t="shared" si="155"/>
        <v>950</v>
      </c>
      <c r="FH145" s="245">
        <f t="shared" si="156"/>
        <v>810</v>
      </c>
      <c r="FI145" s="245">
        <f t="shared" si="157"/>
        <v>796</v>
      </c>
      <c r="FJ145" s="245">
        <f t="shared" si="158"/>
        <v>724</v>
      </c>
      <c r="FK145" s="245">
        <f t="shared" si="159"/>
        <v>645</v>
      </c>
      <c r="FL145" s="245">
        <f t="shared" si="160"/>
        <v>554</v>
      </c>
      <c r="FM145" s="245">
        <f t="shared" si="161"/>
        <v>272</v>
      </c>
      <c r="FN145" s="245">
        <f t="shared" si="162"/>
        <v>92</v>
      </c>
      <c r="FO145" s="245">
        <f t="shared" si="163"/>
        <v>16</v>
      </c>
      <c r="FP145" s="266">
        <f t="shared" si="187"/>
        <v>11976</v>
      </c>
      <c r="FQ145" s="443">
        <f t="shared" si="164"/>
        <v>0</v>
      </c>
    </row>
    <row r="146" spans="1:173" s="232" customFormat="1" ht="12.75" x14ac:dyDescent="0.15">
      <c r="A146" s="230" t="s">
        <v>1205</v>
      </c>
      <c r="B146" s="261" t="s">
        <v>1067</v>
      </c>
      <c r="C146" s="245">
        <v>15851</v>
      </c>
      <c r="D146" s="245">
        <v>82</v>
      </c>
      <c r="E146" s="245">
        <v>126</v>
      </c>
      <c r="F146" s="245">
        <v>121</v>
      </c>
      <c r="G146" s="245">
        <v>102</v>
      </c>
      <c r="H146" s="245">
        <v>111</v>
      </c>
      <c r="I146" s="245">
        <v>138</v>
      </c>
      <c r="J146" s="245">
        <v>129</v>
      </c>
      <c r="K146" s="245">
        <v>150</v>
      </c>
      <c r="L146" s="245">
        <v>154</v>
      </c>
      <c r="M146" s="245">
        <v>154</v>
      </c>
      <c r="N146" s="245">
        <v>147</v>
      </c>
      <c r="O146" s="245">
        <v>161</v>
      </c>
      <c r="P146" s="245">
        <v>152</v>
      </c>
      <c r="Q146" s="245">
        <v>152</v>
      </c>
      <c r="R146" s="245">
        <v>151</v>
      </c>
      <c r="S146" s="245">
        <v>149</v>
      </c>
      <c r="T146" s="245">
        <v>153</v>
      </c>
      <c r="U146" s="245">
        <v>158</v>
      </c>
      <c r="V146" s="245">
        <v>143</v>
      </c>
      <c r="W146" s="245">
        <v>138</v>
      </c>
      <c r="X146" s="245">
        <v>132</v>
      </c>
      <c r="Y146" s="245">
        <v>136</v>
      </c>
      <c r="Z146" s="245">
        <v>146</v>
      </c>
      <c r="AA146" s="245">
        <v>151</v>
      </c>
      <c r="AB146" s="245">
        <v>139</v>
      </c>
      <c r="AC146" s="245">
        <v>165</v>
      </c>
      <c r="AD146" s="245">
        <v>155</v>
      </c>
      <c r="AE146" s="245">
        <v>150</v>
      </c>
      <c r="AF146" s="245">
        <v>168</v>
      </c>
      <c r="AG146" s="245">
        <v>147</v>
      </c>
      <c r="AH146" s="245">
        <v>160</v>
      </c>
      <c r="AI146" s="245">
        <v>159</v>
      </c>
      <c r="AJ146" s="245">
        <v>178</v>
      </c>
      <c r="AK146" s="245">
        <v>213</v>
      </c>
      <c r="AL146" s="245">
        <v>179</v>
      </c>
      <c r="AM146" s="245">
        <v>216</v>
      </c>
      <c r="AN146" s="245">
        <v>254</v>
      </c>
      <c r="AO146" s="245">
        <v>209</v>
      </c>
      <c r="AP146" s="245">
        <v>225</v>
      </c>
      <c r="AQ146" s="245">
        <v>250</v>
      </c>
      <c r="AR146" s="245">
        <v>212</v>
      </c>
      <c r="AS146" s="245">
        <v>215</v>
      </c>
      <c r="AT146" s="245">
        <v>215</v>
      </c>
      <c r="AU146" s="245">
        <v>189</v>
      </c>
      <c r="AV146" s="245">
        <v>130</v>
      </c>
      <c r="AW146" s="245">
        <v>190</v>
      </c>
      <c r="AX146" s="245">
        <v>182</v>
      </c>
      <c r="AY146" s="245">
        <v>202</v>
      </c>
      <c r="AZ146" s="245">
        <v>185</v>
      </c>
      <c r="BA146" s="245">
        <v>162</v>
      </c>
      <c r="BB146" s="245">
        <v>161</v>
      </c>
      <c r="BC146" s="245">
        <v>201</v>
      </c>
      <c r="BD146" s="245">
        <v>211</v>
      </c>
      <c r="BE146" s="245">
        <v>185</v>
      </c>
      <c r="BF146" s="245">
        <v>187</v>
      </c>
      <c r="BG146" s="245">
        <v>239</v>
      </c>
      <c r="BH146" s="245">
        <v>210</v>
      </c>
      <c r="BI146" s="245">
        <v>227</v>
      </c>
      <c r="BJ146" s="245">
        <v>273</v>
      </c>
      <c r="BK146" s="245">
        <v>316</v>
      </c>
      <c r="BL146" s="245">
        <v>304</v>
      </c>
      <c r="BM146" s="245">
        <v>357</v>
      </c>
      <c r="BN146" s="245">
        <v>365</v>
      </c>
      <c r="BO146" s="245">
        <v>359</v>
      </c>
      <c r="BP146" s="245">
        <v>207</v>
      </c>
      <c r="BQ146" s="245">
        <v>203</v>
      </c>
      <c r="BR146" s="245">
        <v>255</v>
      </c>
      <c r="BS146" s="245">
        <v>253</v>
      </c>
      <c r="BT146" s="245">
        <v>250</v>
      </c>
      <c r="BU146" s="245">
        <v>250</v>
      </c>
      <c r="BV146" s="245">
        <v>177</v>
      </c>
      <c r="BW146" s="245">
        <v>157</v>
      </c>
      <c r="BX146" s="245">
        <v>154</v>
      </c>
      <c r="BY146" s="245">
        <v>172</v>
      </c>
      <c r="BZ146" s="245">
        <v>176</v>
      </c>
      <c r="CA146" s="245">
        <v>155</v>
      </c>
      <c r="CB146" s="245">
        <v>123</v>
      </c>
      <c r="CC146" s="245">
        <v>134</v>
      </c>
      <c r="CD146" s="245">
        <v>143</v>
      </c>
      <c r="CE146" s="245">
        <v>127</v>
      </c>
      <c r="CF146" s="245">
        <v>111</v>
      </c>
      <c r="CG146" s="245">
        <v>114</v>
      </c>
      <c r="CH146" s="245">
        <v>101</v>
      </c>
      <c r="CI146" s="245">
        <v>112</v>
      </c>
      <c r="CJ146" s="245">
        <v>98</v>
      </c>
      <c r="CK146" s="245">
        <v>93</v>
      </c>
      <c r="CL146" s="245">
        <v>82</v>
      </c>
      <c r="CM146" s="245">
        <v>61</v>
      </c>
      <c r="CN146" s="245">
        <v>66</v>
      </c>
      <c r="CO146" s="245">
        <v>50</v>
      </c>
      <c r="CP146" s="245">
        <v>50</v>
      </c>
      <c r="CQ146" s="245">
        <v>33</v>
      </c>
      <c r="CR146" s="245">
        <v>33</v>
      </c>
      <c r="CS146" s="245">
        <v>37</v>
      </c>
      <c r="CT146" s="245">
        <v>31</v>
      </c>
      <c r="CU146" s="245">
        <v>14</v>
      </c>
      <c r="CV146" s="245">
        <v>19</v>
      </c>
      <c r="CW146" s="245">
        <v>8</v>
      </c>
      <c r="CX146" s="245">
        <v>7</v>
      </c>
      <c r="CY146" s="245">
        <v>4</v>
      </c>
      <c r="CZ146" s="245">
        <v>8</v>
      </c>
      <c r="DA146" s="266">
        <v>3</v>
      </c>
      <c r="DB146" s="245">
        <v>542</v>
      </c>
      <c r="DC146" s="245">
        <v>725</v>
      </c>
      <c r="DD146" s="245">
        <v>763</v>
      </c>
      <c r="DE146" s="245">
        <v>741</v>
      </c>
      <c r="DF146" s="245">
        <v>704</v>
      </c>
      <c r="DG146" s="245">
        <v>785</v>
      </c>
      <c r="DH146" s="245">
        <v>889</v>
      </c>
      <c r="DI146" s="245">
        <v>1154</v>
      </c>
      <c r="DJ146" s="245">
        <v>961</v>
      </c>
      <c r="DK146" s="245">
        <v>921</v>
      </c>
      <c r="DL146" s="245">
        <v>945</v>
      </c>
      <c r="DM146" s="245">
        <v>1265</v>
      </c>
      <c r="DN146" s="245">
        <v>1592</v>
      </c>
      <c r="DO146" s="245">
        <v>1211</v>
      </c>
      <c r="DP146" s="245">
        <v>836</v>
      </c>
      <c r="DQ146" s="245">
        <v>682</v>
      </c>
      <c r="DR146" s="245">
        <v>536</v>
      </c>
      <c r="DS146" s="245">
        <v>352</v>
      </c>
      <c r="DT146" s="245">
        <v>184</v>
      </c>
      <c r="DU146" s="245">
        <v>52</v>
      </c>
      <c r="DV146" s="245">
        <v>8</v>
      </c>
      <c r="DW146" s="266">
        <f t="shared" si="165"/>
        <v>15848</v>
      </c>
      <c r="DX146" s="447">
        <f t="shared" si="166"/>
        <v>0</v>
      </c>
      <c r="DY146" s="447">
        <f t="shared" si="167"/>
        <v>0</v>
      </c>
      <c r="DZ146" s="447">
        <f t="shared" si="168"/>
        <v>0</v>
      </c>
      <c r="EA146" s="447">
        <f t="shared" si="169"/>
        <v>0</v>
      </c>
      <c r="EB146" s="447">
        <f t="shared" si="170"/>
        <v>0</v>
      </c>
      <c r="EC146" s="447">
        <f t="shared" si="171"/>
        <v>0</v>
      </c>
      <c r="ED146" s="447">
        <f t="shared" si="172"/>
        <v>0</v>
      </c>
      <c r="EE146" s="447">
        <f t="shared" si="173"/>
        <v>0</v>
      </c>
      <c r="EF146" s="447">
        <f t="shared" si="174"/>
        <v>0</v>
      </c>
      <c r="EG146" s="447">
        <f t="shared" si="175"/>
        <v>0</v>
      </c>
      <c r="EH146" s="447">
        <f t="shared" si="176"/>
        <v>0</v>
      </c>
      <c r="EI146" s="448">
        <f t="shared" ref="EI146:EK147" si="190">ROUND($DA146*DM146/$DW146,0)+1</f>
        <v>1</v>
      </c>
      <c r="EJ146" s="448">
        <f t="shared" si="190"/>
        <v>1</v>
      </c>
      <c r="EK146" s="448">
        <f t="shared" si="190"/>
        <v>1</v>
      </c>
      <c r="EL146" s="447">
        <f t="shared" si="179"/>
        <v>0</v>
      </c>
      <c r="EM146" s="447">
        <f t="shared" si="180"/>
        <v>0</v>
      </c>
      <c r="EN146" s="447">
        <f t="shared" si="181"/>
        <v>0</v>
      </c>
      <c r="EO146" s="447">
        <f t="shared" si="182"/>
        <v>0</v>
      </c>
      <c r="EP146" s="447">
        <f t="shared" si="183"/>
        <v>0</v>
      </c>
      <c r="EQ146" s="447">
        <f t="shared" si="184"/>
        <v>0</v>
      </c>
      <c r="ER146" s="447">
        <f t="shared" si="185"/>
        <v>0</v>
      </c>
      <c r="ES146" s="245">
        <f t="shared" si="186"/>
        <v>3</v>
      </c>
      <c r="EU146" s="245">
        <f t="shared" si="143"/>
        <v>542</v>
      </c>
      <c r="EV146" s="245">
        <f t="shared" si="144"/>
        <v>725</v>
      </c>
      <c r="EW146" s="245">
        <f t="shared" si="145"/>
        <v>763</v>
      </c>
      <c r="EX146" s="245">
        <f t="shared" si="146"/>
        <v>741</v>
      </c>
      <c r="EY146" s="245">
        <f t="shared" si="147"/>
        <v>704</v>
      </c>
      <c r="EZ146" s="245">
        <f t="shared" si="148"/>
        <v>785</v>
      </c>
      <c r="FA146" s="245">
        <f t="shared" si="149"/>
        <v>889</v>
      </c>
      <c r="FB146" s="245">
        <f t="shared" si="150"/>
        <v>1154</v>
      </c>
      <c r="FC146" s="245">
        <f t="shared" si="151"/>
        <v>961</v>
      </c>
      <c r="FD146" s="245">
        <f t="shared" si="152"/>
        <v>921</v>
      </c>
      <c r="FE146" s="245">
        <f t="shared" si="153"/>
        <v>945</v>
      </c>
      <c r="FF146" s="245">
        <f t="shared" si="154"/>
        <v>1266</v>
      </c>
      <c r="FG146" s="245">
        <f t="shared" si="155"/>
        <v>1593</v>
      </c>
      <c r="FH146" s="245">
        <f t="shared" si="156"/>
        <v>1212</v>
      </c>
      <c r="FI146" s="245">
        <f t="shared" si="157"/>
        <v>836</v>
      </c>
      <c r="FJ146" s="245">
        <f t="shared" si="158"/>
        <v>682</v>
      </c>
      <c r="FK146" s="245">
        <f t="shared" si="159"/>
        <v>536</v>
      </c>
      <c r="FL146" s="245">
        <f t="shared" si="160"/>
        <v>352</v>
      </c>
      <c r="FM146" s="245">
        <f t="shared" si="161"/>
        <v>184</v>
      </c>
      <c r="FN146" s="245">
        <f t="shared" si="162"/>
        <v>52</v>
      </c>
      <c r="FO146" s="245">
        <f t="shared" si="163"/>
        <v>8</v>
      </c>
      <c r="FP146" s="266">
        <f t="shared" si="187"/>
        <v>15851</v>
      </c>
      <c r="FQ146" s="443">
        <f t="shared" si="164"/>
        <v>0</v>
      </c>
    </row>
    <row r="147" spans="1:173" s="232" customFormat="1" ht="12.75" x14ac:dyDescent="0.15">
      <c r="A147" s="230" t="s">
        <v>1206</v>
      </c>
      <c r="B147" s="261" t="s">
        <v>1067</v>
      </c>
      <c r="C147" s="245">
        <v>16942</v>
      </c>
      <c r="D147" s="245">
        <v>128</v>
      </c>
      <c r="E147" s="245">
        <v>108</v>
      </c>
      <c r="F147" s="245">
        <v>156</v>
      </c>
      <c r="G147" s="245">
        <v>154</v>
      </c>
      <c r="H147" s="245">
        <v>129</v>
      </c>
      <c r="I147" s="245">
        <v>132</v>
      </c>
      <c r="J147" s="245">
        <v>155</v>
      </c>
      <c r="K147" s="245">
        <v>139</v>
      </c>
      <c r="L147" s="245">
        <v>170</v>
      </c>
      <c r="M147" s="245">
        <v>185</v>
      </c>
      <c r="N147" s="245">
        <v>168</v>
      </c>
      <c r="O147" s="245">
        <v>175</v>
      </c>
      <c r="P147" s="245">
        <v>175</v>
      </c>
      <c r="Q147" s="245">
        <v>151</v>
      </c>
      <c r="R147" s="245">
        <v>180</v>
      </c>
      <c r="S147" s="245">
        <v>189</v>
      </c>
      <c r="T147" s="245">
        <v>195</v>
      </c>
      <c r="U147" s="245">
        <v>169</v>
      </c>
      <c r="V147" s="245">
        <v>176</v>
      </c>
      <c r="W147" s="245">
        <v>151</v>
      </c>
      <c r="X147" s="245">
        <v>183</v>
      </c>
      <c r="Y147" s="245">
        <v>151</v>
      </c>
      <c r="Z147" s="245">
        <v>163</v>
      </c>
      <c r="AA147" s="245">
        <v>187</v>
      </c>
      <c r="AB147" s="245">
        <v>165</v>
      </c>
      <c r="AC147" s="245">
        <v>185</v>
      </c>
      <c r="AD147" s="245">
        <v>168</v>
      </c>
      <c r="AE147" s="245">
        <v>195</v>
      </c>
      <c r="AF147" s="245">
        <v>194</v>
      </c>
      <c r="AG147" s="245">
        <v>201</v>
      </c>
      <c r="AH147" s="245">
        <v>185</v>
      </c>
      <c r="AI147" s="245">
        <v>205</v>
      </c>
      <c r="AJ147" s="245">
        <v>214</v>
      </c>
      <c r="AK147" s="245">
        <v>253</v>
      </c>
      <c r="AL147" s="245">
        <v>247</v>
      </c>
      <c r="AM147" s="245">
        <v>265</v>
      </c>
      <c r="AN147" s="245">
        <v>262</v>
      </c>
      <c r="AO147" s="245">
        <v>275</v>
      </c>
      <c r="AP147" s="245">
        <v>260</v>
      </c>
      <c r="AQ147" s="245">
        <v>249</v>
      </c>
      <c r="AR147" s="245">
        <v>255</v>
      </c>
      <c r="AS147" s="245">
        <v>275</v>
      </c>
      <c r="AT147" s="245">
        <v>228</v>
      </c>
      <c r="AU147" s="245">
        <v>214</v>
      </c>
      <c r="AV147" s="245">
        <v>166</v>
      </c>
      <c r="AW147" s="245">
        <v>233</v>
      </c>
      <c r="AX147" s="245">
        <v>222</v>
      </c>
      <c r="AY147" s="245">
        <v>173</v>
      </c>
      <c r="AZ147" s="245">
        <v>183</v>
      </c>
      <c r="BA147" s="245">
        <v>207</v>
      </c>
      <c r="BB147" s="245">
        <v>206</v>
      </c>
      <c r="BC147" s="245">
        <v>196</v>
      </c>
      <c r="BD147" s="245">
        <v>192</v>
      </c>
      <c r="BE147" s="245">
        <v>190</v>
      </c>
      <c r="BF147" s="245">
        <v>207</v>
      </c>
      <c r="BG147" s="245">
        <v>199</v>
      </c>
      <c r="BH147" s="245">
        <v>223</v>
      </c>
      <c r="BI147" s="245">
        <v>226</v>
      </c>
      <c r="BJ147" s="245">
        <v>252</v>
      </c>
      <c r="BK147" s="245">
        <v>271</v>
      </c>
      <c r="BL147" s="245">
        <v>309</v>
      </c>
      <c r="BM147" s="245">
        <v>355</v>
      </c>
      <c r="BN147" s="245">
        <v>339</v>
      </c>
      <c r="BO147" s="245">
        <v>317</v>
      </c>
      <c r="BP147" s="245">
        <v>174</v>
      </c>
      <c r="BQ147" s="245">
        <v>227</v>
      </c>
      <c r="BR147" s="245">
        <v>276</v>
      </c>
      <c r="BS147" s="245">
        <v>249</v>
      </c>
      <c r="BT147" s="245">
        <v>265</v>
      </c>
      <c r="BU147" s="245">
        <v>243</v>
      </c>
      <c r="BV147" s="245">
        <v>194</v>
      </c>
      <c r="BW147" s="245">
        <v>159</v>
      </c>
      <c r="BX147" s="245">
        <v>176</v>
      </c>
      <c r="BY147" s="245">
        <v>198</v>
      </c>
      <c r="BZ147" s="245">
        <v>172</v>
      </c>
      <c r="CA147" s="245">
        <v>157</v>
      </c>
      <c r="CB147" s="245">
        <v>149</v>
      </c>
      <c r="CC147" s="245">
        <v>157</v>
      </c>
      <c r="CD147" s="245">
        <v>126</v>
      </c>
      <c r="CE147" s="245">
        <v>127</v>
      </c>
      <c r="CF147" s="245">
        <v>123</v>
      </c>
      <c r="CG147" s="245">
        <v>96</v>
      </c>
      <c r="CH147" s="245">
        <v>94</v>
      </c>
      <c r="CI147" s="245">
        <v>89</v>
      </c>
      <c r="CJ147" s="245">
        <v>66</v>
      </c>
      <c r="CK147" s="245">
        <v>62</v>
      </c>
      <c r="CL147" s="245">
        <v>55</v>
      </c>
      <c r="CM147" s="245">
        <v>59</v>
      </c>
      <c r="CN147" s="245">
        <v>46</v>
      </c>
      <c r="CO147" s="245">
        <v>32</v>
      </c>
      <c r="CP147" s="245">
        <v>29</v>
      </c>
      <c r="CQ147" s="245">
        <v>13</v>
      </c>
      <c r="CR147" s="245">
        <v>24</v>
      </c>
      <c r="CS147" s="245">
        <v>23</v>
      </c>
      <c r="CT147" s="245">
        <v>15</v>
      </c>
      <c r="CU147" s="245">
        <v>11</v>
      </c>
      <c r="CV147" s="245">
        <v>3</v>
      </c>
      <c r="CW147" s="245">
        <v>6</v>
      </c>
      <c r="CX147" s="245">
        <v>3</v>
      </c>
      <c r="CY147" s="245">
        <v>2</v>
      </c>
      <c r="CZ147" s="245">
        <v>5</v>
      </c>
      <c r="DA147" s="266">
        <v>7</v>
      </c>
      <c r="DB147" s="245">
        <v>675</v>
      </c>
      <c r="DC147" s="245">
        <v>781</v>
      </c>
      <c r="DD147" s="245">
        <v>849</v>
      </c>
      <c r="DE147" s="245">
        <v>880</v>
      </c>
      <c r="DF147" s="245">
        <v>849</v>
      </c>
      <c r="DG147" s="245">
        <v>943</v>
      </c>
      <c r="DH147" s="245">
        <v>1104</v>
      </c>
      <c r="DI147" s="245">
        <v>1311</v>
      </c>
      <c r="DJ147" s="245">
        <v>1138</v>
      </c>
      <c r="DK147" s="245">
        <v>1018</v>
      </c>
      <c r="DL147" s="245">
        <v>991</v>
      </c>
      <c r="DM147" s="245">
        <v>1171</v>
      </c>
      <c r="DN147" s="245">
        <v>1494</v>
      </c>
      <c r="DO147" s="245">
        <v>1260</v>
      </c>
      <c r="DP147" s="245">
        <v>899</v>
      </c>
      <c r="DQ147" s="245">
        <v>716</v>
      </c>
      <c r="DR147" s="245">
        <v>468</v>
      </c>
      <c r="DS147" s="245">
        <v>254</v>
      </c>
      <c r="DT147" s="245">
        <v>104</v>
      </c>
      <c r="DU147" s="245">
        <v>25</v>
      </c>
      <c r="DV147" s="245">
        <v>5</v>
      </c>
      <c r="DW147" s="266">
        <f t="shared" si="165"/>
        <v>16935</v>
      </c>
      <c r="DX147" s="447">
        <f t="shared" si="166"/>
        <v>0</v>
      </c>
      <c r="DY147" s="447">
        <f t="shared" si="167"/>
        <v>0</v>
      </c>
      <c r="DZ147" s="447">
        <f t="shared" si="168"/>
        <v>0</v>
      </c>
      <c r="EA147" s="447">
        <f t="shared" si="169"/>
        <v>0</v>
      </c>
      <c r="EB147" s="447">
        <f t="shared" si="170"/>
        <v>0</v>
      </c>
      <c r="EC147" s="447">
        <f t="shared" si="171"/>
        <v>0</v>
      </c>
      <c r="ED147" s="447">
        <f t="shared" si="172"/>
        <v>0</v>
      </c>
      <c r="EE147" s="447">
        <f t="shared" si="173"/>
        <v>1</v>
      </c>
      <c r="EF147" s="447">
        <f t="shared" si="174"/>
        <v>0</v>
      </c>
      <c r="EG147" s="447">
        <f t="shared" si="175"/>
        <v>0</v>
      </c>
      <c r="EH147" s="447">
        <f>ROUND($DA147*DL147/$DW147,0)+1</f>
        <v>1</v>
      </c>
      <c r="EI147" s="447">
        <f t="shared" si="190"/>
        <v>1</v>
      </c>
      <c r="EJ147" s="448">
        <f t="shared" si="190"/>
        <v>2</v>
      </c>
      <c r="EK147" s="448">
        <f t="shared" si="190"/>
        <v>2</v>
      </c>
      <c r="EL147" s="447">
        <f t="shared" si="179"/>
        <v>0</v>
      </c>
      <c r="EM147" s="447">
        <f t="shared" si="180"/>
        <v>0</v>
      </c>
      <c r="EN147" s="447">
        <f t="shared" si="181"/>
        <v>0</v>
      </c>
      <c r="EO147" s="447">
        <f t="shared" si="182"/>
        <v>0</v>
      </c>
      <c r="EP147" s="447">
        <f t="shared" si="183"/>
        <v>0</v>
      </c>
      <c r="EQ147" s="447">
        <f t="shared" si="184"/>
        <v>0</v>
      </c>
      <c r="ER147" s="447">
        <f t="shared" si="185"/>
        <v>0</v>
      </c>
      <c r="ES147" s="245">
        <f t="shared" si="186"/>
        <v>7</v>
      </c>
      <c r="EU147" s="245">
        <f t="shared" si="143"/>
        <v>675</v>
      </c>
      <c r="EV147" s="245">
        <f t="shared" si="144"/>
        <v>781</v>
      </c>
      <c r="EW147" s="245">
        <f t="shared" si="145"/>
        <v>849</v>
      </c>
      <c r="EX147" s="245">
        <f t="shared" si="146"/>
        <v>880</v>
      </c>
      <c r="EY147" s="245">
        <f t="shared" si="147"/>
        <v>849</v>
      </c>
      <c r="EZ147" s="245">
        <f t="shared" si="148"/>
        <v>943</v>
      </c>
      <c r="FA147" s="245">
        <f t="shared" si="149"/>
        <v>1104</v>
      </c>
      <c r="FB147" s="245">
        <f t="shared" si="150"/>
        <v>1312</v>
      </c>
      <c r="FC147" s="245">
        <f t="shared" si="151"/>
        <v>1138</v>
      </c>
      <c r="FD147" s="245">
        <f t="shared" si="152"/>
        <v>1018</v>
      </c>
      <c r="FE147" s="245">
        <f t="shared" si="153"/>
        <v>992</v>
      </c>
      <c r="FF147" s="245">
        <f t="shared" si="154"/>
        <v>1172</v>
      </c>
      <c r="FG147" s="245">
        <f t="shared" si="155"/>
        <v>1496</v>
      </c>
      <c r="FH147" s="245">
        <f t="shared" si="156"/>
        <v>1262</v>
      </c>
      <c r="FI147" s="245">
        <f t="shared" si="157"/>
        <v>899</v>
      </c>
      <c r="FJ147" s="245">
        <f t="shared" si="158"/>
        <v>716</v>
      </c>
      <c r="FK147" s="245">
        <f t="shared" si="159"/>
        <v>468</v>
      </c>
      <c r="FL147" s="245">
        <f t="shared" si="160"/>
        <v>254</v>
      </c>
      <c r="FM147" s="245">
        <f t="shared" si="161"/>
        <v>104</v>
      </c>
      <c r="FN147" s="245">
        <f t="shared" si="162"/>
        <v>25</v>
      </c>
      <c r="FO147" s="245">
        <f t="shared" si="163"/>
        <v>5</v>
      </c>
      <c r="FP147" s="266">
        <f t="shared" si="187"/>
        <v>16942</v>
      </c>
      <c r="FQ147" s="443">
        <f t="shared" si="164"/>
        <v>0</v>
      </c>
    </row>
    <row r="148" spans="1:173" s="232" customFormat="1" ht="12.75" x14ac:dyDescent="0.15">
      <c r="A148" s="230" t="s">
        <v>1207</v>
      </c>
      <c r="B148" s="261" t="s">
        <v>1067</v>
      </c>
      <c r="C148" s="245">
        <v>6887</v>
      </c>
      <c r="D148" s="245">
        <v>35</v>
      </c>
      <c r="E148" s="245">
        <v>54</v>
      </c>
      <c r="F148" s="245">
        <v>50</v>
      </c>
      <c r="G148" s="245">
        <v>29</v>
      </c>
      <c r="H148" s="245">
        <v>52</v>
      </c>
      <c r="I148" s="245">
        <v>53</v>
      </c>
      <c r="J148" s="245">
        <v>40</v>
      </c>
      <c r="K148" s="245">
        <v>46</v>
      </c>
      <c r="L148" s="245">
        <v>61</v>
      </c>
      <c r="M148" s="245">
        <v>71</v>
      </c>
      <c r="N148" s="245">
        <v>61</v>
      </c>
      <c r="O148" s="245">
        <v>60</v>
      </c>
      <c r="P148" s="245">
        <v>63</v>
      </c>
      <c r="Q148" s="245">
        <v>64</v>
      </c>
      <c r="R148" s="245">
        <v>69</v>
      </c>
      <c r="S148" s="245">
        <v>57</v>
      </c>
      <c r="T148" s="245">
        <v>85</v>
      </c>
      <c r="U148" s="245">
        <v>58</v>
      </c>
      <c r="V148" s="245">
        <v>67</v>
      </c>
      <c r="W148" s="245">
        <v>53</v>
      </c>
      <c r="X148" s="245">
        <v>64</v>
      </c>
      <c r="Y148" s="245">
        <v>67</v>
      </c>
      <c r="Z148" s="245">
        <v>66</v>
      </c>
      <c r="AA148" s="245">
        <v>52</v>
      </c>
      <c r="AB148" s="245">
        <v>51</v>
      </c>
      <c r="AC148" s="245">
        <v>54</v>
      </c>
      <c r="AD148" s="245">
        <v>80</v>
      </c>
      <c r="AE148" s="245">
        <v>72</v>
      </c>
      <c r="AF148" s="245">
        <v>56</v>
      </c>
      <c r="AG148" s="245">
        <v>48</v>
      </c>
      <c r="AH148" s="245">
        <v>64</v>
      </c>
      <c r="AI148" s="245">
        <v>71</v>
      </c>
      <c r="AJ148" s="245">
        <v>60</v>
      </c>
      <c r="AK148" s="245">
        <v>64</v>
      </c>
      <c r="AL148" s="245">
        <v>71</v>
      </c>
      <c r="AM148" s="245">
        <v>72</v>
      </c>
      <c r="AN148" s="245">
        <v>75</v>
      </c>
      <c r="AO148" s="245">
        <v>80</v>
      </c>
      <c r="AP148" s="245">
        <v>84</v>
      </c>
      <c r="AQ148" s="245">
        <v>62</v>
      </c>
      <c r="AR148" s="245">
        <v>70</v>
      </c>
      <c r="AS148" s="245">
        <v>64</v>
      </c>
      <c r="AT148" s="245">
        <v>89</v>
      </c>
      <c r="AU148" s="245">
        <v>73</v>
      </c>
      <c r="AV148" s="245">
        <v>60</v>
      </c>
      <c r="AW148" s="245">
        <v>77</v>
      </c>
      <c r="AX148" s="245">
        <v>90</v>
      </c>
      <c r="AY148" s="245">
        <v>71</v>
      </c>
      <c r="AZ148" s="245">
        <v>80</v>
      </c>
      <c r="BA148" s="245">
        <v>74</v>
      </c>
      <c r="BB148" s="245">
        <v>84</v>
      </c>
      <c r="BC148" s="245">
        <v>106</v>
      </c>
      <c r="BD148" s="245">
        <v>87</v>
      </c>
      <c r="BE148" s="245">
        <v>98</v>
      </c>
      <c r="BF148" s="245">
        <v>109</v>
      </c>
      <c r="BG148" s="245">
        <v>85</v>
      </c>
      <c r="BH148" s="245">
        <v>97</v>
      </c>
      <c r="BI148" s="245">
        <v>110</v>
      </c>
      <c r="BJ148" s="245">
        <v>104</v>
      </c>
      <c r="BK148" s="245">
        <v>125</v>
      </c>
      <c r="BL148" s="245">
        <v>117</v>
      </c>
      <c r="BM148" s="245">
        <v>125</v>
      </c>
      <c r="BN148" s="245">
        <v>145</v>
      </c>
      <c r="BO148" s="245">
        <v>105</v>
      </c>
      <c r="BP148" s="245">
        <v>84</v>
      </c>
      <c r="BQ148" s="245">
        <v>75</v>
      </c>
      <c r="BR148" s="245">
        <v>98</v>
      </c>
      <c r="BS148" s="245">
        <v>100</v>
      </c>
      <c r="BT148" s="245">
        <v>98</v>
      </c>
      <c r="BU148" s="245">
        <v>92</v>
      </c>
      <c r="BV148" s="245">
        <v>93</v>
      </c>
      <c r="BW148" s="245">
        <v>63</v>
      </c>
      <c r="BX148" s="245">
        <v>87</v>
      </c>
      <c r="BY148" s="245">
        <v>87</v>
      </c>
      <c r="BZ148" s="245">
        <v>94</v>
      </c>
      <c r="CA148" s="245">
        <v>92</v>
      </c>
      <c r="CB148" s="245">
        <v>94</v>
      </c>
      <c r="CC148" s="245">
        <v>85</v>
      </c>
      <c r="CD148" s="245">
        <v>69</v>
      </c>
      <c r="CE148" s="245">
        <v>79</v>
      </c>
      <c r="CF148" s="245">
        <v>93</v>
      </c>
      <c r="CG148" s="245">
        <v>73</v>
      </c>
      <c r="CH148" s="245">
        <v>73</v>
      </c>
      <c r="CI148" s="245">
        <v>76</v>
      </c>
      <c r="CJ148" s="245">
        <v>65</v>
      </c>
      <c r="CK148" s="245">
        <v>71</v>
      </c>
      <c r="CL148" s="245">
        <v>62</v>
      </c>
      <c r="CM148" s="245">
        <v>51</v>
      </c>
      <c r="CN148" s="245">
        <v>58</v>
      </c>
      <c r="CO148" s="245">
        <v>43</v>
      </c>
      <c r="CP148" s="245">
        <v>39</v>
      </c>
      <c r="CQ148" s="245">
        <v>29</v>
      </c>
      <c r="CR148" s="245">
        <v>16</v>
      </c>
      <c r="CS148" s="245">
        <v>17</v>
      </c>
      <c r="CT148" s="245">
        <v>10</v>
      </c>
      <c r="CU148" s="245">
        <v>13</v>
      </c>
      <c r="CV148" s="245">
        <v>6</v>
      </c>
      <c r="CW148" s="245">
        <v>7</v>
      </c>
      <c r="CX148" s="245">
        <v>4</v>
      </c>
      <c r="CY148" s="245">
        <v>1</v>
      </c>
      <c r="CZ148" s="245">
        <v>4</v>
      </c>
      <c r="DA148" s="266">
        <v>0</v>
      </c>
      <c r="DB148" s="245">
        <v>220</v>
      </c>
      <c r="DC148" s="245">
        <v>271</v>
      </c>
      <c r="DD148" s="245">
        <v>317</v>
      </c>
      <c r="DE148" s="245">
        <v>320</v>
      </c>
      <c r="DF148" s="245">
        <v>300</v>
      </c>
      <c r="DG148" s="245">
        <v>310</v>
      </c>
      <c r="DH148" s="245">
        <v>330</v>
      </c>
      <c r="DI148" s="245">
        <v>373</v>
      </c>
      <c r="DJ148" s="245">
        <v>356</v>
      </c>
      <c r="DK148" s="245">
        <v>392</v>
      </c>
      <c r="DL148" s="245">
        <v>484</v>
      </c>
      <c r="DM148" s="245">
        <v>521</v>
      </c>
      <c r="DN148" s="245">
        <v>576</v>
      </c>
      <c r="DO148" s="245">
        <v>463</v>
      </c>
      <c r="DP148" s="245">
        <v>424</v>
      </c>
      <c r="DQ148" s="245">
        <v>419</v>
      </c>
      <c r="DR148" s="245">
        <v>380</v>
      </c>
      <c r="DS148" s="245">
        <v>285</v>
      </c>
      <c r="DT148" s="245">
        <v>111</v>
      </c>
      <c r="DU148" s="245">
        <v>31</v>
      </c>
      <c r="DV148" s="245">
        <v>4</v>
      </c>
      <c r="DW148" s="266">
        <f t="shared" si="165"/>
        <v>6887</v>
      </c>
      <c r="DX148" s="447">
        <f t="shared" si="166"/>
        <v>0</v>
      </c>
      <c r="DY148" s="447">
        <f t="shared" si="167"/>
        <v>0</v>
      </c>
      <c r="DZ148" s="447">
        <f t="shared" si="168"/>
        <v>0</v>
      </c>
      <c r="EA148" s="447">
        <f t="shared" si="169"/>
        <v>0</v>
      </c>
      <c r="EB148" s="447">
        <f t="shared" si="170"/>
        <v>0</v>
      </c>
      <c r="EC148" s="447">
        <f t="shared" si="171"/>
        <v>0</v>
      </c>
      <c r="ED148" s="447">
        <f t="shared" si="172"/>
        <v>0</v>
      </c>
      <c r="EE148" s="447">
        <f t="shared" si="173"/>
        <v>0</v>
      </c>
      <c r="EF148" s="447">
        <f t="shared" si="174"/>
        <v>0</v>
      </c>
      <c r="EG148" s="447">
        <f t="shared" si="175"/>
        <v>0</v>
      </c>
      <c r="EH148" s="447">
        <f t="shared" si="176"/>
        <v>0</v>
      </c>
      <c r="EI148" s="447">
        <f t="shared" si="177"/>
        <v>0</v>
      </c>
      <c r="EJ148" s="448">
        <f t="shared" si="188"/>
        <v>0</v>
      </c>
      <c r="EK148" s="447">
        <f t="shared" si="178"/>
        <v>0</v>
      </c>
      <c r="EL148" s="447">
        <f t="shared" si="179"/>
        <v>0</v>
      </c>
      <c r="EM148" s="447">
        <f t="shared" si="180"/>
        <v>0</v>
      </c>
      <c r="EN148" s="447">
        <f t="shared" si="181"/>
        <v>0</v>
      </c>
      <c r="EO148" s="447">
        <f t="shared" si="182"/>
        <v>0</v>
      </c>
      <c r="EP148" s="447">
        <f t="shared" si="183"/>
        <v>0</v>
      </c>
      <c r="EQ148" s="447">
        <f t="shared" si="184"/>
        <v>0</v>
      </c>
      <c r="ER148" s="447">
        <f t="shared" si="185"/>
        <v>0</v>
      </c>
      <c r="ES148" s="245">
        <f t="shared" si="186"/>
        <v>0</v>
      </c>
      <c r="EU148" s="245">
        <f t="shared" si="143"/>
        <v>220</v>
      </c>
      <c r="EV148" s="245">
        <f t="shared" si="144"/>
        <v>271</v>
      </c>
      <c r="EW148" s="245">
        <f t="shared" si="145"/>
        <v>317</v>
      </c>
      <c r="EX148" s="245">
        <f t="shared" si="146"/>
        <v>320</v>
      </c>
      <c r="EY148" s="245">
        <f t="shared" si="147"/>
        <v>300</v>
      </c>
      <c r="EZ148" s="245">
        <f t="shared" si="148"/>
        <v>310</v>
      </c>
      <c r="FA148" s="245">
        <f t="shared" si="149"/>
        <v>330</v>
      </c>
      <c r="FB148" s="245">
        <f t="shared" si="150"/>
        <v>373</v>
      </c>
      <c r="FC148" s="245">
        <f t="shared" si="151"/>
        <v>356</v>
      </c>
      <c r="FD148" s="245">
        <f t="shared" si="152"/>
        <v>392</v>
      </c>
      <c r="FE148" s="245">
        <f t="shared" si="153"/>
        <v>484</v>
      </c>
      <c r="FF148" s="245">
        <f t="shared" si="154"/>
        <v>521</v>
      </c>
      <c r="FG148" s="245">
        <f t="shared" si="155"/>
        <v>576</v>
      </c>
      <c r="FH148" s="245">
        <f t="shared" si="156"/>
        <v>463</v>
      </c>
      <c r="FI148" s="245">
        <f t="shared" si="157"/>
        <v>424</v>
      </c>
      <c r="FJ148" s="245">
        <f t="shared" si="158"/>
        <v>419</v>
      </c>
      <c r="FK148" s="245">
        <f t="shared" si="159"/>
        <v>380</v>
      </c>
      <c r="FL148" s="245">
        <f t="shared" si="160"/>
        <v>285</v>
      </c>
      <c r="FM148" s="245">
        <f t="shared" si="161"/>
        <v>111</v>
      </c>
      <c r="FN148" s="245">
        <f t="shared" si="162"/>
        <v>31</v>
      </c>
      <c r="FO148" s="245">
        <f t="shared" si="163"/>
        <v>4</v>
      </c>
      <c r="FP148" s="266">
        <f t="shared" si="187"/>
        <v>6887</v>
      </c>
      <c r="FQ148" s="443">
        <f t="shared" si="164"/>
        <v>0</v>
      </c>
    </row>
    <row r="149" spans="1:173" s="232" customFormat="1" ht="12.75" x14ac:dyDescent="0.15">
      <c r="A149" s="230" t="s">
        <v>1208</v>
      </c>
      <c r="B149" s="261" t="s">
        <v>1067</v>
      </c>
      <c r="C149" s="245">
        <v>10458</v>
      </c>
      <c r="D149" s="245">
        <v>68</v>
      </c>
      <c r="E149" s="245">
        <v>77</v>
      </c>
      <c r="F149" s="245">
        <v>99</v>
      </c>
      <c r="G149" s="245">
        <v>82</v>
      </c>
      <c r="H149" s="245">
        <v>85</v>
      </c>
      <c r="I149" s="245">
        <v>77</v>
      </c>
      <c r="J149" s="245">
        <v>98</v>
      </c>
      <c r="K149" s="245">
        <v>103</v>
      </c>
      <c r="L149" s="245">
        <v>91</v>
      </c>
      <c r="M149" s="245">
        <v>99</v>
      </c>
      <c r="N149" s="245">
        <v>86</v>
      </c>
      <c r="O149" s="245">
        <v>99</v>
      </c>
      <c r="P149" s="245">
        <v>96</v>
      </c>
      <c r="Q149" s="245">
        <v>91</v>
      </c>
      <c r="R149" s="245">
        <v>100</v>
      </c>
      <c r="S149" s="245">
        <v>101</v>
      </c>
      <c r="T149" s="245">
        <v>118</v>
      </c>
      <c r="U149" s="245">
        <v>101</v>
      </c>
      <c r="V149" s="245">
        <v>105</v>
      </c>
      <c r="W149" s="245">
        <v>123</v>
      </c>
      <c r="X149" s="245">
        <v>167</v>
      </c>
      <c r="Y149" s="245">
        <v>196</v>
      </c>
      <c r="Z149" s="245">
        <v>159</v>
      </c>
      <c r="AA149" s="245">
        <v>152</v>
      </c>
      <c r="AB149" s="245">
        <v>116</v>
      </c>
      <c r="AC149" s="245">
        <v>119</v>
      </c>
      <c r="AD149" s="245">
        <v>110</v>
      </c>
      <c r="AE149" s="245">
        <v>114</v>
      </c>
      <c r="AF149" s="245">
        <v>90</v>
      </c>
      <c r="AG149" s="245">
        <v>103</v>
      </c>
      <c r="AH149" s="245">
        <v>109</v>
      </c>
      <c r="AI149" s="245">
        <v>101</v>
      </c>
      <c r="AJ149" s="245">
        <v>98</v>
      </c>
      <c r="AK149" s="245">
        <v>139</v>
      </c>
      <c r="AL149" s="245">
        <v>119</v>
      </c>
      <c r="AM149" s="245">
        <v>140</v>
      </c>
      <c r="AN149" s="245">
        <v>155</v>
      </c>
      <c r="AO149" s="245">
        <v>138</v>
      </c>
      <c r="AP149" s="245">
        <v>133</v>
      </c>
      <c r="AQ149" s="245">
        <v>135</v>
      </c>
      <c r="AR149" s="245">
        <v>115</v>
      </c>
      <c r="AS149" s="245">
        <v>108</v>
      </c>
      <c r="AT149" s="245">
        <v>111</v>
      </c>
      <c r="AU149" s="245">
        <v>122</v>
      </c>
      <c r="AV149" s="245">
        <v>97</v>
      </c>
      <c r="AW149" s="245">
        <v>126</v>
      </c>
      <c r="AX149" s="245">
        <v>115</v>
      </c>
      <c r="AY149" s="245">
        <v>98</v>
      </c>
      <c r="AZ149" s="245">
        <v>110</v>
      </c>
      <c r="BA149" s="245">
        <v>135</v>
      </c>
      <c r="BB149" s="245">
        <v>131</v>
      </c>
      <c r="BC149" s="245">
        <v>125</v>
      </c>
      <c r="BD149" s="245">
        <v>103</v>
      </c>
      <c r="BE149" s="245">
        <v>121</v>
      </c>
      <c r="BF149" s="245">
        <v>105</v>
      </c>
      <c r="BG149" s="245">
        <v>116</v>
      </c>
      <c r="BH149" s="245">
        <v>130</v>
      </c>
      <c r="BI149" s="245">
        <v>149</v>
      </c>
      <c r="BJ149" s="245">
        <v>143</v>
      </c>
      <c r="BK149" s="245">
        <v>153</v>
      </c>
      <c r="BL149" s="245">
        <v>170</v>
      </c>
      <c r="BM149" s="245">
        <v>188</v>
      </c>
      <c r="BN149" s="245">
        <v>203</v>
      </c>
      <c r="BO149" s="245">
        <v>162</v>
      </c>
      <c r="BP149" s="245">
        <v>123</v>
      </c>
      <c r="BQ149" s="245">
        <v>124</v>
      </c>
      <c r="BR149" s="245">
        <v>132</v>
      </c>
      <c r="BS149" s="245">
        <v>142</v>
      </c>
      <c r="BT149" s="245">
        <v>144</v>
      </c>
      <c r="BU149" s="245">
        <v>134</v>
      </c>
      <c r="BV149" s="245">
        <v>106</v>
      </c>
      <c r="BW149" s="245">
        <v>78</v>
      </c>
      <c r="BX149" s="245">
        <v>117</v>
      </c>
      <c r="BY149" s="245">
        <v>110</v>
      </c>
      <c r="BZ149" s="245">
        <v>107</v>
      </c>
      <c r="CA149" s="245">
        <v>107</v>
      </c>
      <c r="CB149" s="245">
        <v>103</v>
      </c>
      <c r="CC149" s="245">
        <v>112</v>
      </c>
      <c r="CD149" s="245">
        <v>92</v>
      </c>
      <c r="CE149" s="245">
        <v>108</v>
      </c>
      <c r="CF149" s="245">
        <v>107</v>
      </c>
      <c r="CG149" s="245">
        <v>91</v>
      </c>
      <c r="CH149" s="245">
        <v>81</v>
      </c>
      <c r="CI149" s="245">
        <v>79</v>
      </c>
      <c r="CJ149" s="245">
        <v>69</v>
      </c>
      <c r="CK149" s="245">
        <v>77</v>
      </c>
      <c r="CL149" s="245">
        <v>70</v>
      </c>
      <c r="CM149" s="245">
        <v>57</v>
      </c>
      <c r="CN149" s="245">
        <v>54</v>
      </c>
      <c r="CO149" s="245">
        <v>65</v>
      </c>
      <c r="CP149" s="245">
        <v>55</v>
      </c>
      <c r="CQ149" s="245">
        <v>28</v>
      </c>
      <c r="CR149" s="245">
        <v>27</v>
      </c>
      <c r="CS149" s="245">
        <v>28</v>
      </c>
      <c r="CT149" s="245">
        <v>15</v>
      </c>
      <c r="CU149" s="245">
        <v>15</v>
      </c>
      <c r="CV149" s="245">
        <v>10</v>
      </c>
      <c r="CW149" s="245">
        <v>7</v>
      </c>
      <c r="CX149" s="245">
        <v>9</v>
      </c>
      <c r="CY149" s="245">
        <v>3</v>
      </c>
      <c r="CZ149" s="245">
        <v>2</v>
      </c>
      <c r="DA149" s="266">
        <v>42</v>
      </c>
      <c r="DB149" s="245">
        <v>411</v>
      </c>
      <c r="DC149" s="245">
        <v>468</v>
      </c>
      <c r="DD149" s="245">
        <v>472</v>
      </c>
      <c r="DE149" s="245">
        <v>548</v>
      </c>
      <c r="DF149" s="245">
        <v>790</v>
      </c>
      <c r="DG149" s="245">
        <v>536</v>
      </c>
      <c r="DH149" s="245">
        <v>566</v>
      </c>
      <c r="DI149" s="245">
        <v>701</v>
      </c>
      <c r="DJ149" s="245">
        <v>553</v>
      </c>
      <c r="DK149" s="245">
        <v>584</v>
      </c>
      <c r="DL149" s="245">
        <v>585</v>
      </c>
      <c r="DM149" s="245">
        <v>691</v>
      </c>
      <c r="DN149" s="245">
        <v>846</v>
      </c>
      <c r="DO149" s="245">
        <v>676</v>
      </c>
      <c r="DP149" s="245">
        <v>518</v>
      </c>
      <c r="DQ149" s="245">
        <v>522</v>
      </c>
      <c r="DR149" s="245">
        <v>427</v>
      </c>
      <c r="DS149" s="245">
        <v>323</v>
      </c>
      <c r="DT149" s="245">
        <v>153</v>
      </c>
      <c r="DU149" s="245">
        <v>44</v>
      </c>
      <c r="DV149" s="245">
        <v>2</v>
      </c>
      <c r="DW149" s="266">
        <f t="shared" si="165"/>
        <v>10416</v>
      </c>
      <c r="DX149" s="447">
        <f t="shared" si="166"/>
        <v>2</v>
      </c>
      <c r="DY149" s="447">
        <f t="shared" si="167"/>
        <v>2</v>
      </c>
      <c r="DZ149" s="447">
        <f t="shared" si="168"/>
        <v>2</v>
      </c>
      <c r="EA149" s="447">
        <f t="shared" si="169"/>
        <v>2</v>
      </c>
      <c r="EB149" s="447">
        <f t="shared" si="170"/>
        <v>3</v>
      </c>
      <c r="EC149" s="447">
        <f t="shared" si="171"/>
        <v>2</v>
      </c>
      <c r="ED149" s="447">
        <f t="shared" si="172"/>
        <v>2</v>
      </c>
      <c r="EE149" s="447">
        <f t="shared" si="173"/>
        <v>3</v>
      </c>
      <c r="EF149" s="447">
        <f t="shared" si="174"/>
        <v>2</v>
      </c>
      <c r="EG149" s="447">
        <f t="shared" si="175"/>
        <v>2</v>
      </c>
      <c r="EH149" s="447">
        <f t="shared" si="176"/>
        <v>2</v>
      </c>
      <c r="EI149" s="447">
        <f t="shared" si="177"/>
        <v>3</v>
      </c>
      <c r="EJ149" s="448">
        <f>ROUND($DA149*DN149/$DW149,0)+1</f>
        <v>4</v>
      </c>
      <c r="EK149" s="447">
        <f t="shared" si="178"/>
        <v>3</v>
      </c>
      <c r="EL149" s="447">
        <f t="shared" si="179"/>
        <v>2</v>
      </c>
      <c r="EM149" s="447">
        <f t="shared" si="180"/>
        <v>2</v>
      </c>
      <c r="EN149" s="447">
        <f t="shared" si="181"/>
        <v>2</v>
      </c>
      <c r="EO149" s="447">
        <f t="shared" si="182"/>
        <v>1</v>
      </c>
      <c r="EP149" s="447">
        <f t="shared" si="183"/>
        <v>1</v>
      </c>
      <c r="EQ149" s="447">
        <f t="shared" si="184"/>
        <v>0</v>
      </c>
      <c r="ER149" s="447">
        <f t="shared" si="185"/>
        <v>0</v>
      </c>
      <c r="ES149" s="245">
        <f t="shared" si="186"/>
        <v>42</v>
      </c>
      <c r="EU149" s="245">
        <f t="shared" si="143"/>
        <v>413</v>
      </c>
      <c r="EV149" s="245">
        <f t="shared" si="144"/>
        <v>470</v>
      </c>
      <c r="EW149" s="245">
        <f t="shared" si="145"/>
        <v>474</v>
      </c>
      <c r="EX149" s="245">
        <f t="shared" si="146"/>
        <v>550</v>
      </c>
      <c r="EY149" s="245">
        <f t="shared" si="147"/>
        <v>793</v>
      </c>
      <c r="EZ149" s="245">
        <f t="shared" si="148"/>
        <v>538</v>
      </c>
      <c r="FA149" s="245">
        <f t="shared" si="149"/>
        <v>568</v>
      </c>
      <c r="FB149" s="245">
        <f t="shared" si="150"/>
        <v>704</v>
      </c>
      <c r="FC149" s="245">
        <f t="shared" si="151"/>
        <v>555</v>
      </c>
      <c r="FD149" s="245">
        <f t="shared" si="152"/>
        <v>586</v>
      </c>
      <c r="FE149" s="245">
        <f t="shared" si="153"/>
        <v>587</v>
      </c>
      <c r="FF149" s="245">
        <f t="shared" si="154"/>
        <v>694</v>
      </c>
      <c r="FG149" s="245">
        <f t="shared" si="155"/>
        <v>850</v>
      </c>
      <c r="FH149" s="245">
        <f t="shared" si="156"/>
        <v>679</v>
      </c>
      <c r="FI149" s="245">
        <f t="shared" si="157"/>
        <v>520</v>
      </c>
      <c r="FJ149" s="245">
        <f t="shared" si="158"/>
        <v>524</v>
      </c>
      <c r="FK149" s="245">
        <f t="shared" si="159"/>
        <v>429</v>
      </c>
      <c r="FL149" s="245">
        <f t="shared" si="160"/>
        <v>324</v>
      </c>
      <c r="FM149" s="245">
        <f t="shared" si="161"/>
        <v>154</v>
      </c>
      <c r="FN149" s="245">
        <f t="shared" si="162"/>
        <v>44</v>
      </c>
      <c r="FO149" s="245">
        <f t="shared" si="163"/>
        <v>2</v>
      </c>
      <c r="FP149" s="266">
        <f t="shared" si="187"/>
        <v>10458</v>
      </c>
      <c r="FQ149" s="443">
        <f t="shared" si="164"/>
        <v>0</v>
      </c>
    </row>
    <row r="150" spans="1:173" s="232" customFormat="1" ht="12.75" x14ac:dyDescent="0.15">
      <c r="A150" s="230" t="s">
        <v>1209</v>
      </c>
      <c r="B150" s="261" t="s">
        <v>1067</v>
      </c>
      <c r="C150" s="245">
        <v>6553</v>
      </c>
      <c r="D150" s="245">
        <v>28</v>
      </c>
      <c r="E150" s="245">
        <v>35</v>
      </c>
      <c r="F150" s="245">
        <v>43</v>
      </c>
      <c r="G150" s="245">
        <v>47</v>
      </c>
      <c r="H150" s="245">
        <v>56</v>
      </c>
      <c r="I150" s="245">
        <v>43</v>
      </c>
      <c r="J150" s="245">
        <v>62</v>
      </c>
      <c r="K150" s="245">
        <v>54</v>
      </c>
      <c r="L150" s="245">
        <v>58</v>
      </c>
      <c r="M150" s="245">
        <v>60</v>
      </c>
      <c r="N150" s="245">
        <v>64</v>
      </c>
      <c r="O150" s="245">
        <v>58</v>
      </c>
      <c r="P150" s="245">
        <v>59</v>
      </c>
      <c r="Q150" s="245">
        <v>84</v>
      </c>
      <c r="R150" s="245">
        <v>71</v>
      </c>
      <c r="S150" s="245">
        <v>72</v>
      </c>
      <c r="T150" s="245">
        <v>66</v>
      </c>
      <c r="U150" s="245">
        <v>71</v>
      </c>
      <c r="V150" s="245">
        <v>59</v>
      </c>
      <c r="W150" s="245">
        <v>38</v>
      </c>
      <c r="X150" s="245">
        <v>66</v>
      </c>
      <c r="Y150" s="245">
        <v>44</v>
      </c>
      <c r="Z150" s="245">
        <v>33</v>
      </c>
      <c r="AA150" s="245">
        <v>55</v>
      </c>
      <c r="AB150" s="245">
        <v>50</v>
      </c>
      <c r="AC150" s="245">
        <v>51</v>
      </c>
      <c r="AD150" s="245">
        <v>54</v>
      </c>
      <c r="AE150" s="245">
        <v>47</v>
      </c>
      <c r="AF150" s="245">
        <v>47</v>
      </c>
      <c r="AG150" s="245">
        <v>41</v>
      </c>
      <c r="AH150" s="245">
        <v>60</v>
      </c>
      <c r="AI150" s="245">
        <v>54</v>
      </c>
      <c r="AJ150" s="245">
        <v>47</v>
      </c>
      <c r="AK150" s="245">
        <v>67</v>
      </c>
      <c r="AL150" s="245">
        <v>62</v>
      </c>
      <c r="AM150" s="245">
        <v>55</v>
      </c>
      <c r="AN150" s="245">
        <v>82</v>
      </c>
      <c r="AO150" s="245">
        <v>67</v>
      </c>
      <c r="AP150" s="245">
        <v>73</v>
      </c>
      <c r="AQ150" s="245">
        <v>61</v>
      </c>
      <c r="AR150" s="245">
        <v>68</v>
      </c>
      <c r="AS150" s="245">
        <v>74</v>
      </c>
      <c r="AT150" s="245">
        <v>75</v>
      </c>
      <c r="AU150" s="245">
        <v>78</v>
      </c>
      <c r="AV150" s="245">
        <v>63</v>
      </c>
      <c r="AW150" s="245">
        <v>81</v>
      </c>
      <c r="AX150" s="245">
        <v>79</v>
      </c>
      <c r="AY150" s="245">
        <v>71</v>
      </c>
      <c r="AZ150" s="245">
        <v>75</v>
      </c>
      <c r="BA150" s="245">
        <v>71</v>
      </c>
      <c r="BB150" s="245">
        <v>70</v>
      </c>
      <c r="BC150" s="245">
        <v>66</v>
      </c>
      <c r="BD150" s="245">
        <v>76</v>
      </c>
      <c r="BE150" s="245">
        <v>86</v>
      </c>
      <c r="BF150" s="245">
        <v>97</v>
      </c>
      <c r="BG150" s="245">
        <v>82</v>
      </c>
      <c r="BH150" s="245">
        <v>98</v>
      </c>
      <c r="BI150" s="245">
        <v>82</v>
      </c>
      <c r="BJ150" s="245">
        <v>75</v>
      </c>
      <c r="BK150" s="245">
        <v>113</v>
      </c>
      <c r="BL150" s="245">
        <v>105</v>
      </c>
      <c r="BM150" s="245">
        <v>101</v>
      </c>
      <c r="BN150" s="245">
        <v>112</v>
      </c>
      <c r="BO150" s="245">
        <v>106</v>
      </c>
      <c r="BP150" s="245">
        <v>65</v>
      </c>
      <c r="BQ150" s="245">
        <v>66</v>
      </c>
      <c r="BR150" s="245">
        <v>92</v>
      </c>
      <c r="BS150" s="245">
        <v>83</v>
      </c>
      <c r="BT150" s="245">
        <v>82</v>
      </c>
      <c r="BU150" s="245">
        <v>94</v>
      </c>
      <c r="BV150" s="245">
        <v>79</v>
      </c>
      <c r="BW150" s="245">
        <v>54</v>
      </c>
      <c r="BX150" s="245">
        <v>82</v>
      </c>
      <c r="BY150" s="245">
        <v>90</v>
      </c>
      <c r="BZ150" s="245">
        <v>98</v>
      </c>
      <c r="CA150" s="245">
        <v>81</v>
      </c>
      <c r="CB150" s="245">
        <v>101</v>
      </c>
      <c r="CC150" s="245">
        <v>101</v>
      </c>
      <c r="CD150" s="245">
        <v>100</v>
      </c>
      <c r="CE150" s="245">
        <v>99</v>
      </c>
      <c r="CF150" s="245">
        <v>82</v>
      </c>
      <c r="CG150" s="245">
        <v>87</v>
      </c>
      <c r="CH150" s="245">
        <v>89</v>
      </c>
      <c r="CI150" s="245">
        <v>80</v>
      </c>
      <c r="CJ150" s="245">
        <v>82</v>
      </c>
      <c r="CK150" s="245">
        <v>84</v>
      </c>
      <c r="CL150" s="245">
        <v>64</v>
      </c>
      <c r="CM150" s="245">
        <v>70</v>
      </c>
      <c r="CN150" s="245">
        <v>53</v>
      </c>
      <c r="CO150" s="245">
        <v>44</v>
      </c>
      <c r="CP150" s="245">
        <v>52</v>
      </c>
      <c r="CQ150" s="245">
        <v>31</v>
      </c>
      <c r="CR150" s="245">
        <v>33</v>
      </c>
      <c r="CS150" s="245">
        <v>15</v>
      </c>
      <c r="CT150" s="245">
        <v>19</v>
      </c>
      <c r="CU150" s="245">
        <v>15</v>
      </c>
      <c r="CV150" s="245">
        <v>11</v>
      </c>
      <c r="CW150" s="245">
        <v>6</v>
      </c>
      <c r="CX150" s="245">
        <v>7</v>
      </c>
      <c r="CY150" s="245">
        <v>2</v>
      </c>
      <c r="CZ150" s="245">
        <v>11</v>
      </c>
      <c r="DA150" s="266">
        <v>1</v>
      </c>
      <c r="DB150" s="245">
        <v>209</v>
      </c>
      <c r="DC150" s="245">
        <v>277</v>
      </c>
      <c r="DD150" s="245">
        <v>336</v>
      </c>
      <c r="DE150" s="245">
        <v>306</v>
      </c>
      <c r="DF150" s="245">
        <v>248</v>
      </c>
      <c r="DG150" s="245">
        <v>240</v>
      </c>
      <c r="DH150" s="245">
        <v>290</v>
      </c>
      <c r="DI150" s="245">
        <v>338</v>
      </c>
      <c r="DJ150" s="245">
        <v>358</v>
      </c>
      <c r="DK150" s="245">
        <v>377</v>
      </c>
      <c r="DL150" s="245">
        <v>395</v>
      </c>
      <c r="DM150" s="245">
        <v>450</v>
      </c>
      <c r="DN150" s="245">
        <v>489</v>
      </c>
      <c r="DO150" s="245">
        <v>417</v>
      </c>
      <c r="DP150" s="245">
        <v>403</v>
      </c>
      <c r="DQ150" s="245">
        <v>482</v>
      </c>
      <c r="DR150" s="245">
        <v>420</v>
      </c>
      <c r="DS150" s="245">
        <v>315</v>
      </c>
      <c r="DT150" s="245">
        <v>150</v>
      </c>
      <c r="DU150" s="245">
        <v>41</v>
      </c>
      <c r="DV150" s="245">
        <v>11</v>
      </c>
      <c r="DW150" s="266">
        <f t="shared" si="165"/>
        <v>6552</v>
      </c>
      <c r="DX150" s="447">
        <f t="shared" si="166"/>
        <v>0</v>
      </c>
      <c r="DY150" s="447">
        <f t="shared" si="167"/>
        <v>0</v>
      </c>
      <c r="DZ150" s="447">
        <f t="shared" si="168"/>
        <v>0</v>
      </c>
      <c r="EA150" s="447">
        <f t="shared" si="169"/>
        <v>0</v>
      </c>
      <c r="EB150" s="447">
        <f t="shared" si="170"/>
        <v>0</v>
      </c>
      <c r="EC150" s="447">
        <f t="shared" si="171"/>
        <v>0</v>
      </c>
      <c r="ED150" s="447">
        <f t="shared" si="172"/>
        <v>0</v>
      </c>
      <c r="EE150" s="447">
        <f t="shared" si="173"/>
        <v>0</v>
      </c>
      <c r="EF150" s="447">
        <f t="shared" si="174"/>
        <v>0</v>
      </c>
      <c r="EG150" s="447">
        <f t="shared" si="175"/>
        <v>0</v>
      </c>
      <c r="EH150" s="447">
        <f t="shared" si="176"/>
        <v>0</v>
      </c>
      <c r="EI150" s="447">
        <f t="shared" si="177"/>
        <v>0</v>
      </c>
      <c r="EJ150" s="448">
        <f>ROUND($DA150*DN150/$DW150,0)+1</f>
        <v>1</v>
      </c>
      <c r="EK150" s="447">
        <f t="shared" si="178"/>
        <v>0</v>
      </c>
      <c r="EL150" s="447">
        <f t="shared" si="179"/>
        <v>0</v>
      </c>
      <c r="EM150" s="447">
        <f t="shared" si="180"/>
        <v>0</v>
      </c>
      <c r="EN150" s="447">
        <f t="shared" si="181"/>
        <v>0</v>
      </c>
      <c r="EO150" s="447">
        <f t="shared" si="182"/>
        <v>0</v>
      </c>
      <c r="EP150" s="447">
        <f t="shared" si="183"/>
        <v>0</v>
      </c>
      <c r="EQ150" s="447">
        <f t="shared" si="184"/>
        <v>0</v>
      </c>
      <c r="ER150" s="447">
        <f t="shared" si="185"/>
        <v>0</v>
      </c>
      <c r="ES150" s="245">
        <f t="shared" si="186"/>
        <v>1</v>
      </c>
      <c r="EU150" s="245">
        <f t="shared" si="143"/>
        <v>209</v>
      </c>
      <c r="EV150" s="245">
        <f t="shared" si="144"/>
        <v>277</v>
      </c>
      <c r="EW150" s="245">
        <f t="shared" si="145"/>
        <v>336</v>
      </c>
      <c r="EX150" s="245">
        <f t="shared" si="146"/>
        <v>306</v>
      </c>
      <c r="EY150" s="245">
        <f t="shared" si="147"/>
        <v>248</v>
      </c>
      <c r="EZ150" s="245">
        <f t="shared" si="148"/>
        <v>240</v>
      </c>
      <c r="FA150" s="245">
        <f t="shared" si="149"/>
        <v>290</v>
      </c>
      <c r="FB150" s="245">
        <f t="shared" si="150"/>
        <v>338</v>
      </c>
      <c r="FC150" s="245">
        <f t="shared" si="151"/>
        <v>358</v>
      </c>
      <c r="FD150" s="245">
        <f t="shared" si="152"/>
        <v>377</v>
      </c>
      <c r="FE150" s="245">
        <f t="shared" si="153"/>
        <v>395</v>
      </c>
      <c r="FF150" s="245">
        <f t="shared" si="154"/>
        <v>450</v>
      </c>
      <c r="FG150" s="245">
        <f t="shared" si="155"/>
        <v>490</v>
      </c>
      <c r="FH150" s="245">
        <f t="shared" si="156"/>
        <v>417</v>
      </c>
      <c r="FI150" s="245">
        <f t="shared" si="157"/>
        <v>403</v>
      </c>
      <c r="FJ150" s="245">
        <f t="shared" si="158"/>
        <v>482</v>
      </c>
      <c r="FK150" s="245">
        <f t="shared" si="159"/>
        <v>420</v>
      </c>
      <c r="FL150" s="245">
        <f t="shared" si="160"/>
        <v>315</v>
      </c>
      <c r="FM150" s="245">
        <f t="shared" si="161"/>
        <v>150</v>
      </c>
      <c r="FN150" s="245">
        <f t="shared" si="162"/>
        <v>41</v>
      </c>
      <c r="FO150" s="245">
        <f t="shared" si="163"/>
        <v>11</v>
      </c>
      <c r="FP150" s="266">
        <f t="shared" si="187"/>
        <v>6553</v>
      </c>
      <c r="FQ150" s="443">
        <f t="shared" si="164"/>
        <v>0</v>
      </c>
    </row>
    <row r="151" spans="1:173" s="232" customFormat="1" ht="12.75" x14ac:dyDescent="0.15">
      <c r="A151" s="230" t="s">
        <v>1194</v>
      </c>
      <c r="B151" s="261" t="s">
        <v>1067</v>
      </c>
      <c r="C151" s="245">
        <v>17221</v>
      </c>
      <c r="D151" s="245">
        <v>166</v>
      </c>
      <c r="E151" s="245">
        <v>171</v>
      </c>
      <c r="F151" s="245">
        <v>208</v>
      </c>
      <c r="G151" s="245">
        <v>161</v>
      </c>
      <c r="H151" s="245">
        <v>187</v>
      </c>
      <c r="I151" s="245">
        <v>190</v>
      </c>
      <c r="J151" s="245">
        <v>182</v>
      </c>
      <c r="K151" s="245">
        <v>178</v>
      </c>
      <c r="L151" s="245">
        <v>208</v>
      </c>
      <c r="M151" s="245">
        <v>231</v>
      </c>
      <c r="N151" s="245">
        <v>195</v>
      </c>
      <c r="O151" s="245">
        <v>219</v>
      </c>
      <c r="P151" s="245">
        <v>184</v>
      </c>
      <c r="Q151" s="245">
        <v>188</v>
      </c>
      <c r="R151" s="245">
        <v>177</v>
      </c>
      <c r="S151" s="245">
        <v>162</v>
      </c>
      <c r="T151" s="245">
        <v>154</v>
      </c>
      <c r="U151" s="245">
        <v>133</v>
      </c>
      <c r="V151" s="245">
        <v>128</v>
      </c>
      <c r="W151" s="245">
        <v>143</v>
      </c>
      <c r="X151" s="245">
        <v>139</v>
      </c>
      <c r="Y151" s="245">
        <v>143</v>
      </c>
      <c r="Z151" s="245">
        <v>156</v>
      </c>
      <c r="AA151" s="245">
        <v>154</v>
      </c>
      <c r="AB151" s="245">
        <v>166</v>
      </c>
      <c r="AC151" s="245">
        <v>191</v>
      </c>
      <c r="AD151" s="245">
        <v>162</v>
      </c>
      <c r="AE151" s="245">
        <v>196</v>
      </c>
      <c r="AF151" s="245">
        <v>195</v>
      </c>
      <c r="AG151" s="245">
        <v>219</v>
      </c>
      <c r="AH151" s="245">
        <v>228</v>
      </c>
      <c r="AI151" s="245">
        <v>225</v>
      </c>
      <c r="AJ151" s="245">
        <v>236</v>
      </c>
      <c r="AK151" s="245">
        <v>263</v>
      </c>
      <c r="AL151" s="245">
        <v>272</v>
      </c>
      <c r="AM151" s="245">
        <v>307</v>
      </c>
      <c r="AN151" s="245">
        <v>314</v>
      </c>
      <c r="AO151" s="245">
        <v>309</v>
      </c>
      <c r="AP151" s="245">
        <v>283</v>
      </c>
      <c r="AQ151" s="245">
        <v>305</v>
      </c>
      <c r="AR151" s="245">
        <v>260</v>
      </c>
      <c r="AS151" s="245">
        <v>212</v>
      </c>
      <c r="AT151" s="245">
        <v>244</v>
      </c>
      <c r="AU151" s="245">
        <v>228</v>
      </c>
      <c r="AV151" s="245">
        <v>174</v>
      </c>
      <c r="AW151" s="245">
        <v>193</v>
      </c>
      <c r="AX151" s="245">
        <v>184</v>
      </c>
      <c r="AY151" s="245">
        <v>179</v>
      </c>
      <c r="AZ151" s="245">
        <v>175</v>
      </c>
      <c r="BA151" s="245">
        <v>169</v>
      </c>
      <c r="BB151" s="245">
        <v>164</v>
      </c>
      <c r="BC151" s="245">
        <v>175</v>
      </c>
      <c r="BD151" s="245">
        <v>190</v>
      </c>
      <c r="BE151" s="245">
        <v>160</v>
      </c>
      <c r="BF151" s="245">
        <v>185</v>
      </c>
      <c r="BG151" s="245">
        <v>231</v>
      </c>
      <c r="BH151" s="245">
        <v>243</v>
      </c>
      <c r="BI151" s="245">
        <v>239</v>
      </c>
      <c r="BJ151" s="245">
        <v>225</v>
      </c>
      <c r="BK151" s="245">
        <v>296</v>
      </c>
      <c r="BL151" s="245">
        <v>297</v>
      </c>
      <c r="BM151" s="245">
        <v>351</v>
      </c>
      <c r="BN151" s="245">
        <v>325</v>
      </c>
      <c r="BO151" s="245">
        <v>295</v>
      </c>
      <c r="BP151" s="245">
        <v>196</v>
      </c>
      <c r="BQ151" s="245">
        <v>196</v>
      </c>
      <c r="BR151" s="245">
        <v>272</v>
      </c>
      <c r="BS151" s="245">
        <v>232</v>
      </c>
      <c r="BT151" s="245">
        <v>240</v>
      </c>
      <c r="BU151" s="245">
        <v>227</v>
      </c>
      <c r="BV151" s="245">
        <v>174</v>
      </c>
      <c r="BW151" s="245">
        <v>154</v>
      </c>
      <c r="BX151" s="245">
        <v>158</v>
      </c>
      <c r="BY151" s="245">
        <v>141</v>
      </c>
      <c r="BZ151" s="245">
        <v>149</v>
      </c>
      <c r="CA151" s="245">
        <v>150</v>
      </c>
      <c r="CB151" s="245">
        <v>127</v>
      </c>
      <c r="CC151" s="245">
        <v>144</v>
      </c>
      <c r="CD151" s="245">
        <v>123</v>
      </c>
      <c r="CE151" s="245">
        <v>128</v>
      </c>
      <c r="CF151" s="245">
        <v>96</v>
      </c>
      <c r="CG151" s="245">
        <v>86</v>
      </c>
      <c r="CH151" s="245">
        <v>106</v>
      </c>
      <c r="CI151" s="245">
        <v>86</v>
      </c>
      <c r="CJ151" s="245">
        <v>88</v>
      </c>
      <c r="CK151" s="245">
        <v>77</v>
      </c>
      <c r="CL151" s="245">
        <v>70</v>
      </c>
      <c r="CM151" s="245">
        <v>60</v>
      </c>
      <c r="CN151" s="245">
        <v>61</v>
      </c>
      <c r="CO151" s="245">
        <v>43</v>
      </c>
      <c r="CP151" s="245">
        <v>55</v>
      </c>
      <c r="CQ151" s="245">
        <v>28</v>
      </c>
      <c r="CR151" s="245">
        <v>33</v>
      </c>
      <c r="CS151" s="245">
        <v>20</v>
      </c>
      <c r="CT151" s="245">
        <v>19</v>
      </c>
      <c r="CU151" s="245">
        <v>13</v>
      </c>
      <c r="CV151" s="245">
        <v>12</v>
      </c>
      <c r="CW151" s="245">
        <v>12</v>
      </c>
      <c r="CX151" s="245">
        <v>6</v>
      </c>
      <c r="CY151" s="245">
        <v>2</v>
      </c>
      <c r="CZ151" s="245">
        <v>7</v>
      </c>
      <c r="DA151" s="266">
        <v>8</v>
      </c>
      <c r="DB151" s="245">
        <v>893</v>
      </c>
      <c r="DC151" s="245">
        <v>989</v>
      </c>
      <c r="DD151" s="245">
        <v>963</v>
      </c>
      <c r="DE151" s="245">
        <v>720</v>
      </c>
      <c r="DF151" s="245">
        <v>758</v>
      </c>
      <c r="DG151" s="245">
        <v>963</v>
      </c>
      <c r="DH151" s="245">
        <v>1224</v>
      </c>
      <c r="DI151" s="245">
        <v>1518</v>
      </c>
      <c r="DJ151" s="245">
        <v>1118</v>
      </c>
      <c r="DK151" s="245">
        <v>900</v>
      </c>
      <c r="DL151" s="245">
        <v>874</v>
      </c>
      <c r="DM151" s="245">
        <v>1234</v>
      </c>
      <c r="DN151" s="245">
        <v>1464</v>
      </c>
      <c r="DO151" s="245">
        <v>1167</v>
      </c>
      <c r="DP151" s="245">
        <v>776</v>
      </c>
      <c r="DQ151" s="245">
        <v>672</v>
      </c>
      <c r="DR151" s="245">
        <v>462</v>
      </c>
      <c r="DS151" s="245">
        <v>311</v>
      </c>
      <c r="DT151" s="245">
        <v>155</v>
      </c>
      <c r="DU151" s="245">
        <v>45</v>
      </c>
      <c r="DV151" s="245">
        <v>7</v>
      </c>
      <c r="DW151" s="266">
        <f t="shared" si="165"/>
        <v>17213</v>
      </c>
      <c r="DX151" s="447">
        <f t="shared" si="166"/>
        <v>0</v>
      </c>
      <c r="DY151" s="447">
        <f t="shared" si="167"/>
        <v>0</v>
      </c>
      <c r="DZ151" s="447">
        <f t="shared" si="168"/>
        <v>0</v>
      </c>
      <c r="EA151" s="447">
        <f t="shared" si="169"/>
        <v>0</v>
      </c>
      <c r="EB151" s="447">
        <f t="shared" si="170"/>
        <v>0</v>
      </c>
      <c r="EC151" s="447">
        <f t="shared" si="171"/>
        <v>0</v>
      </c>
      <c r="ED151" s="447">
        <f t="shared" si="172"/>
        <v>1</v>
      </c>
      <c r="EE151" s="447">
        <f t="shared" si="173"/>
        <v>1</v>
      </c>
      <c r="EF151" s="447">
        <f t="shared" si="174"/>
        <v>1</v>
      </c>
      <c r="EG151" s="447">
        <f t="shared" si="175"/>
        <v>0</v>
      </c>
      <c r="EH151" s="447">
        <f t="shared" si="176"/>
        <v>0</v>
      </c>
      <c r="EI151" s="447">
        <f t="shared" si="177"/>
        <v>1</v>
      </c>
      <c r="EJ151" s="448">
        <f>ROUND($DA151*DN151/$DW151,0)+1</f>
        <v>2</v>
      </c>
      <c r="EK151" s="448">
        <f>ROUND($DA151*DO151/$DW151,0)+1</f>
        <v>2</v>
      </c>
      <c r="EL151" s="447">
        <f t="shared" si="179"/>
        <v>0</v>
      </c>
      <c r="EM151" s="447">
        <f t="shared" si="180"/>
        <v>0</v>
      </c>
      <c r="EN151" s="447">
        <f t="shared" si="181"/>
        <v>0</v>
      </c>
      <c r="EO151" s="447">
        <f t="shared" si="182"/>
        <v>0</v>
      </c>
      <c r="EP151" s="447">
        <f t="shared" si="183"/>
        <v>0</v>
      </c>
      <c r="EQ151" s="447">
        <f t="shared" si="184"/>
        <v>0</v>
      </c>
      <c r="ER151" s="447">
        <f t="shared" si="185"/>
        <v>0</v>
      </c>
      <c r="ES151" s="245">
        <f t="shared" si="186"/>
        <v>8</v>
      </c>
      <c r="EU151" s="245">
        <f t="shared" si="143"/>
        <v>893</v>
      </c>
      <c r="EV151" s="245">
        <f t="shared" si="144"/>
        <v>989</v>
      </c>
      <c r="EW151" s="245">
        <f t="shared" si="145"/>
        <v>963</v>
      </c>
      <c r="EX151" s="245">
        <f t="shared" si="146"/>
        <v>720</v>
      </c>
      <c r="EY151" s="245">
        <f t="shared" si="147"/>
        <v>758</v>
      </c>
      <c r="EZ151" s="245">
        <f t="shared" si="148"/>
        <v>963</v>
      </c>
      <c r="FA151" s="245">
        <f t="shared" si="149"/>
        <v>1225</v>
      </c>
      <c r="FB151" s="245">
        <f t="shared" si="150"/>
        <v>1519</v>
      </c>
      <c r="FC151" s="245">
        <f t="shared" si="151"/>
        <v>1119</v>
      </c>
      <c r="FD151" s="245">
        <f t="shared" si="152"/>
        <v>900</v>
      </c>
      <c r="FE151" s="245">
        <f t="shared" si="153"/>
        <v>874</v>
      </c>
      <c r="FF151" s="245">
        <f t="shared" si="154"/>
        <v>1235</v>
      </c>
      <c r="FG151" s="245">
        <f t="shared" si="155"/>
        <v>1466</v>
      </c>
      <c r="FH151" s="245">
        <f t="shared" si="156"/>
        <v>1169</v>
      </c>
      <c r="FI151" s="245">
        <f t="shared" si="157"/>
        <v>776</v>
      </c>
      <c r="FJ151" s="245">
        <f t="shared" si="158"/>
        <v>672</v>
      </c>
      <c r="FK151" s="245">
        <f t="shared" si="159"/>
        <v>462</v>
      </c>
      <c r="FL151" s="245">
        <f t="shared" si="160"/>
        <v>311</v>
      </c>
      <c r="FM151" s="245">
        <f t="shared" si="161"/>
        <v>155</v>
      </c>
      <c r="FN151" s="245">
        <f t="shared" si="162"/>
        <v>45</v>
      </c>
      <c r="FO151" s="245">
        <f t="shared" si="163"/>
        <v>7</v>
      </c>
      <c r="FP151" s="266">
        <f t="shared" si="187"/>
        <v>17221</v>
      </c>
      <c r="FQ151" s="443">
        <f t="shared" si="164"/>
        <v>0</v>
      </c>
    </row>
    <row r="152" spans="1:173" s="232" customFormat="1" ht="12.75" x14ac:dyDescent="0.15">
      <c r="A152" s="230" t="s">
        <v>1211</v>
      </c>
      <c r="B152" s="261" t="s">
        <v>1067</v>
      </c>
      <c r="C152" s="245">
        <v>8661</v>
      </c>
      <c r="D152" s="245">
        <v>34</v>
      </c>
      <c r="E152" s="245">
        <v>43</v>
      </c>
      <c r="F152" s="245">
        <v>42</v>
      </c>
      <c r="G152" s="245">
        <v>58</v>
      </c>
      <c r="H152" s="245">
        <v>68</v>
      </c>
      <c r="I152" s="245">
        <v>68</v>
      </c>
      <c r="J152" s="245">
        <v>60</v>
      </c>
      <c r="K152" s="245">
        <v>59</v>
      </c>
      <c r="L152" s="245">
        <v>71</v>
      </c>
      <c r="M152" s="245">
        <v>71</v>
      </c>
      <c r="N152" s="245">
        <v>69</v>
      </c>
      <c r="O152" s="245">
        <v>69</v>
      </c>
      <c r="P152" s="245">
        <v>75</v>
      </c>
      <c r="Q152" s="245">
        <v>78</v>
      </c>
      <c r="R152" s="245">
        <v>83</v>
      </c>
      <c r="S152" s="245">
        <v>93</v>
      </c>
      <c r="T152" s="245">
        <v>70</v>
      </c>
      <c r="U152" s="245">
        <v>79</v>
      </c>
      <c r="V152" s="245">
        <v>76</v>
      </c>
      <c r="W152" s="245">
        <v>56</v>
      </c>
      <c r="X152" s="245">
        <v>76</v>
      </c>
      <c r="Y152" s="245">
        <v>75</v>
      </c>
      <c r="Z152" s="245">
        <v>71</v>
      </c>
      <c r="AA152" s="245">
        <v>65</v>
      </c>
      <c r="AB152" s="245">
        <v>77</v>
      </c>
      <c r="AC152" s="245">
        <v>69</v>
      </c>
      <c r="AD152" s="245">
        <v>73</v>
      </c>
      <c r="AE152" s="245">
        <v>67</v>
      </c>
      <c r="AF152" s="245">
        <v>73</v>
      </c>
      <c r="AG152" s="245">
        <v>70</v>
      </c>
      <c r="AH152" s="245">
        <v>76</v>
      </c>
      <c r="AI152" s="245">
        <v>63</v>
      </c>
      <c r="AJ152" s="245">
        <v>76</v>
      </c>
      <c r="AK152" s="245">
        <v>96</v>
      </c>
      <c r="AL152" s="245">
        <v>90</v>
      </c>
      <c r="AM152" s="245">
        <v>89</v>
      </c>
      <c r="AN152" s="245">
        <v>103</v>
      </c>
      <c r="AO152" s="245">
        <v>98</v>
      </c>
      <c r="AP152" s="245">
        <v>95</v>
      </c>
      <c r="AQ152" s="245">
        <v>109</v>
      </c>
      <c r="AR152" s="245">
        <v>93</v>
      </c>
      <c r="AS152" s="245">
        <v>87</v>
      </c>
      <c r="AT152" s="245">
        <v>68</v>
      </c>
      <c r="AU152" s="245">
        <v>99</v>
      </c>
      <c r="AV152" s="245">
        <v>89</v>
      </c>
      <c r="AW152" s="245">
        <v>105</v>
      </c>
      <c r="AX152" s="245">
        <v>97</v>
      </c>
      <c r="AY152" s="245">
        <v>101</v>
      </c>
      <c r="AZ152" s="245">
        <v>108</v>
      </c>
      <c r="BA152" s="245">
        <v>80</v>
      </c>
      <c r="BB152" s="245">
        <v>108</v>
      </c>
      <c r="BC152" s="245">
        <v>121</v>
      </c>
      <c r="BD152" s="245">
        <v>107</v>
      </c>
      <c r="BE152" s="245">
        <v>102</v>
      </c>
      <c r="BF152" s="245">
        <v>109</v>
      </c>
      <c r="BG152" s="245">
        <v>120</v>
      </c>
      <c r="BH152" s="245">
        <v>138</v>
      </c>
      <c r="BI152" s="245">
        <v>143</v>
      </c>
      <c r="BJ152" s="245">
        <v>136</v>
      </c>
      <c r="BK152" s="245">
        <v>162</v>
      </c>
      <c r="BL152" s="245">
        <v>161</v>
      </c>
      <c r="BM152" s="245">
        <v>187</v>
      </c>
      <c r="BN152" s="245">
        <v>177</v>
      </c>
      <c r="BO152" s="245">
        <v>178</v>
      </c>
      <c r="BP152" s="245">
        <v>104</v>
      </c>
      <c r="BQ152" s="245">
        <v>111</v>
      </c>
      <c r="BR152" s="245">
        <v>135</v>
      </c>
      <c r="BS152" s="245">
        <v>131</v>
      </c>
      <c r="BT152" s="245">
        <v>147</v>
      </c>
      <c r="BU152" s="245">
        <v>147</v>
      </c>
      <c r="BV152" s="245">
        <v>97</v>
      </c>
      <c r="BW152" s="245">
        <v>79</v>
      </c>
      <c r="BX152" s="245">
        <v>97</v>
      </c>
      <c r="BY152" s="245">
        <v>123</v>
      </c>
      <c r="BZ152" s="245">
        <v>112</v>
      </c>
      <c r="CA152" s="245">
        <v>111</v>
      </c>
      <c r="CB152" s="245">
        <v>118</v>
      </c>
      <c r="CC152" s="245">
        <v>132</v>
      </c>
      <c r="CD152" s="245">
        <v>116</v>
      </c>
      <c r="CE152" s="245">
        <v>100</v>
      </c>
      <c r="CF152" s="245">
        <v>99</v>
      </c>
      <c r="CG152" s="245">
        <v>113</v>
      </c>
      <c r="CH152" s="245">
        <v>100</v>
      </c>
      <c r="CI152" s="245">
        <v>100</v>
      </c>
      <c r="CJ152" s="245">
        <v>87</v>
      </c>
      <c r="CK152" s="245">
        <v>68</v>
      </c>
      <c r="CL152" s="245">
        <v>64</v>
      </c>
      <c r="CM152" s="245">
        <v>62</v>
      </c>
      <c r="CN152" s="245">
        <v>67</v>
      </c>
      <c r="CO152" s="245">
        <v>46</v>
      </c>
      <c r="CP152" s="245">
        <v>62</v>
      </c>
      <c r="CQ152" s="245">
        <v>26</v>
      </c>
      <c r="CR152" s="245">
        <v>21</v>
      </c>
      <c r="CS152" s="245">
        <v>16</v>
      </c>
      <c r="CT152" s="245">
        <v>9</v>
      </c>
      <c r="CU152" s="245">
        <v>16</v>
      </c>
      <c r="CV152" s="245">
        <v>15</v>
      </c>
      <c r="CW152" s="245">
        <v>9</v>
      </c>
      <c r="CX152" s="245">
        <v>2</v>
      </c>
      <c r="CY152" s="245">
        <v>3</v>
      </c>
      <c r="CZ152" s="245">
        <v>7</v>
      </c>
      <c r="DA152" s="266">
        <v>0</v>
      </c>
      <c r="DB152" s="245">
        <v>245</v>
      </c>
      <c r="DC152" s="245">
        <v>329</v>
      </c>
      <c r="DD152" s="245">
        <v>374</v>
      </c>
      <c r="DE152" s="245">
        <v>374</v>
      </c>
      <c r="DF152" s="245">
        <v>364</v>
      </c>
      <c r="DG152" s="245">
        <v>352</v>
      </c>
      <c r="DH152" s="245">
        <v>401</v>
      </c>
      <c r="DI152" s="245">
        <v>494</v>
      </c>
      <c r="DJ152" s="245">
        <v>436</v>
      </c>
      <c r="DK152" s="245">
        <v>491</v>
      </c>
      <c r="DL152" s="245">
        <v>547</v>
      </c>
      <c r="DM152" s="245">
        <v>699</v>
      </c>
      <c r="DN152" s="245">
        <v>807</v>
      </c>
      <c r="DO152" s="245">
        <v>671</v>
      </c>
      <c r="DP152" s="245">
        <v>508</v>
      </c>
      <c r="DQ152" s="245">
        <v>577</v>
      </c>
      <c r="DR152" s="245">
        <v>499</v>
      </c>
      <c r="DS152" s="245">
        <v>307</v>
      </c>
      <c r="DT152" s="245">
        <v>134</v>
      </c>
      <c r="DU152" s="245">
        <v>45</v>
      </c>
      <c r="DV152" s="245">
        <v>7</v>
      </c>
      <c r="DW152" s="266">
        <f t="shared" si="165"/>
        <v>8661</v>
      </c>
      <c r="DX152" s="447">
        <f t="shared" si="166"/>
        <v>0</v>
      </c>
      <c r="DY152" s="447">
        <f t="shared" si="167"/>
        <v>0</v>
      </c>
      <c r="DZ152" s="447">
        <f t="shared" si="168"/>
        <v>0</v>
      </c>
      <c r="EA152" s="447">
        <f t="shared" si="169"/>
        <v>0</v>
      </c>
      <c r="EB152" s="447">
        <f t="shared" si="170"/>
        <v>0</v>
      </c>
      <c r="EC152" s="447">
        <f t="shared" si="171"/>
        <v>0</v>
      </c>
      <c r="ED152" s="447">
        <f t="shared" si="172"/>
        <v>0</v>
      </c>
      <c r="EE152" s="447">
        <f t="shared" si="173"/>
        <v>0</v>
      </c>
      <c r="EF152" s="447">
        <f t="shared" si="174"/>
        <v>0</v>
      </c>
      <c r="EG152" s="447">
        <f t="shared" si="175"/>
        <v>0</v>
      </c>
      <c r="EH152" s="447">
        <f t="shared" si="176"/>
        <v>0</v>
      </c>
      <c r="EI152" s="447">
        <f t="shared" si="177"/>
        <v>0</v>
      </c>
      <c r="EJ152" s="448">
        <f t="shared" si="188"/>
        <v>0</v>
      </c>
      <c r="EK152" s="447">
        <f t="shared" si="178"/>
        <v>0</v>
      </c>
      <c r="EL152" s="447">
        <f t="shared" si="179"/>
        <v>0</v>
      </c>
      <c r="EM152" s="447">
        <f t="shared" si="180"/>
        <v>0</v>
      </c>
      <c r="EN152" s="447">
        <f t="shared" si="181"/>
        <v>0</v>
      </c>
      <c r="EO152" s="447">
        <f t="shared" si="182"/>
        <v>0</v>
      </c>
      <c r="EP152" s="447">
        <f t="shared" si="183"/>
        <v>0</v>
      </c>
      <c r="EQ152" s="447">
        <f t="shared" si="184"/>
        <v>0</v>
      </c>
      <c r="ER152" s="447">
        <f t="shared" si="185"/>
        <v>0</v>
      </c>
      <c r="ES152" s="245">
        <f t="shared" si="186"/>
        <v>0</v>
      </c>
      <c r="EU152" s="245">
        <f t="shared" si="143"/>
        <v>245</v>
      </c>
      <c r="EV152" s="245">
        <f t="shared" si="144"/>
        <v>329</v>
      </c>
      <c r="EW152" s="245">
        <f t="shared" si="145"/>
        <v>374</v>
      </c>
      <c r="EX152" s="245">
        <f t="shared" si="146"/>
        <v>374</v>
      </c>
      <c r="EY152" s="245">
        <f t="shared" si="147"/>
        <v>364</v>
      </c>
      <c r="EZ152" s="245">
        <f t="shared" si="148"/>
        <v>352</v>
      </c>
      <c r="FA152" s="245">
        <f t="shared" si="149"/>
        <v>401</v>
      </c>
      <c r="FB152" s="245">
        <f t="shared" si="150"/>
        <v>494</v>
      </c>
      <c r="FC152" s="245">
        <f t="shared" si="151"/>
        <v>436</v>
      </c>
      <c r="FD152" s="245">
        <f t="shared" si="152"/>
        <v>491</v>
      </c>
      <c r="FE152" s="245">
        <f t="shared" si="153"/>
        <v>547</v>
      </c>
      <c r="FF152" s="245">
        <f t="shared" si="154"/>
        <v>699</v>
      </c>
      <c r="FG152" s="245">
        <f t="shared" si="155"/>
        <v>807</v>
      </c>
      <c r="FH152" s="245">
        <f t="shared" si="156"/>
        <v>671</v>
      </c>
      <c r="FI152" s="245">
        <f t="shared" si="157"/>
        <v>508</v>
      </c>
      <c r="FJ152" s="245">
        <f t="shared" si="158"/>
        <v>577</v>
      </c>
      <c r="FK152" s="245">
        <f t="shared" si="159"/>
        <v>499</v>
      </c>
      <c r="FL152" s="245">
        <f t="shared" si="160"/>
        <v>307</v>
      </c>
      <c r="FM152" s="245">
        <f t="shared" si="161"/>
        <v>134</v>
      </c>
      <c r="FN152" s="245">
        <f t="shared" si="162"/>
        <v>45</v>
      </c>
      <c r="FO152" s="245">
        <f t="shared" si="163"/>
        <v>7</v>
      </c>
      <c r="FP152" s="266">
        <f t="shared" si="187"/>
        <v>8661</v>
      </c>
      <c r="FQ152" s="443">
        <f t="shared" si="164"/>
        <v>0</v>
      </c>
    </row>
    <row r="153" spans="1:173" s="232" customFormat="1" ht="12.75" x14ac:dyDescent="0.15">
      <c r="A153" s="230" t="s">
        <v>1212</v>
      </c>
      <c r="B153" s="261" t="s">
        <v>1067</v>
      </c>
      <c r="C153" s="245">
        <v>10159</v>
      </c>
      <c r="D153" s="245">
        <v>50</v>
      </c>
      <c r="E153" s="245">
        <v>41</v>
      </c>
      <c r="F153" s="245">
        <v>68</v>
      </c>
      <c r="G153" s="245">
        <v>56</v>
      </c>
      <c r="H153" s="245">
        <v>75</v>
      </c>
      <c r="I153" s="245">
        <v>61</v>
      </c>
      <c r="J153" s="245">
        <v>73</v>
      </c>
      <c r="K153" s="245">
        <v>71</v>
      </c>
      <c r="L153" s="245">
        <v>44</v>
      </c>
      <c r="M153" s="245">
        <v>91</v>
      </c>
      <c r="N153" s="245">
        <v>71</v>
      </c>
      <c r="O153" s="245">
        <v>61</v>
      </c>
      <c r="P153" s="245">
        <v>100</v>
      </c>
      <c r="Q153" s="245">
        <v>75</v>
      </c>
      <c r="R153" s="245">
        <v>106</v>
      </c>
      <c r="S153" s="245">
        <v>97</v>
      </c>
      <c r="T153" s="245">
        <v>93</v>
      </c>
      <c r="U153" s="245">
        <v>116</v>
      </c>
      <c r="V153" s="245">
        <v>73</v>
      </c>
      <c r="W153" s="245">
        <v>49</v>
      </c>
      <c r="X153" s="245">
        <v>59</v>
      </c>
      <c r="Y153" s="245">
        <v>53</v>
      </c>
      <c r="Z153" s="245">
        <v>69</v>
      </c>
      <c r="AA153" s="245">
        <v>75</v>
      </c>
      <c r="AB153" s="245">
        <v>64</v>
      </c>
      <c r="AC153" s="245">
        <v>77</v>
      </c>
      <c r="AD153" s="245">
        <v>65</v>
      </c>
      <c r="AE153" s="245">
        <v>85</v>
      </c>
      <c r="AF153" s="245">
        <v>77</v>
      </c>
      <c r="AG153" s="245">
        <v>57</v>
      </c>
      <c r="AH153" s="245">
        <v>90</v>
      </c>
      <c r="AI153" s="245">
        <v>78</v>
      </c>
      <c r="AJ153" s="245">
        <v>82</v>
      </c>
      <c r="AK153" s="245">
        <v>99</v>
      </c>
      <c r="AL153" s="245">
        <v>75</v>
      </c>
      <c r="AM153" s="245">
        <v>84</v>
      </c>
      <c r="AN153" s="245">
        <v>104</v>
      </c>
      <c r="AO153" s="245">
        <v>77</v>
      </c>
      <c r="AP153" s="245">
        <v>94</v>
      </c>
      <c r="AQ153" s="245">
        <v>91</v>
      </c>
      <c r="AR153" s="245">
        <v>79</v>
      </c>
      <c r="AS153" s="245">
        <v>97</v>
      </c>
      <c r="AT153" s="245">
        <v>94</v>
      </c>
      <c r="AU153" s="245">
        <v>102</v>
      </c>
      <c r="AV153" s="245">
        <v>85</v>
      </c>
      <c r="AW153" s="245">
        <v>104</v>
      </c>
      <c r="AX153" s="245">
        <v>101</v>
      </c>
      <c r="AY153" s="245">
        <v>113</v>
      </c>
      <c r="AZ153" s="245">
        <v>120</v>
      </c>
      <c r="BA153" s="245">
        <v>122</v>
      </c>
      <c r="BB153" s="245">
        <v>109</v>
      </c>
      <c r="BC153" s="245">
        <v>141</v>
      </c>
      <c r="BD153" s="245">
        <v>127</v>
      </c>
      <c r="BE153" s="245">
        <v>126</v>
      </c>
      <c r="BF153" s="245">
        <v>136</v>
      </c>
      <c r="BG153" s="245">
        <v>165</v>
      </c>
      <c r="BH153" s="245">
        <v>155</v>
      </c>
      <c r="BI153" s="245">
        <v>141</v>
      </c>
      <c r="BJ153" s="245">
        <v>154</v>
      </c>
      <c r="BK153" s="245">
        <v>147</v>
      </c>
      <c r="BL153" s="245">
        <v>192</v>
      </c>
      <c r="BM153" s="245">
        <v>189</v>
      </c>
      <c r="BN153" s="245">
        <v>177</v>
      </c>
      <c r="BO153" s="245">
        <v>137</v>
      </c>
      <c r="BP153" s="245">
        <v>106</v>
      </c>
      <c r="BQ153" s="245">
        <v>116</v>
      </c>
      <c r="BR153" s="245">
        <v>140</v>
      </c>
      <c r="BS153" s="245">
        <v>128</v>
      </c>
      <c r="BT153" s="245">
        <v>138</v>
      </c>
      <c r="BU153" s="245">
        <v>153</v>
      </c>
      <c r="BV153" s="245">
        <v>135</v>
      </c>
      <c r="BW153" s="245">
        <v>114</v>
      </c>
      <c r="BX153" s="245">
        <v>155</v>
      </c>
      <c r="BY153" s="245">
        <v>141</v>
      </c>
      <c r="BZ153" s="245">
        <v>174</v>
      </c>
      <c r="CA153" s="245">
        <v>174</v>
      </c>
      <c r="CB153" s="245">
        <v>147</v>
      </c>
      <c r="CC153" s="245">
        <v>155</v>
      </c>
      <c r="CD153" s="245">
        <v>171</v>
      </c>
      <c r="CE153" s="245">
        <v>163</v>
      </c>
      <c r="CF153" s="245">
        <v>164</v>
      </c>
      <c r="CG153" s="245">
        <v>134</v>
      </c>
      <c r="CH153" s="245">
        <v>183</v>
      </c>
      <c r="CI153" s="245">
        <v>160</v>
      </c>
      <c r="CJ153" s="245">
        <v>125</v>
      </c>
      <c r="CK153" s="245">
        <v>165</v>
      </c>
      <c r="CL153" s="245">
        <v>109</v>
      </c>
      <c r="CM153" s="245">
        <v>117</v>
      </c>
      <c r="CN153" s="245">
        <v>104</v>
      </c>
      <c r="CO153" s="245">
        <v>94</v>
      </c>
      <c r="CP153" s="245">
        <v>72</v>
      </c>
      <c r="CQ153" s="245">
        <v>53</v>
      </c>
      <c r="CR153" s="245">
        <v>49</v>
      </c>
      <c r="CS153" s="245">
        <v>36</v>
      </c>
      <c r="CT153" s="245">
        <v>36</v>
      </c>
      <c r="CU153" s="245">
        <v>24</v>
      </c>
      <c r="CV153" s="245">
        <v>25</v>
      </c>
      <c r="CW153" s="245">
        <v>16</v>
      </c>
      <c r="CX153" s="245">
        <v>10</v>
      </c>
      <c r="CY153" s="245">
        <v>14</v>
      </c>
      <c r="CZ153" s="245">
        <v>19</v>
      </c>
      <c r="DA153" s="266">
        <v>1</v>
      </c>
      <c r="DB153" s="245">
        <v>290</v>
      </c>
      <c r="DC153" s="245">
        <v>340</v>
      </c>
      <c r="DD153" s="245">
        <v>413</v>
      </c>
      <c r="DE153" s="245">
        <v>428</v>
      </c>
      <c r="DF153" s="245">
        <v>320</v>
      </c>
      <c r="DG153" s="245">
        <v>361</v>
      </c>
      <c r="DH153" s="245">
        <v>424</v>
      </c>
      <c r="DI153" s="245">
        <v>450</v>
      </c>
      <c r="DJ153" s="245">
        <v>457</v>
      </c>
      <c r="DK153" s="245">
        <v>560</v>
      </c>
      <c r="DL153" s="245">
        <v>639</v>
      </c>
      <c r="DM153" s="245">
        <v>762</v>
      </c>
      <c r="DN153" s="245">
        <v>801</v>
      </c>
      <c r="DO153" s="245">
        <v>675</v>
      </c>
      <c r="DP153" s="245">
        <v>719</v>
      </c>
      <c r="DQ153" s="245">
        <v>810</v>
      </c>
      <c r="DR153" s="245">
        <v>766</v>
      </c>
      <c r="DS153" s="245">
        <v>589</v>
      </c>
      <c r="DT153" s="245">
        <v>246</v>
      </c>
      <c r="DU153" s="245">
        <v>89</v>
      </c>
      <c r="DV153" s="245">
        <v>19</v>
      </c>
      <c r="DW153" s="266">
        <f t="shared" si="165"/>
        <v>10158</v>
      </c>
      <c r="DX153" s="447">
        <f t="shared" si="166"/>
        <v>0</v>
      </c>
      <c r="DY153" s="447">
        <f t="shared" si="167"/>
        <v>0</v>
      </c>
      <c r="DZ153" s="447">
        <f t="shared" si="168"/>
        <v>0</v>
      </c>
      <c r="EA153" s="447">
        <f t="shared" si="169"/>
        <v>0</v>
      </c>
      <c r="EB153" s="447">
        <f t="shared" si="170"/>
        <v>0</v>
      </c>
      <c r="EC153" s="447">
        <f t="shared" si="171"/>
        <v>0</v>
      </c>
      <c r="ED153" s="447">
        <f t="shared" si="172"/>
        <v>0</v>
      </c>
      <c r="EE153" s="447">
        <f t="shared" si="173"/>
        <v>0</v>
      </c>
      <c r="EF153" s="447">
        <f t="shared" si="174"/>
        <v>0</v>
      </c>
      <c r="EG153" s="447">
        <f t="shared" si="175"/>
        <v>0</v>
      </c>
      <c r="EH153" s="447">
        <f t="shared" si="176"/>
        <v>0</v>
      </c>
      <c r="EI153" s="447">
        <f t="shared" si="177"/>
        <v>0</v>
      </c>
      <c r="EJ153" s="448">
        <f>ROUND($DA153*DN153/$DW153,0)+1</f>
        <v>1</v>
      </c>
      <c r="EK153" s="447">
        <f t="shared" si="178"/>
        <v>0</v>
      </c>
      <c r="EL153" s="447">
        <f t="shared" si="179"/>
        <v>0</v>
      </c>
      <c r="EM153" s="447">
        <f t="shared" si="180"/>
        <v>0</v>
      </c>
      <c r="EN153" s="447">
        <f t="shared" si="181"/>
        <v>0</v>
      </c>
      <c r="EO153" s="447">
        <f t="shared" si="182"/>
        <v>0</v>
      </c>
      <c r="EP153" s="447">
        <f t="shared" si="183"/>
        <v>0</v>
      </c>
      <c r="EQ153" s="447">
        <f t="shared" si="184"/>
        <v>0</v>
      </c>
      <c r="ER153" s="447">
        <f t="shared" si="185"/>
        <v>0</v>
      </c>
      <c r="ES153" s="245">
        <f t="shared" si="186"/>
        <v>1</v>
      </c>
      <c r="EU153" s="245">
        <f t="shared" si="143"/>
        <v>290</v>
      </c>
      <c r="EV153" s="245">
        <f t="shared" si="144"/>
        <v>340</v>
      </c>
      <c r="EW153" s="245">
        <f t="shared" si="145"/>
        <v>413</v>
      </c>
      <c r="EX153" s="245">
        <f t="shared" si="146"/>
        <v>428</v>
      </c>
      <c r="EY153" s="245">
        <f t="shared" si="147"/>
        <v>320</v>
      </c>
      <c r="EZ153" s="245">
        <f t="shared" si="148"/>
        <v>361</v>
      </c>
      <c r="FA153" s="245">
        <f t="shared" si="149"/>
        <v>424</v>
      </c>
      <c r="FB153" s="245">
        <f t="shared" si="150"/>
        <v>450</v>
      </c>
      <c r="FC153" s="245">
        <f t="shared" si="151"/>
        <v>457</v>
      </c>
      <c r="FD153" s="245">
        <f t="shared" si="152"/>
        <v>560</v>
      </c>
      <c r="FE153" s="245">
        <f t="shared" si="153"/>
        <v>639</v>
      </c>
      <c r="FF153" s="245">
        <f t="shared" si="154"/>
        <v>762</v>
      </c>
      <c r="FG153" s="245">
        <f t="shared" si="155"/>
        <v>802</v>
      </c>
      <c r="FH153" s="245">
        <f t="shared" si="156"/>
        <v>675</v>
      </c>
      <c r="FI153" s="245">
        <f t="shared" si="157"/>
        <v>719</v>
      </c>
      <c r="FJ153" s="245">
        <f t="shared" si="158"/>
        <v>810</v>
      </c>
      <c r="FK153" s="245">
        <f t="shared" si="159"/>
        <v>766</v>
      </c>
      <c r="FL153" s="245">
        <f t="shared" si="160"/>
        <v>589</v>
      </c>
      <c r="FM153" s="245">
        <f t="shared" si="161"/>
        <v>246</v>
      </c>
      <c r="FN153" s="245">
        <f t="shared" si="162"/>
        <v>89</v>
      </c>
      <c r="FO153" s="245">
        <f t="shared" si="163"/>
        <v>19</v>
      </c>
      <c r="FP153" s="266">
        <f t="shared" si="187"/>
        <v>10159</v>
      </c>
      <c r="FQ153" s="443">
        <f t="shared" si="164"/>
        <v>0</v>
      </c>
    </row>
    <row r="154" spans="1:173" s="232" customFormat="1" ht="12.75" x14ac:dyDescent="0.15">
      <c r="A154" s="230" t="s">
        <v>1213</v>
      </c>
      <c r="B154" s="261" t="s">
        <v>1067</v>
      </c>
      <c r="C154" s="245">
        <v>10332</v>
      </c>
      <c r="D154" s="245">
        <v>70</v>
      </c>
      <c r="E154" s="245">
        <v>55</v>
      </c>
      <c r="F154" s="245">
        <v>74</v>
      </c>
      <c r="G154" s="245">
        <v>67</v>
      </c>
      <c r="H154" s="245">
        <v>71</v>
      </c>
      <c r="I154" s="245">
        <v>74</v>
      </c>
      <c r="J154" s="245">
        <v>77</v>
      </c>
      <c r="K154" s="245">
        <v>81</v>
      </c>
      <c r="L154" s="245">
        <v>62</v>
      </c>
      <c r="M154" s="245">
        <v>96</v>
      </c>
      <c r="N154" s="245">
        <v>93</v>
      </c>
      <c r="O154" s="245">
        <v>90</v>
      </c>
      <c r="P154" s="245">
        <v>96</v>
      </c>
      <c r="Q154" s="245">
        <v>100</v>
      </c>
      <c r="R154" s="245">
        <v>106</v>
      </c>
      <c r="S154" s="245">
        <v>121</v>
      </c>
      <c r="T154" s="245">
        <v>112</v>
      </c>
      <c r="U154" s="245">
        <v>98</v>
      </c>
      <c r="V154" s="245">
        <v>67</v>
      </c>
      <c r="W154" s="245">
        <v>31</v>
      </c>
      <c r="X154" s="245">
        <v>40</v>
      </c>
      <c r="Y154" s="245">
        <v>49</v>
      </c>
      <c r="Z154" s="245">
        <v>40</v>
      </c>
      <c r="AA154" s="245">
        <v>66</v>
      </c>
      <c r="AB154" s="245">
        <v>71</v>
      </c>
      <c r="AC154" s="245">
        <v>65</v>
      </c>
      <c r="AD154" s="245">
        <v>70</v>
      </c>
      <c r="AE154" s="245">
        <v>90</v>
      </c>
      <c r="AF154" s="245">
        <v>74</v>
      </c>
      <c r="AG154" s="245">
        <v>59</v>
      </c>
      <c r="AH154" s="245">
        <v>70</v>
      </c>
      <c r="AI154" s="245">
        <v>69</v>
      </c>
      <c r="AJ154" s="245">
        <v>79</v>
      </c>
      <c r="AK154" s="245">
        <v>96</v>
      </c>
      <c r="AL154" s="245">
        <v>88</v>
      </c>
      <c r="AM154" s="245">
        <v>107</v>
      </c>
      <c r="AN154" s="245">
        <v>94</v>
      </c>
      <c r="AO154" s="245">
        <v>102</v>
      </c>
      <c r="AP154" s="245">
        <v>96</v>
      </c>
      <c r="AQ154" s="245">
        <v>102</v>
      </c>
      <c r="AR154" s="245">
        <v>108</v>
      </c>
      <c r="AS154" s="245">
        <v>112</v>
      </c>
      <c r="AT154" s="245">
        <v>107</v>
      </c>
      <c r="AU154" s="245">
        <v>109</v>
      </c>
      <c r="AV154" s="245">
        <v>79</v>
      </c>
      <c r="AW154" s="245">
        <v>125</v>
      </c>
      <c r="AX154" s="245">
        <v>108</v>
      </c>
      <c r="AY154" s="245">
        <v>120</v>
      </c>
      <c r="AZ154" s="245">
        <v>124</v>
      </c>
      <c r="BA154" s="245">
        <v>115</v>
      </c>
      <c r="BB154" s="245">
        <v>146</v>
      </c>
      <c r="BC154" s="245">
        <v>132</v>
      </c>
      <c r="BD154" s="245">
        <v>115</v>
      </c>
      <c r="BE154" s="245">
        <v>142</v>
      </c>
      <c r="BF154" s="245">
        <v>143</v>
      </c>
      <c r="BG154" s="245">
        <v>135</v>
      </c>
      <c r="BH154" s="245">
        <v>144</v>
      </c>
      <c r="BI154" s="245">
        <v>135</v>
      </c>
      <c r="BJ154" s="245">
        <v>137</v>
      </c>
      <c r="BK154" s="245">
        <v>167</v>
      </c>
      <c r="BL154" s="245">
        <v>173</v>
      </c>
      <c r="BM154" s="245">
        <v>163</v>
      </c>
      <c r="BN154" s="245">
        <v>202</v>
      </c>
      <c r="BO154" s="245">
        <v>155</v>
      </c>
      <c r="BP154" s="245">
        <v>114</v>
      </c>
      <c r="BQ154" s="245">
        <v>126</v>
      </c>
      <c r="BR154" s="245">
        <v>156</v>
      </c>
      <c r="BS154" s="245">
        <v>147</v>
      </c>
      <c r="BT154" s="245">
        <v>180</v>
      </c>
      <c r="BU154" s="245">
        <v>182</v>
      </c>
      <c r="BV154" s="245">
        <v>146</v>
      </c>
      <c r="BW154" s="245">
        <v>123</v>
      </c>
      <c r="BX154" s="245">
        <v>155</v>
      </c>
      <c r="BY154" s="245">
        <v>164</v>
      </c>
      <c r="BZ154" s="245">
        <v>198</v>
      </c>
      <c r="CA154" s="245">
        <v>154</v>
      </c>
      <c r="CB154" s="245">
        <v>170</v>
      </c>
      <c r="CC154" s="245">
        <v>164</v>
      </c>
      <c r="CD154" s="245">
        <v>158</v>
      </c>
      <c r="CE154" s="245">
        <v>176</v>
      </c>
      <c r="CF154" s="245">
        <v>145</v>
      </c>
      <c r="CG154" s="245">
        <v>146</v>
      </c>
      <c r="CH154" s="245">
        <v>138</v>
      </c>
      <c r="CI154" s="245">
        <v>148</v>
      </c>
      <c r="CJ154" s="245">
        <v>129</v>
      </c>
      <c r="CK154" s="245">
        <v>100</v>
      </c>
      <c r="CL154" s="245">
        <v>95</v>
      </c>
      <c r="CM154" s="245">
        <v>92</v>
      </c>
      <c r="CN154" s="245">
        <v>87</v>
      </c>
      <c r="CO154" s="245">
        <v>80</v>
      </c>
      <c r="CP154" s="245">
        <v>59</v>
      </c>
      <c r="CQ154" s="245">
        <v>50</v>
      </c>
      <c r="CR154" s="245">
        <v>51</v>
      </c>
      <c r="CS154" s="245">
        <v>27</v>
      </c>
      <c r="CT154" s="245">
        <v>26</v>
      </c>
      <c r="CU154" s="245">
        <v>17</v>
      </c>
      <c r="CV154" s="245">
        <v>16</v>
      </c>
      <c r="CW154" s="245">
        <v>17</v>
      </c>
      <c r="CX154" s="245">
        <v>11</v>
      </c>
      <c r="CY154" s="245">
        <v>9</v>
      </c>
      <c r="CZ154" s="245">
        <v>12</v>
      </c>
      <c r="DA154" s="266">
        <v>0</v>
      </c>
      <c r="DB154" s="245">
        <v>337</v>
      </c>
      <c r="DC154" s="245">
        <v>390</v>
      </c>
      <c r="DD154" s="245">
        <v>485</v>
      </c>
      <c r="DE154" s="245">
        <v>429</v>
      </c>
      <c r="DF154" s="245">
        <v>266</v>
      </c>
      <c r="DG154" s="245">
        <v>358</v>
      </c>
      <c r="DH154" s="245">
        <v>402</v>
      </c>
      <c r="DI154" s="245">
        <v>501</v>
      </c>
      <c r="DJ154" s="245">
        <v>515</v>
      </c>
      <c r="DK154" s="245">
        <v>592</v>
      </c>
      <c r="DL154" s="245">
        <v>678</v>
      </c>
      <c r="DM154" s="245">
        <v>718</v>
      </c>
      <c r="DN154" s="245">
        <v>807</v>
      </c>
      <c r="DO154" s="245">
        <v>791</v>
      </c>
      <c r="DP154" s="245">
        <v>786</v>
      </c>
      <c r="DQ154" s="245">
        <v>822</v>
      </c>
      <c r="DR154" s="245">
        <v>706</v>
      </c>
      <c r="DS154" s="245">
        <v>454</v>
      </c>
      <c r="DT154" s="245">
        <v>213</v>
      </c>
      <c r="DU154" s="245">
        <v>70</v>
      </c>
      <c r="DV154" s="245">
        <v>12</v>
      </c>
      <c r="DW154" s="266">
        <f t="shared" si="165"/>
        <v>10332</v>
      </c>
      <c r="DX154" s="447">
        <f t="shared" si="166"/>
        <v>0</v>
      </c>
      <c r="DY154" s="447">
        <f t="shared" si="167"/>
        <v>0</v>
      </c>
      <c r="DZ154" s="447">
        <f t="shared" si="168"/>
        <v>0</v>
      </c>
      <c r="EA154" s="447">
        <f t="shared" si="169"/>
        <v>0</v>
      </c>
      <c r="EB154" s="447">
        <f t="shared" si="170"/>
        <v>0</v>
      </c>
      <c r="EC154" s="447">
        <f t="shared" si="171"/>
        <v>0</v>
      </c>
      <c r="ED154" s="447">
        <f t="shared" si="172"/>
        <v>0</v>
      </c>
      <c r="EE154" s="447">
        <f t="shared" si="173"/>
        <v>0</v>
      </c>
      <c r="EF154" s="447">
        <f t="shared" si="174"/>
        <v>0</v>
      </c>
      <c r="EG154" s="447">
        <f t="shared" si="175"/>
        <v>0</v>
      </c>
      <c r="EH154" s="447">
        <f t="shared" si="176"/>
        <v>0</v>
      </c>
      <c r="EI154" s="447">
        <f t="shared" si="177"/>
        <v>0</v>
      </c>
      <c r="EJ154" s="448">
        <f t="shared" si="188"/>
        <v>0</v>
      </c>
      <c r="EK154" s="447">
        <f t="shared" si="178"/>
        <v>0</v>
      </c>
      <c r="EL154" s="447">
        <f t="shared" si="179"/>
        <v>0</v>
      </c>
      <c r="EM154" s="447">
        <f t="shared" si="180"/>
        <v>0</v>
      </c>
      <c r="EN154" s="447">
        <f t="shared" si="181"/>
        <v>0</v>
      </c>
      <c r="EO154" s="447">
        <f t="shared" si="182"/>
        <v>0</v>
      </c>
      <c r="EP154" s="447">
        <f t="shared" si="183"/>
        <v>0</v>
      </c>
      <c r="EQ154" s="447">
        <f t="shared" si="184"/>
        <v>0</v>
      </c>
      <c r="ER154" s="447">
        <f t="shared" si="185"/>
        <v>0</v>
      </c>
      <c r="ES154" s="245">
        <f t="shared" si="186"/>
        <v>0</v>
      </c>
      <c r="EU154" s="245">
        <f t="shared" si="143"/>
        <v>337</v>
      </c>
      <c r="EV154" s="245">
        <f t="shared" si="144"/>
        <v>390</v>
      </c>
      <c r="EW154" s="245">
        <f t="shared" si="145"/>
        <v>485</v>
      </c>
      <c r="EX154" s="245">
        <f t="shared" si="146"/>
        <v>429</v>
      </c>
      <c r="EY154" s="245">
        <f t="shared" si="147"/>
        <v>266</v>
      </c>
      <c r="EZ154" s="245">
        <f t="shared" si="148"/>
        <v>358</v>
      </c>
      <c r="FA154" s="245">
        <f t="shared" si="149"/>
        <v>402</v>
      </c>
      <c r="FB154" s="245">
        <f t="shared" si="150"/>
        <v>501</v>
      </c>
      <c r="FC154" s="245">
        <f t="shared" si="151"/>
        <v>515</v>
      </c>
      <c r="FD154" s="245">
        <f t="shared" si="152"/>
        <v>592</v>
      </c>
      <c r="FE154" s="245">
        <f t="shared" si="153"/>
        <v>678</v>
      </c>
      <c r="FF154" s="245">
        <f t="shared" si="154"/>
        <v>718</v>
      </c>
      <c r="FG154" s="245">
        <f t="shared" si="155"/>
        <v>807</v>
      </c>
      <c r="FH154" s="245">
        <f t="shared" si="156"/>
        <v>791</v>
      </c>
      <c r="FI154" s="245">
        <f t="shared" si="157"/>
        <v>786</v>
      </c>
      <c r="FJ154" s="245">
        <f t="shared" si="158"/>
        <v>822</v>
      </c>
      <c r="FK154" s="245">
        <f t="shared" si="159"/>
        <v>706</v>
      </c>
      <c r="FL154" s="245">
        <f t="shared" si="160"/>
        <v>454</v>
      </c>
      <c r="FM154" s="245">
        <f t="shared" si="161"/>
        <v>213</v>
      </c>
      <c r="FN154" s="245">
        <f t="shared" si="162"/>
        <v>70</v>
      </c>
      <c r="FO154" s="245">
        <f t="shared" si="163"/>
        <v>12</v>
      </c>
      <c r="FP154" s="266">
        <f t="shared" si="187"/>
        <v>10332</v>
      </c>
      <c r="FQ154" s="443">
        <f t="shared" si="164"/>
        <v>0</v>
      </c>
    </row>
    <row r="155" spans="1:173" s="232" customFormat="1" ht="12.75" x14ac:dyDescent="0.15">
      <c r="A155" s="263" t="s">
        <v>1214</v>
      </c>
      <c r="B155" s="264" t="s">
        <v>1067</v>
      </c>
      <c r="C155" s="251">
        <v>8475</v>
      </c>
      <c r="D155" s="251">
        <v>51</v>
      </c>
      <c r="E155" s="251">
        <v>53</v>
      </c>
      <c r="F155" s="251">
        <v>48</v>
      </c>
      <c r="G155" s="251">
        <v>70</v>
      </c>
      <c r="H155" s="251">
        <v>61</v>
      </c>
      <c r="I155" s="251">
        <v>58</v>
      </c>
      <c r="J155" s="251">
        <v>60</v>
      </c>
      <c r="K155" s="251">
        <v>73</v>
      </c>
      <c r="L155" s="251">
        <v>53</v>
      </c>
      <c r="M155" s="251">
        <v>65</v>
      </c>
      <c r="N155" s="251">
        <v>77</v>
      </c>
      <c r="O155" s="251">
        <v>64</v>
      </c>
      <c r="P155" s="251">
        <v>81</v>
      </c>
      <c r="Q155" s="251">
        <v>73</v>
      </c>
      <c r="R155" s="251">
        <v>83</v>
      </c>
      <c r="S155" s="251">
        <v>78</v>
      </c>
      <c r="T155" s="251">
        <v>91</v>
      </c>
      <c r="U155" s="251">
        <v>98</v>
      </c>
      <c r="V155" s="251">
        <v>72</v>
      </c>
      <c r="W155" s="251">
        <v>25</v>
      </c>
      <c r="X155" s="251">
        <v>33</v>
      </c>
      <c r="Y155" s="251">
        <v>22</v>
      </c>
      <c r="Z155" s="251">
        <v>29</v>
      </c>
      <c r="AA155" s="251">
        <v>46</v>
      </c>
      <c r="AB155" s="251">
        <v>41</v>
      </c>
      <c r="AC155" s="251">
        <v>48</v>
      </c>
      <c r="AD155" s="251">
        <v>47</v>
      </c>
      <c r="AE155" s="251">
        <v>63</v>
      </c>
      <c r="AF155" s="251">
        <v>61</v>
      </c>
      <c r="AG155" s="251">
        <v>48</v>
      </c>
      <c r="AH155" s="251">
        <v>75</v>
      </c>
      <c r="AI155" s="251">
        <v>77</v>
      </c>
      <c r="AJ155" s="251">
        <v>70</v>
      </c>
      <c r="AK155" s="251">
        <v>74</v>
      </c>
      <c r="AL155" s="251">
        <v>73</v>
      </c>
      <c r="AM155" s="251">
        <v>72</v>
      </c>
      <c r="AN155" s="251">
        <v>72</v>
      </c>
      <c r="AO155" s="251">
        <v>87</v>
      </c>
      <c r="AP155" s="251">
        <v>69</v>
      </c>
      <c r="AQ155" s="251">
        <v>74</v>
      </c>
      <c r="AR155" s="251">
        <v>75</v>
      </c>
      <c r="AS155" s="251">
        <v>74</v>
      </c>
      <c r="AT155" s="251">
        <v>85</v>
      </c>
      <c r="AU155" s="251">
        <v>77</v>
      </c>
      <c r="AV155" s="251">
        <v>75</v>
      </c>
      <c r="AW155" s="251">
        <v>86</v>
      </c>
      <c r="AX155" s="251">
        <v>91</v>
      </c>
      <c r="AY155" s="251">
        <v>101</v>
      </c>
      <c r="AZ155" s="251">
        <v>90</v>
      </c>
      <c r="BA155" s="251">
        <v>106</v>
      </c>
      <c r="BB155" s="251">
        <v>106</v>
      </c>
      <c r="BC155" s="251">
        <v>113</v>
      </c>
      <c r="BD155" s="251">
        <v>105</v>
      </c>
      <c r="BE155" s="251">
        <v>104</v>
      </c>
      <c r="BF155" s="251">
        <v>127</v>
      </c>
      <c r="BG155" s="251">
        <v>145</v>
      </c>
      <c r="BH155" s="251">
        <v>123</v>
      </c>
      <c r="BI155" s="251">
        <v>136</v>
      </c>
      <c r="BJ155" s="251">
        <v>118</v>
      </c>
      <c r="BK155" s="251">
        <v>140</v>
      </c>
      <c r="BL155" s="251">
        <v>163</v>
      </c>
      <c r="BM155" s="251">
        <v>156</v>
      </c>
      <c r="BN155" s="251">
        <v>167</v>
      </c>
      <c r="BO155" s="251">
        <v>123</v>
      </c>
      <c r="BP155" s="251">
        <v>68</v>
      </c>
      <c r="BQ155" s="251">
        <v>90</v>
      </c>
      <c r="BR155" s="251">
        <v>116</v>
      </c>
      <c r="BS155" s="251">
        <v>120</v>
      </c>
      <c r="BT155" s="251">
        <v>116</v>
      </c>
      <c r="BU155" s="251">
        <v>150</v>
      </c>
      <c r="BV155" s="251">
        <v>103</v>
      </c>
      <c r="BW155" s="251">
        <v>84</v>
      </c>
      <c r="BX155" s="251">
        <v>122</v>
      </c>
      <c r="BY155" s="251">
        <v>129</v>
      </c>
      <c r="BZ155" s="251">
        <v>143</v>
      </c>
      <c r="CA155" s="251">
        <v>129</v>
      </c>
      <c r="CB155" s="251">
        <v>117</v>
      </c>
      <c r="CC155" s="251">
        <v>121</v>
      </c>
      <c r="CD155" s="251">
        <v>153</v>
      </c>
      <c r="CE155" s="251">
        <v>151</v>
      </c>
      <c r="CF155" s="251">
        <v>129</v>
      </c>
      <c r="CG155" s="251">
        <v>147</v>
      </c>
      <c r="CH155" s="251">
        <v>141</v>
      </c>
      <c r="CI155" s="251">
        <v>110</v>
      </c>
      <c r="CJ155" s="251">
        <v>101</v>
      </c>
      <c r="CK155" s="251">
        <v>111</v>
      </c>
      <c r="CL155" s="251">
        <v>93</v>
      </c>
      <c r="CM155" s="251">
        <v>102</v>
      </c>
      <c r="CN155" s="251">
        <v>68</v>
      </c>
      <c r="CO155" s="251">
        <v>67</v>
      </c>
      <c r="CP155" s="251">
        <v>56</v>
      </c>
      <c r="CQ155" s="251">
        <v>41</v>
      </c>
      <c r="CR155" s="251">
        <v>54</v>
      </c>
      <c r="CS155" s="251">
        <v>33</v>
      </c>
      <c r="CT155" s="251">
        <v>29</v>
      </c>
      <c r="CU155" s="251">
        <v>25</v>
      </c>
      <c r="CV155" s="251">
        <v>13</v>
      </c>
      <c r="CW155" s="251">
        <v>10</v>
      </c>
      <c r="CX155" s="251">
        <v>4</v>
      </c>
      <c r="CY155" s="251">
        <v>7</v>
      </c>
      <c r="CZ155" s="251">
        <v>8</v>
      </c>
      <c r="DA155" s="267">
        <v>13</v>
      </c>
      <c r="DB155" s="251">
        <v>283</v>
      </c>
      <c r="DC155" s="251">
        <v>309</v>
      </c>
      <c r="DD155" s="251">
        <v>378</v>
      </c>
      <c r="DE155" s="251">
        <v>364</v>
      </c>
      <c r="DF155" s="251">
        <v>171</v>
      </c>
      <c r="DG155" s="251">
        <v>267</v>
      </c>
      <c r="DH155" s="251">
        <v>369</v>
      </c>
      <c r="DI155" s="251">
        <v>374</v>
      </c>
      <c r="DJ155" s="251">
        <v>386</v>
      </c>
      <c r="DK155" s="251">
        <v>474</v>
      </c>
      <c r="DL155" s="251">
        <v>555</v>
      </c>
      <c r="DM155" s="251">
        <v>662</v>
      </c>
      <c r="DN155" s="251">
        <v>677</v>
      </c>
      <c r="DO155" s="251">
        <v>592</v>
      </c>
      <c r="DP155" s="251">
        <v>581</v>
      </c>
      <c r="DQ155" s="251">
        <v>671</v>
      </c>
      <c r="DR155" s="251">
        <v>628</v>
      </c>
      <c r="DS155" s="251">
        <v>441</v>
      </c>
      <c r="DT155" s="251">
        <v>213</v>
      </c>
      <c r="DU155" s="251">
        <v>59</v>
      </c>
      <c r="DV155" s="251">
        <v>8</v>
      </c>
      <c r="DW155" s="267">
        <f t="shared" si="165"/>
        <v>8462</v>
      </c>
      <c r="DX155" s="449">
        <f t="shared" si="166"/>
        <v>0</v>
      </c>
      <c r="DY155" s="449">
        <f t="shared" si="167"/>
        <v>0</v>
      </c>
      <c r="DZ155" s="449">
        <f t="shared" si="168"/>
        <v>1</v>
      </c>
      <c r="EA155" s="449">
        <f t="shared" si="169"/>
        <v>1</v>
      </c>
      <c r="EB155" s="449">
        <f t="shared" si="170"/>
        <v>0</v>
      </c>
      <c r="EC155" s="449">
        <f t="shared" si="171"/>
        <v>0</v>
      </c>
      <c r="ED155" s="450">
        <f>ROUND($DA155*DH155/$DW155,0)-1</f>
        <v>0</v>
      </c>
      <c r="EE155" s="450">
        <f>ROUND($DA155*DI155/$DW155,0)-1</f>
        <v>0</v>
      </c>
      <c r="EF155" s="449">
        <f t="shared" si="174"/>
        <v>1</v>
      </c>
      <c r="EG155" s="449">
        <f t="shared" si="175"/>
        <v>1</v>
      </c>
      <c r="EH155" s="449">
        <f t="shared" si="176"/>
        <v>1</v>
      </c>
      <c r="EI155" s="449">
        <f t="shared" si="177"/>
        <v>1</v>
      </c>
      <c r="EJ155" s="450">
        <f>ROUND($DA155*DN155/$DW155,0)+1</f>
        <v>2</v>
      </c>
      <c r="EK155" s="449">
        <f t="shared" si="178"/>
        <v>1</v>
      </c>
      <c r="EL155" s="449">
        <f t="shared" si="179"/>
        <v>1</v>
      </c>
      <c r="EM155" s="449">
        <f t="shared" si="180"/>
        <v>1</v>
      </c>
      <c r="EN155" s="449">
        <f t="shared" si="181"/>
        <v>1</v>
      </c>
      <c r="EO155" s="449">
        <f t="shared" si="182"/>
        <v>1</v>
      </c>
      <c r="EP155" s="449">
        <f t="shared" si="183"/>
        <v>0</v>
      </c>
      <c r="EQ155" s="449">
        <f t="shared" si="184"/>
        <v>0</v>
      </c>
      <c r="ER155" s="449">
        <f t="shared" si="185"/>
        <v>0</v>
      </c>
      <c r="ES155" s="251">
        <f t="shared" si="186"/>
        <v>13</v>
      </c>
      <c r="EU155" s="251">
        <f t="shared" si="143"/>
        <v>283</v>
      </c>
      <c r="EV155" s="251">
        <f t="shared" si="144"/>
        <v>309</v>
      </c>
      <c r="EW155" s="251">
        <f t="shared" si="145"/>
        <v>379</v>
      </c>
      <c r="EX155" s="251">
        <f t="shared" si="146"/>
        <v>365</v>
      </c>
      <c r="EY155" s="251">
        <f t="shared" si="147"/>
        <v>171</v>
      </c>
      <c r="EZ155" s="251">
        <f t="shared" si="148"/>
        <v>267</v>
      </c>
      <c r="FA155" s="251">
        <f t="shared" si="149"/>
        <v>369</v>
      </c>
      <c r="FB155" s="251">
        <f t="shared" si="150"/>
        <v>374</v>
      </c>
      <c r="FC155" s="251">
        <f t="shared" si="151"/>
        <v>387</v>
      </c>
      <c r="FD155" s="251">
        <f t="shared" si="152"/>
        <v>475</v>
      </c>
      <c r="FE155" s="251">
        <f t="shared" si="153"/>
        <v>556</v>
      </c>
      <c r="FF155" s="251">
        <f t="shared" si="154"/>
        <v>663</v>
      </c>
      <c r="FG155" s="251">
        <f t="shared" si="155"/>
        <v>679</v>
      </c>
      <c r="FH155" s="251">
        <f t="shared" si="156"/>
        <v>593</v>
      </c>
      <c r="FI155" s="251">
        <f t="shared" si="157"/>
        <v>582</v>
      </c>
      <c r="FJ155" s="251">
        <f t="shared" si="158"/>
        <v>672</v>
      </c>
      <c r="FK155" s="251">
        <f t="shared" si="159"/>
        <v>629</v>
      </c>
      <c r="FL155" s="251">
        <f t="shared" si="160"/>
        <v>442</v>
      </c>
      <c r="FM155" s="251">
        <f t="shared" si="161"/>
        <v>213</v>
      </c>
      <c r="FN155" s="251">
        <f t="shared" si="162"/>
        <v>59</v>
      </c>
      <c r="FO155" s="251">
        <f t="shared" si="163"/>
        <v>8</v>
      </c>
      <c r="FP155" s="267">
        <f t="shared" si="187"/>
        <v>8475</v>
      </c>
      <c r="FQ155" s="443">
        <f t="shared" si="164"/>
        <v>0</v>
      </c>
    </row>
    <row r="156" spans="1:173" s="232" customFormat="1" ht="12.75" x14ac:dyDescent="0.15">
      <c r="A156" s="230"/>
      <c r="B156" s="230"/>
      <c r="C156" s="245" t="s">
        <v>1130</v>
      </c>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c r="AZ156" s="230"/>
      <c r="BA156" s="230"/>
      <c r="BB156" s="230"/>
      <c r="BC156" s="230"/>
      <c r="BD156" s="230"/>
      <c r="BE156" s="230"/>
      <c r="BF156" s="230"/>
      <c r="BG156" s="230"/>
      <c r="BH156" s="230"/>
      <c r="BI156" s="230"/>
      <c r="BJ156" s="230"/>
      <c r="BK156" s="230"/>
      <c r="BL156" s="230"/>
      <c r="BM156" s="230"/>
      <c r="BN156" s="230"/>
      <c r="BO156" s="230"/>
      <c r="BP156" s="230"/>
      <c r="BQ156" s="230"/>
      <c r="BR156" s="230"/>
      <c r="BS156" s="230"/>
      <c r="BT156" s="230"/>
      <c r="BU156" s="230"/>
      <c r="BV156" s="230"/>
      <c r="BW156" s="230"/>
      <c r="BX156" s="230"/>
      <c r="BY156" s="230"/>
      <c r="BZ156" s="230"/>
      <c r="CA156" s="230"/>
      <c r="CB156" s="230"/>
      <c r="CC156" s="230"/>
      <c r="CD156" s="230"/>
      <c r="CE156" s="230"/>
      <c r="CF156" s="230"/>
      <c r="CG156" s="230"/>
      <c r="CH156" s="230"/>
      <c r="CI156" s="230"/>
      <c r="CJ156" s="230"/>
      <c r="CK156" s="230"/>
      <c r="CL156" s="230"/>
      <c r="CM156" s="230"/>
      <c r="CN156" s="230"/>
      <c r="CO156" s="230"/>
      <c r="CP156" s="230"/>
      <c r="CQ156" s="230"/>
      <c r="CR156" s="230"/>
      <c r="CS156" s="230"/>
      <c r="CT156" s="230"/>
      <c r="CU156" s="230"/>
      <c r="CV156" s="230"/>
      <c r="CW156" s="230"/>
      <c r="CX156" s="230"/>
      <c r="CY156" s="230"/>
      <c r="CZ156" s="230"/>
      <c r="DA156" s="230"/>
      <c r="DB156" s="230"/>
      <c r="DC156" s="230"/>
      <c r="DD156" s="230"/>
      <c r="DE156" s="230"/>
      <c r="DF156" s="230"/>
      <c r="DG156" s="230"/>
      <c r="DH156" s="230"/>
      <c r="DI156" s="230"/>
      <c r="DJ156" s="230"/>
      <c r="DK156" s="230"/>
      <c r="DL156" s="230"/>
      <c r="DM156" s="230"/>
      <c r="DN156" s="230"/>
      <c r="DO156" s="230"/>
      <c r="DP156" s="230"/>
      <c r="DQ156" s="230"/>
      <c r="DR156" s="230"/>
      <c r="DS156" s="230"/>
      <c r="DT156" s="230"/>
      <c r="DU156" s="230"/>
      <c r="DV156" s="230"/>
      <c r="DW156" s="230"/>
    </row>
    <row r="157" spans="1:173" s="232" customFormat="1" ht="12.75" x14ac:dyDescent="0.15">
      <c r="A157" s="230"/>
      <c r="B157" s="230"/>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230"/>
      <c r="AR157" s="230"/>
      <c r="AS157" s="230"/>
      <c r="AT157" s="230"/>
      <c r="AU157" s="230"/>
      <c r="AV157" s="230"/>
      <c r="AW157" s="230"/>
      <c r="AX157" s="230"/>
      <c r="AY157" s="230"/>
      <c r="AZ157" s="230"/>
      <c r="BA157" s="230"/>
      <c r="BB157" s="230"/>
      <c r="BC157" s="230"/>
      <c r="BD157" s="230"/>
      <c r="BE157" s="230"/>
      <c r="BF157" s="230"/>
      <c r="BG157" s="230"/>
      <c r="BH157" s="230"/>
      <c r="BI157" s="230"/>
      <c r="BJ157" s="230"/>
      <c r="BK157" s="230"/>
      <c r="BL157" s="230"/>
      <c r="BM157" s="230"/>
      <c r="BN157" s="230"/>
      <c r="BO157" s="230"/>
      <c r="BP157" s="230"/>
      <c r="BQ157" s="230"/>
      <c r="BR157" s="230"/>
      <c r="BS157" s="230"/>
      <c r="BT157" s="230"/>
      <c r="BU157" s="230"/>
      <c r="BV157" s="230"/>
      <c r="BW157" s="230"/>
      <c r="BX157" s="230"/>
      <c r="BY157" s="230"/>
      <c r="BZ157" s="230"/>
      <c r="CA157" s="230"/>
      <c r="CB157" s="230"/>
      <c r="CC157" s="230"/>
      <c r="CD157" s="230"/>
      <c r="CE157" s="230"/>
      <c r="CF157" s="230"/>
      <c r="CG157" s="230"/>
      <c r="CH157" s="230"/>
      <c r="CI157" s="230"/>
      <c r="CJ157" s="230"/>
      <c r="CK157" s="230"/>
      <c r="CL157" s="230"/>
      <c r="CM157" s="230"/>
      <c r="CN157" s="230"/>
      <c r="CO157" s="230"/>
      <c r="CP157" s="230"/>
      <c r="CQ157" s="230"/>
      <c r="CR157" s="230"/>
      <c r="CS157" s="230"/>
      <c r="CT157" s="230"/>
      <c r="CU157" s="230"/>
      <c r="CV157" s="230"/>
      <c r="CW157" s="230"/>
      <c r="CX157" s="230"/>
      <c r="CY157" s="230"/>
      <c r="CZ157" s="230"/>
      <c r="DA157" s="230"/>
      <c r="DB157" s="230"/>
      <c r="DC157" s="230"/>
      <c r="DD157" s="230"/>
      <c r="DE157" s="230"/>
      <c r="DF157" s="230"/>
      <c r="DG157" s="230"/>
      <c r="DH157" s="230"/>
      <c r="DI157" s="230"/>
      <c r="DJ157" s="230"/>
      <c r="DK157" s="230"/>
      <c r="DL157" s="230"/>
      <c r="DM157" s="230"/>
      <c r="DN157" s="230"/>
      <c r="DO157" s="230"/>
      <c r="DP157" s="230"/>
      <c r="DQ157" s="230"/>
      <c r="DR157" s="230"/>
      <c r="DS157" s="230"/>
      <c r="DT157" s="230"/>
      <c r="DU157" s="230"/>
      <c r="DV157" s="230"/>
      <c r="DW157" s="230"/>
    </row>
    <row r="158" spans="1:173" s="232" customFormat="1" ht="12.75" x14ac:dyDescent="0.15">
      <c r="A158" s="230"/>
      <c r="B158" s="230"/>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c r="AL158" s="230"/>
      <c r="AM158" s="230"/>
      <c r="AN158" s="230"/>
      <c r="AO158" s="230"/>
      <c r="AP158" s="230"/>
      <c r="AQ158" s="230"/>
      <c r="AR158" s="230"/>
      <c r="AS158" s="230"/>
      <c r="AT158" s="230"/>
      <c r="AU158" s="230"/>
      <c r="AV158" s="230"/>
      <c r="AW158" s="230"/>
      <c r="AX158" s="230"/>
      <c r="AY158" s="230"/>
      <c r="AZ158" s="230"/>
      <c r="BA158" s="230"/>
      <c r="BB158" s="230"/>
      <c r="BC158" s="230"/>
      <c r="BD158" s="230"/>
      <c r="BE158" s="230"/>
      <c r="BF158" s="230"/>
      <c r="BG158" s="230"/>
      <c r="BH158" s="230"/>
      <c r="BI158" s="230"/>
      <c r="BJ158" s="230"/>
      <c r="BK158" s="230"/>
      <c r="BL158" s="230"/>
      <c r="BM158" s="230"/>
      <c r="BN158" s="230"/>
      <c r="BO158" s="230"/>
      <c r="BP158" s="230"/>
      <c r="BQ158" s="230"/>
      <c r="BR158" s="230"/>
      <c r="BS158" s="230"/>
      <c r="BT158" s="230"/>
      <c r="BU158" s="230"/>
      <c r="BV158" s="230"/>
      <c r="BW158" s="230"/>
      <c r="BX158" s="230"/>
      <c r="BY158" s="230"/>
      <c r="BZ158" s="230"/>
      <c r="CA158" s="230"/>
      <c r="CB158" s="230"/>
      <c r="CC158" s="230"/>
      <c r="CD158" s="230"/>
      <c r="CE158" s="230"/>
      <c r="CF158" s="230"/>
      <c r="CG158" s="230"/>
      <c r="CH158" s="230"/>
      <c r="CI158" s="230"/>
      <c r="CJ158" s="230"/>
      <c r="CK158" s="230"/>
      <c r="CL158" s="230"/>
      <c r="CM158" s="230"/>
      <c r="CN158" s="230"/>
      <c r="CO158" s="230"/>
      <c r="CP158" s="230"/>
      <c r="CQ158" s="230"/>
      <c r="CR158" s="230"/>
      <c r="CS158" s="230"/>
      <c r="CT158" s="230"/>
      <c r="CU158" s="230"/>
      <c r="CV158" s="230"/>
      <c r="CW158" s="230"/>
      <c r="CX158" s="230"/>
      <c r="CY158" s="230"/>
      <c r="CZ158" s="230"/>
      <c r="DA158" s="230"/>
      <c r="DB158" s="230"/>
      <c r="DC158" s="230"/>
      <c r="DD158" s="230"/>
      <c r="DE158" s="230"/>
      <c r="DF158" s="230"/>
      <c r="DG158" s="230"/>
      <c r="DH158" s="230"/>
      <c r="DI158" s="230"/>
      <c r="DJ158" s="230"/>
      <c r="DK158" s="230"/>
      <c r="DL158" s="230"/>
      <c r="DM158" s="230"/>
      <c r="DN158" s="230"/>
      <c r="DO158" s="230"/>
      <c r="DP158" s="230"/>
      <c r="DQ158" s="230"/>
      <c r="DR158" s="230"/>
      <c r="DS158" s="230"/>
      <c r="DT158" s="230"/>
      <c r="DU158" s="230"/>
      <c r="DV158" s="230"/>
      <c r="DW158" s="230"/>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利用方法</vt:lpstr>
      <vt:lpstr>兵庫県h27</vt:lpstr>
      <vt:lpstr>兵庫県r2</vt:lpstr>
      <vt:lpstr>推計WS</vt:lpstr>
      <vt:lpstr>関連資料</vt:lpstr>
      <vt:lpstr>H27_2</vt:lpstr>
      <vt:lpstr>R2_2</vt:lpstr>
      <vt:lpstr>男女別出生数</vt:lpstr>
      <vt:lpstr>H22国調</vt:lpstr>
      <vt:lpstr>H27国調不詳按分</vt:lpstr>
      <vt:lpstr>西脇市h27</vt:lpstr>
      <vt:lpstr>加東市h27</vt:lpstr>
      <vt:lpstr>小野市h27</vt:lpstr>
      <vt:lpstr>加西市h27</vt:lpstr>
      <vt:lpstr>北条地区h22</vt:lpstr>
      <vt:lpstr>H27国調</vt:lpstr>
      <vt:lpstr>H17国調小地域</vt:lpstr>
      <vt:lpstr>H17国調小地域2</vt:lpstr>
      <vt:lpstr>H22国調小地域</vt:lpstr>
      <vt:lpstr>H27国調小地域</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兵庫県</dc:creator>
  <cp:keywords/>
  <dc:description/>
  <cp:lastModifiedBy>Administrator</cp:lastModifiedBy>
  <cp:lastPrinted>2012-06-13T03:51:44Z</cp:lastPrinted>
  <dcterms:created xsi:type="dcterms:W3CDTF">2007-06-22T06:47:09Z</dcterms:created>
  <dcterms:modified xsi:type="dcterms:W3CDTF">2024-06-18T02:41:54Z</dcterms:modified>
  <cp:category/>
</cp:coreProperties>
</file>